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201_{5B243F03-0499-488D-84CF-4B2AFCE47E08}" xr6:coauthVersionLast="47" xr6:coauthVersionMax="47" xr10:uidLastSave="{00000000-0000-0000-0000-000000000000}"/>
  <bookViews>
    <workbookView xWindow="-120" yWindow="-120" windowWidth="20730" windowHeight="11160" tabRatio="914"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6" i="21" l="1"/>
  <c r="I14" i="22" l="1"/>
  <c r="K14" i="22"/>
  <c r="J14" i="22"/>
  <c r="C116" i="21"/>
  <c r="D99" i="21" l="1"/>
  <c r="C113" i="21"/>
  <c r="C86" i="21"/>
  <c r="C88" i="21" s="1"/>
  <c r="C85" i="21"/>
  <c r="C87" i="21" s="1"/>
  <c r="E79" i="21"/>
  <c r="F79" i="21" s="1"/>
  <c r="E75" i="21"/>
  <c r="E76" i="21" s="1"/>
  <c r="E77" i="21" l="1"/>
  <c r="F77" i="21" s="1"/>
  <c r="F76" i="21"/>
  <c r="F75" i="21"/>
  <c r="C24" i="20" l="1"/>
  <c r="D13" i="19"/>
  <c r="C13" i="14"/>
  <c r="C7" i="16"/>
  <c r="C7" i="20" l="1"/>
  <c r="C29" i="20" l="1"/>
  <c r="C12" i="19"/>
  <c r="C16" i="16"/>
  <c r="C18" i="14"/>
  <c r="C19" i="14" l="1"/>
  <c r="C31" i="20"/>
  <c r="E8" i="19" l="1"/>
  <c r="C13" i="19" s="1"/>
  <c r="C11" i="16" l="1"/>
  <c r="C17" i="16" s="1"/>
  <c r="E14" i="19" l="1"/>
</calcChain>
</file>

<file path=xl/sharedStrings.xml><?xml version="1.0" encoding="utf-8"?>
<sst xmlns="http://schemas.openxmlformats.org/spreadsheetml/2006/main" count="205" uniqueCount="163">
  <si>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</si>
  <si>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</si>
  <si>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</si>
  <si>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</si>
  <si>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</si>
  <si>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</si>
  <si>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</si>
  <si>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</si>
  <si>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</si>
  <si>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</si>
  <si>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</si>
  <si>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</si>
  <si>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</si>
  <si>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</si>
  <si>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</si>
  <si>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</si>
  <si>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</si>
  <si>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</si>
  <si>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</si>
  <si>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</si>
  <si>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</si>
  <si>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</si>
  <si>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</si>
  <si>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</si>
  <si>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</si>
  <si>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</si>
  <si>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</si>
  <si>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</si>
  <si>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</si>
  <si>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</si>
  <si>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</si>
  <si>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</si>
  <si>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</si>
  <si>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</si>
  <si>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</si>
  <si>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</si>
  <si>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</si>
  <si>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</si>
  <si>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</si>
  <si>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</si>
  <si>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</si>
  <si>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</si>
  <si>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</si>
  <si>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</si>
  <si>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</si>
  <si>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</si>
  <si>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</si>
  <si>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</si>
  <si>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</si>
  <si>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</si>
  <si>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</si>
  <si>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</si>
  <si>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</si>
  <si>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</si>
  <si>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</si>
  <si>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</si>
  <si>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</si>
  <si>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</si>
  <si>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</si>
  <si>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</si>
  <si>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</si>
  <si>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</si>
  <si>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</si>
  <si>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</si>
  <si>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</si>
  <si>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</si>
  <si>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</si>
  <si>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</si>
  <si>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</si>
  <si>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</si>
  <si>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</si>
  <si>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</si>
  <si>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Cargos por Rescate</t>
  </si>
  <si>
    <t>ESTADO DE INGRESO Y EGRESOS</t>
  </si>
  <si>
    <t>01</t>
  </si>
  <si>
    <t>02</t>
  </si>
  <si>
    <t>03</t>
  </si>
  <si>
    <t>04</t>
  </si>
  <si>
    <t>05</t>
  </si>
  <si>
    <t>06</t>
  </si>
  <si>
    <t>INDICE</t>
  </si>
  <si>
    <t>Op Repo</t>
  </si>
  <si>
    <t>Ventas de Instrumentos</t>
  </si>
  <si>
    <t>FONDO DE INVERSIÓN DEUDA DE OFERTA PRIVADA GUARANÍES</t>
  </si>
  <si>
    <t>Resultado por tenencia de inversiones</t>
  </si>
  <si>
    <t>ANEXO I</t>
  </si>
  <si>
    <t>ÍNDICE</t>
  </si>
  <si>
    <t>Las 2 Notas  y el Anexo I que acompañan son parte integrante de estos Estados Financieros</t>
  </si>
  <si>
    <t>TOTAL 31/12/2021</t>
  </si>
  <si>
    <t>Otros Créditos</t>
  </si>
  <si>
    <t>FONDO DE INVERSIÓN ECO FORESTAL I</t>
  </si>
  <si>
    <t>FONDO DE INVERSIÓN NAVES INDUSTRIALES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</si>
  <si>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</si>
  <si>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 xml:space="preserve">    2.2) Entidad encargada de la Custodia</t>
  </si>
  <si>
    <t>Cadiem AFPISA, es la encargada de la custodia de activos del Fondo. Si hubiese títulos físicos serán resguardados en una Caja de Seguridad en el Banco Familiar SAECA.</t>
  </si>
  <si>
    <t>3) Criterios Contables Aplicados</t>
  </si>
  <si>
    <t>Los estados financieros se han preparado de acuerdo con normas contables y criterios de valuación dictados por la Comisión Nacional de Valores y con normas de información financiera vigentes en el Paraguay.</t>
  </si>
  <si>
    <t xml:space="preserve">El período que cubre los Estados Contables es del 01 de enero al 31 de diciembre del 2021 de forma comparativa con el mismo periodo del año anterior. </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</si>
  <si>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</si>
  <si>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</si>
  <si>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</si>
  <si>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Tipo de cambio comprador</t>
  </si>
  <si>
    <t xml:space="preserve">Tipo de cambio vendedor       </t>
  </si>
  <si>
    <t>a) Posición en Moneda Extranjera:</t>
  </si>
  <si>
    <t>DETALLE</t>
  </si>
  <si>
    <t>MONEDA EXTRANJERA</t>
  </si>
  <si>
    <t>CAMBIO VIGENTE</t>
  </si>
  <si>
    <t>SALDO AL 31/12/2021</t>
  </si>
  <si>
    <t>CLASE</t>
  </si>
  <si>
    <t>MONTO</t>
  </si>
  <si>
    <t>ACTIVOS</t>
  </si>
  <si>
    <t>Disponibilidad</t>
  </si>
  <si>
    <t>USD</t>
  </si>
  <si>
    <t>Crédito</t>
  </si>
  <si>
    <t>PASIVOS</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</si>
  <si>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</si>
  <si>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</si>
  <si>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</si>
  <si>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</si>
  <si>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Monto Ajustado Periodo Actual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</si>
  <si>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</si>
  <si>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</si>
  <si>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</si>
  <si>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</si>
  <si>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</si>
  <si>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La comisión de administración que se está utilizando es de 1,30% anual más IVA. Esta comisión se calcula diariamente de los fondos bajo manejo y se pagan mensualmente a la administradora, generalmente el primer día hábil siguiente al cierre del mes anterior.</t>
  </si>
  <si>
    <t>Otros</t>
  </si>
  <si>
    <t>TOTAL</t>
  </si>
  <si>
    <t>_Información Estadística</t>
  </si>
  <si>
    <t>MES</t>
  </si>
  <si>
    <t>VALOR CUOTA</t>
  </si>
  <si>
    <t>PATRIMONIO NETO DEL FONDO</t>
  </si>
  <si>
    <t>N° DE PARTICIPES</t>
  </si>
  <si>
    <t>4to. TRIMESTRE</t>
  </si>
  <si>
    <t>OCTUBRE</t>
  </si>
  <si>
    <t>NOVIEMBRE</t>
  </si>
  <si>
    <t>DICIEMBRE</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</si>
  <si>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</si>
  <si>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</si>
  <si>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</si>
  <si>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</si>
  <si>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t>Banco GNB Paraguay</t>
  </si>
  <si>
    <t>Fondo Mutuo Disponible Gs.</t>
  </si>
  <si>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</si>
  <si>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t>A la fecha del presente informe no se cuenta con saldos que reportar</t>
  </si>
  <si>
    <t>(GUARANÍES)</t>
  </si>
  <si>
    <t>%
Según Reglamento Interno</t>
  </si>
  <si>
    <t>%
De las Inversiones con Relac. al Pat. Neto del Fondo</t>
  </si>
  <si>
    <t>%
De las Inversiones por Grupo Económico</t>
  </si>
  <si>
    <t>%
De las Inversiones en Relac. al Pat. Neto del Emisor</t>
  </si>
  <si>
    <t>TOTAL DISPONIBILIDADES</t>
  </si>
  <si>
    <t xml:space="preserve">-   </t>
  </si>
  <si>
    <t>TOTAL COMISION ACUMULADA</t>
  </si>
  <si>
    <t>(-) TOTAL DEVOLUCION DE COMISION</t>
  </si>
  <si>
    <t>TOTAL GENERAL</t>
  </si>
  <si>
    <r>
      <t xml:space="preserve">Disponibilidades </t>
    </r>
    <r>
      <rPr>
        <b/>
        <sz val="11"/>
        <color rgb="FF000000"/>
        <rFont val="Museo Sans 100"/>
        <family val="3"/>
      </rPr>
      <t>Nora 4.1</t>
    </r>
  </si>
  <si>
    <r>
      <t xml:space="preserve">Comisiones a pagar a la administradora </t>
    </r>
    <r>
      <rPr>
        <b/>
        <sz val="11"/>
        <color rgb="FF000000"/>
        <rFont val="Museo Sans 100"/>
        <family val="3"/>
      </rPr>
      <t>Nora 4.3</t>
    </r>
  </si>
  <si>
    <t>LA ADMINISTRADORA será responsable de la administración del FONDO DE INVERSIÓN ECO FORESTAL I, que en adelante se denominará FONDO ECO FORESTAL I, registrado en la Comisión Nacional de Valores de conformidad con la Resolución N.º 39E/21 de fecha 13/10/2021, el cual se regirá por el REGLAMENTO INTERNO, aprobado por Resolución 39E/21 de fecha 13/10/2021. El objeto del FONDO ECO FORESTAL I será invertir en desarrollar plantaciones forestales para la producción de madera de alta calidad destinada a madera aserrada para la construcción o para hacer laminas destinadas a la producción de contrachapados. El FONDO también invertirá en desarrollar plantaciones forestales para la producción de madera de menor calidad para la industria de
la celulosa.. Está dirigido a personas físicas y jurídicas. El riesgo de las Cuotas de Participación estará dado por la naturaleza de los activos que invierta el FONDO, de acuerdo a lo expuesto en la política de inversiones.</t>
  </si>
  <si>
    <r>
      <rPr>
        <b/>
        <sz val="16"/>
        <color theme="1"/>
        <rFont val="Museo Sans 100"/>
        <family val="3"/>
      </rPr>
      <t xml:space="preserve">ESTADOS FINANCIEROS
FONDO DE INVERSION ECO FORESTAL I
</t>
    </r>
    <r>
      <rPr>
        <u/>
        <sz val="14"/>
        <color theme="1"/>
        <rFont val="Museo Sans 100"/>
        <family val="3"/>
      </rPr>
      <t>s/ Res. N° 30 /2021</t>
    </r>
    <r>
      <rPr>
        <sz val="11"/>
        <color theme="1"/>
        <rFont val="Museo Sans 100"/>
        <family val="3"/>
      </rPr>
      <t xml:space="preserve">
(*) El Fondo inicía el 13/10/2021 por esa razón la información detallada no contempla comparativas.</t>
    </r>
  </si>
  <si>
    <r>
      <t xml:space="preserve">Inversiones </t>
    </r>
    <r>
      <rPr>
        <b/>
        <u/>
        <sz val="11"/>
        <color theme="10"/>
        <rFont val="Museo Sans 100"/>
        <family val="3"/>
      </rPr>
      <t>Anexo I</t>
    </r>
  </si>
  <si>
    <t>Otros Ingresos</t>
  </si>
  <si>
    <t>Otros Egresos</t>
  </si>
  <si>
    <t>Correspondiente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</si>
</sst>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
    <numFmt numFmtId="169" formatCode="#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
      <b/>
      <u/>
      <sz val="11"/>
      <color theme="10"/>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197">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3" xfId="0" applyFont="1" applyFill="1" applyBorder="1" applyAlignment="1">
      <alignment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0" borderId="0" xfId="0" applyFont="1" applyAlignment="1">
      <alignment horizontal="left" vertical="top" wrapText="1"/>
    </xf>
    <xf numFmtId="0" fontId="7" fillId="0" borderId="4" xfId="0" applyFont="1" applyBorder="1"/>
    <xf numFmtId="41" fontId="16" fillId="0" borderId="1" xfId="1" applyFont="1" applyBorder="1" applyAlignment="1">
      <alignment horizontal="center" vertical="center"/>
    </xf>
    <xf numFmtId="41" fontId="7" fillId="0" borderId="3" xfId="1" applyFont="1" applyFill="1" applyBorder="1"/>
    <xf numFmtId="41" fontId="7" fillId="0" borderId="2" xfId="1" applyFont="1" applyBorder="1" applyAlignment="1">
      <alignment horizontal="center" vertical="center"/>
    </xf>
    <xf numFmtId="0" fontId="7" fillId="0" borderId="1" xfId="0" applyFont="1" applyBorder="1"/>
    <xf numFmtId="0" fontId="7"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left"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165" fontId="7" fillId="0" borderId="1" xfId="1"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vertical="center"/>
    </xf>
    <xf numFmtId="0" fontId="7" fillId="0" borderId="2" xfId="0" applyFont="1" applyFill="1" applyBorder="1" applyAlignment="1">
      <alignment horizontal="center" vertical="center"/>
    </xf>
    <xf numFmtId="0" fontId="7" fillId="0" borderId="8" xfId="0" applyFont="1" applyFill="1" applyBorder="1" applyAlignment="1">
      <alignment vertical="center"/>
    </xf>
    <xf numFmtId="0" fontId="7" fillId="0" borderId="3" xfId="0" applyFont="1" applyFill="1" applyBorder="1" applyAlignment="1">
      <alignment horizontal="center" vertical="center"/>
    </xf>
    <xf numFmtId="165" fontId="7" fillId="0" borderId="3" xfId="1" applyNumberFormat="1" applyFont="1" applyFill="1" applyBorder="1" applyAlignment="1">
      <alignment horizontal="center" vertical="center"/>
    </xf>
    <xf numFmtId="41" fontId="7" fillId="0" borderId="3" xfId="1" applyFont="1" applyFill="1" applyBorder="1" applyAlignment="1">
      <alignment horizontal="center" vertical="center"/>
    </xf>
    <xf numFmtId="0" fontId="7" fillId="0" borderId="13" xfId="0" applyFont="1" applyFill="1" applyBorder="1" applyAlignment="1">
      <alignment vertical="center"/>
    </xf>
    <xf numFmtId="0" fontId="7" fillId="0" borderId="4" xfId="0" applyFont="1" applyFill="1" applyBorder="1" applyAlignment="1">
      <alignment horizontal="center" vertical="center"/>
    </xf>
    <xf numFmtId="165"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11" fillId="0" borderId="3" xfId="0" applyFont="1" applyFill="1" applyBorder="1" applyAlignment="1">
      <alignment vertical="center"/>
    </xf>
    <xf numFmtId="165" fontId="7" fillId="0" borderId="2" xfId="1" applyNumberFormat="1" applyFont="1" applyFill="1" applyBorder="1" applyAlignment="1">
      <alignment horizontal="center" vertical="center"/>
    </xf>
    <xf numFmtId="41" fontId="7" fillId="0" borderId="2" xfId="1"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wrapText="1"/>
    </xf>
    <xf numFmtId="0" fontId="11" fillId="0" borderId="0" xfId="0" applyFont="1" applyFill="1" applyAlignment="1">
      <alignment horizontal="left"/>
    </xf>
    <xf numFmtId="43" fontId="7" fillId="0" borderId="0" xfId="0" applyNumberFormat="1" applyFont="1" applyFill="1"/>
    <xf numFmtId="0" fontId="7" fillId="0" borderId="10" xfId="0" applyFont="1" applyFill="1" applyBorder="1"/>
    <xf numFmtId="0" fontId="7" fillId="0" borderId="8" xfId="0" applyFont="1" applyFill="1" applyBorder="1"/>
    <xf numFmtId="0" fontId="7" fillId="0" borderId="13" xfId="0" applyFont="1" applyFill="1" applyBorder="1"/>
    <xf numFmtId="165" fontId="17"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14" fontId="11" fillId="0" borderId="2"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165" fontId="11" fillId="0" borderId="0" xfId="1" applyNumberFormat="1" applyFont="1" applyFill="1" applyBorder="1"/>
    <xf numFmtId="41" fontId="7" fillId="0" borderId="15" xfId="1" applyFont="1" applyFill="1" applyBorder="1" applyAlignment="1">
      <alignment horizontal="center" vertical="center"/>
    </xf>
    <xf numFmtId="41" fontId="7" fillId="0" borderId="9" xfId="1" applyFont="1" applyFill="1" applyBorder="1" applyAlignment="1">
      <alignment horizontal="center" vertical="center"/>
    </xf>
    <xf numFmtId="41" fontId="11" fillId="0" borderId="1" xfId="1" applyNumberFormat="1" applyFont="1" applyFill="1" applyBorder="1" applyAlignment="1">
      <alignment horizontal="center" vertical="center"/>
    </xf>
    <xf numFmtId="41" fontId="17" fillId="0" borderId="4" xfId="1" applyFont="1" applyBorder="1" applyAlignment="1">
      <alignment horizontal="center" vertical="center"/>
    </xf>
    <xf numFmtId="41" fontId="17" fillId="0" borderId="4" xfId="1" applyFont="1" applyFill="1" applyBorder="1" applyAlignment="1">
      <alignment horizontal="center" vertical="center"/>
    </xf>
    <xf numFmtId="41" fontId="7" fillId="0" borderId="4" xfId="1" applyFont="1" applyFill="1" applyBorder="1"/>
    <xf numFmtId="41" fontId="11" fillId="0" borderId="1" xfId="1" applyFont="1" applyFill="1" applyBorder="1"/>
    <xf numFmtId="41" fontId="7" fillId="0" borderId="12" xfId="1" applyFont="1" applyBorder="1"/>
    <xf numFmtId="41" fontId="11" fillId="0" borderId="7" xfId="1" applyFont="1" applyBorder="1"/>
    <xf numFmtId="0" fontId="20" fillId="0" borderId="2" xfId="2" applyFont="1" applyBorder="1" applyAlignment="1">
      <alignment horizontal="center" vertical="center" wrapText="1"/>
    </xf>
    <xf numFmtId="0" fontId="22" fillId="0" borderId="10" xfId="0" applyFont="1" applyBorder="1" applyAlignment="1">
      <alignment horizontal="center" vertical="top"/>
    </xf>
    <xf numFmtId="0" fontId="23" fillId="0" borderId="11"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14" fontId="22" fillId="0" borderId="11" xfId="0" applyNumberFormat="1" applyFont="1" applyBorder="1" applyAlignment="1">
      <alignment horizontal="center" vertical="top"/>
    </xf>
    <xf numFmtId="41" fontId="22" fillId="0" borderId="11" xfId="1" applyFont="1" applyBorder="1" applyAlignment="1">
      <alignment horizontal="right" vertical="top"/>
    </xf>
    <xf numFmtId="3" fontId="22" fillId="0" borderId="11" xfId="0" applyNumberFormat="1" applyFont="1" applyBorder="1" applyAlignment="1">
      <alignment vertical="top"/>
    </xf>
    <xf numFmtId="168" fontId="22" fillId="0" borderId="11" xfId="0" applyNumberFormat="1" applyFont="1" applyBorder="1" applyAlignment="1">
      <alignment horizontal="center" vertical="top"/>
    </xf>
    <xf numFmtId="2" fontId="22" fillId="0" borderId="11" xfId="1" applyNumberFormat="1" applyFont="1" applyFill="1" applyBorder="1" applyAlignment="1" applyProtection="1">
      <alignment horizontal="center" vertical="top"/>
    </xf>
    <xf numFmtId="10" fontId="22" fillId="0" borderId="11" xfId="10" applyNumberFormat="1" applyFont="1" applyBorder="1" applyAlignment="1" applyProtection="1">
      <alignmen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center" vertical="top"/>
    </xf>
    <xf numFmtId="0" fontId="23" fillId="0" borderId="14" xfId="0" applyFont="1" applyBorder="1" applyAlignment="1">
      <alignment horizontal="center" vertical="top"/>
    </xf>
    <xf numFmtId="0" fontId="22" fillId="0" borderId="14" xfId="0" applyFont="1" applyBorder="1" applyAlignment="1">
      <alignment horizontal="center" vertical="top"/>
    </xf>
    <xf numFmtId="0" fontId="22" fillId="0" borderId="14" xfId="0" applyFont="1" applyBorder="1" applyAlignment="1">
      <alignment vertical="top"/>
    </xf>
    <xf numFmtId="14" fontId="22" fillId="0" borderId="14" xfId="0" applyNumberFormat="1" applyFont="1" applyBorder="1" applyAlignment="1">
      <alignment horizontal="center" vertical="top"/>
    </xf>
    <xf numFmtId="41" fontId="22" fillId="0" borderId="14" xfId="1" applyFont="1" applyBorder="1" applyAlignment="1">
      <alignment horizontal="right" vertical="top"/>
    </xf>
    <xf numFmtId="3" fontId="22" fillId="0" borderId="14" xfId="0" applyNumberFormat="1" applyFont="1" applyBorder="1" applyAlignment="1">
      <alignment vertical="top"/>
    </xf>
    <xf numFmtId="168" fontId="22" fillId="0" borderId="14" xfId="0" applyNumberFormat="1" applyFont="1" applyBorder="1" applyAlignment="1">
      <alignment horizontal="center" vertical="top"/>
    </xf>
    <xf numFmtId="2" fontId="22" fillId="0" borderId="14" xfId="1" applyNumberFormat="1" applyFont="1" applyFill="1" applyBorder="1" applyAlignment="1" applyProtection="1">
      <alignment horizontal="center" vertical="top"/>
    </xf>
    <xf numFmtId="10" fontId="22" fillId="0" borderId="14" xfId="10" applyNumberFormat="1" applyFont="1" applyBorder="1" applyAlignment="1" applyProtection="1">
      <alignmen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8" xfId="0" applyFont="1" applyBorder="1" applyAlignment="1">
      <alignment horizontal="left" vertical="top"/>
    </xf>
    <xf numFmtId="0" fontId="22" fillId="0" borderId="0" xfId="0" applyFont="1" applyAlignment="1">
      <alignment horizontal="left" vertical="top"/>
    </xf>
    <xf numFmtId="0" fontId="23" fillId="0" borderId="0" xfId="0" applyFont="1" applyAlignment="1">
      <alignment vertical="top"/>
    </xf>
    <xf numFmtId="41" fontId="23" fillId="0" borderId="0" xfId="1" applyFont="1" applyBorder="1" applyAlignment="1" applyProtection="1">
      <alignment horizontal="right" vertical="top"/>
    </xf>
    <xf numFmtId="0" fontId="23" fillId="0" borderId="0" xfId="1" applyNumberFormat="1" applyFont="1" applyBorder="1" applyAlignment="1" applyProtection="1">
      <alignment horizontal="right" vertical="top"/>
    </xf>
    <xf numFmtId="2" fontId="23" fillId="0" borderId="0" xfId="0" applyNumberFormat="1" applyFont="1" applyAlignment="1">
      <alignment vertical="top"/>
    </xf>
    <xf numFmtId="0" fontId="22" fillId="0" borderId="9" xfId="0" applyFont="1" applyBorder="1" applyAlignment="1">
      <alignment horizontal="left" vertical="top"/>
    </xf>
    <xf numFmtId="0" fontId="13" fillId="0" borderId="9" xfId="0" applyFont="1" applyBorder="1"/>
    <xf numFmtId="0" fontId="22" fillId="0" borderId="13" xfId="0" applyFont="1" applyBorder="1" applyAlignment="1">
      <alignment horizontal="left" vertical="top"/>
    </xf>
    <xf numFmtId="0" fontId="24" fillId="0" borderId="14" xfId="0" applyFont="1" applyBorder="1" applyAlignment="1">
      <alignment vertical="top"/>
    </xf>
    <xf numFmtId="41" fontId="23" fillId="0" borderId="14" xfId="1" applyFont="1" applyBorder="1" applyAlignment="1" applyProtection="1">
      <alignment horizontal="right" vertical="top"/>
    </xf>
    <xf numFmtId="0" fontId="23" fillId="0" borderId="14" xfId="1" applyNumberFormat="1" applyFont="1" applyBorder="1" applyAlignment="1" applyProtection="1">
      <alignment horizontal="right" vertical="top"/>
    </xf>
    <xf numFmtId="0" fontId="25" fillId="0" borderId="14" xfId="0" applyFont="1" applyBorder="1" applyAlignment="1">
      <alignment horizontal="left" vertical="top"/>
    </xf>
    <xf numFmtId="169" fontId="24" fillId="0" borderId="14" xfId="0" applyNumberFormat="1" applyFont="1" applyBorder="1" applyAlignment="1">
      <alignment vertical="top"/>
    </xf>
    <xf numFmtId="43" fontId="0" fillId="0" borderId="0" xfId="0" applyNumberFormat="1"/>
    <xf numFmtId="10" fontId="0" fillId="0" borderId="0" xfId="10" applyNumberFormat="1" applyFont="1"/>
    <xf numFmtId="0" fontId="10" fillId="2" borderId="3" xfId="9" applyFont="1" applyFill="1" applyBorder="1" applyAlignment="1">
      <alignment vertical="center"/>
    </xf>
    <xf numFmtId="0" fontId="17" fillId="0" borderId="10" xfId="0" applyFont="1" applyFill="1" applyBorder="1" applyAlignment="1">
      <alignment horizontal="left" vertical="top"/>
    </xf>
    <xf numFmtId="0" fontId="17" fillId="0" borderId="13" xfId="0" applyFont="1" applyFill="1" applyBorder="1" applyAlignment="1">
      <alignment horizontal="left" vertical="top"/>
    </xf>
    <xf numFmtId="41" fontId="7" fillId="0" borderId="2" xfId="1" applyFont="1" applyFill="1" applyBorder="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Fill="1" applyAlignment="1">
      <alignment horizontal="left" vertical="top" wrapText="1"/>
    </xf>
    <xf numFmtId="0" fontId="11" fillId="0" borderId="0" xfId="0" applyFont="1" applyFill="1" applyAlignment="1">
      <alignment horizontal="left" wrapText="1"/>
    </xf>
    <xf numFmtId="0" fontId="11" fillId="4" borderId="0" xfId="0" applyFont="1" applyFill="1" applyAlignment="1">
      <alignment horizontal="center"/>
    </xf>
    <xf numFmtId="0" fontId="14" fillId="0" borderId="0" xfId="0" applyFont="1" applyAlignment="1">
      <alignment horizontal="center" wrapText="1"/>
    </xf>
    <xf numFmtId="0" fontId="11" fillId="0" borderId="0" xfId="0" applyFont="1" applyFill="1" applyAlignment="1">
      <alignment horizontal="left" vertical="center" wrapText="1"/>
    </xf>
    <xf numFmtId="0" fontId="7" fillId="0" borderId="0" xfId="0" applyFont="1" applyFill="1" applyAlignment="1">
      <alignment horizontal="lef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Alignment="1">
      <alignment horizontal="left"/>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Alignment="1">
      <alignment horizontal="left" wrapText="1"/>
    </xf>
    <xf numFmtId="0" fontId="7" fillId="0" borderId="0" xfId="0" applyFont="1" applyAlignment="1">
      <alignment horizontal="left" vertical="top" wrapText="1"/>
    </xf>
    <xf numFmtId="0" fontId="11" fillId="0" borderId="10" xfId="0" applyFont="1" applyFill="1" applyBorder="1" applyAlignment="1">
      <alignment horizontal="left"/>
    </xf>
    <xf numFmtId="0" fontId="11" fillId="0" borderId="6" xfId="0" applyFont="1" applyFill="1" applyBorder="1" applyAlignment="1">
      <alignment horizontal="left"/>
    </xf>
    <xf numFmtId="0" fontId="11" fillId="0" borderId="7" xfId="0" applyFont="1" applyFill="1" applyBorder="1" applyAlignment="1">
      <alignment horizontal="left"/>
    </xf>
    <xf numFmtId="0" fontId="12" fillId="0" borderId="14" xfId="2" applyFont="1" applyBorder="1" applyAlignment="1">
      <alignment horizontal="center" vertical="top"/>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20" fillId="0" borderId="5" xfId="2" applyNumberFormat="1" applyFont="1" applyBorder="1" applyAlignment="1">
      <alignment horizontal="center" vertical="top"/>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workbookViewId="0"/>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1" t="s">
        <v>158</v>
      </c>
      <c r="C2" s="152"/>
      <c r="D2" s="152"/>
      <c r="E2" s="152"/>
      <c r="F2" s="153"/>
    </row>
    <row r="3" spans="2:6" x14ac:dyDescent="0.25">
      <c r="B3" s="154"/>
      <c r="C3" s="155"/>
      <c r="D3" s="155"/>
      <c r="E3" s="155"/>
      <c r="F3" s="156"/>
    </row>
    <row r="4" spans="2:6" x14ac:dyDescent="0.25">
      <c r="B4" s="154"/>
      <c r="C4" s="155"/>
      <c r="D4" s="155"/>
      <c r="E4" s="155"/>
      <c r="F4" s="156"/>
    </row>
    <row r="5" spans="2:6" x14ac:dyDescent="0.25">
      <c r="B5" s="154"/>
      <c r="C5" s="155"/>
      <c r="D5" s="155"/>
      <c r="E5" s="155"/>
      <c r="F5" s="156"/>
    </row>
    <row r="6" spans="2:6" x14ac:dyDescent="0.25">
      <c r="B6" s="154"/>
      <c r="C6" s="155"/>
      <c r="D6" s="155"/>
      <c r="E6" s="155"/>
      <c r="F6" s="156"/>
    </row>
    <row r="7" spans="2:6" x14ac:dyDescent="0.25">
      <c r="B7" s="154"/>
      <c r="C7" s="155"/>
      <c r="D7" s="155"/>
      <c r="E7" s="155"/>
      <c r="F7" s="156"/>
    </row>
    <row r="8" spans="2:6" x14ac:dyDescent="0.25">
      <c r="B8" s="154"/>
      <c r="C8" s="155"/>
      <c r="D8" s="155"/>
      <c r="E8" s="155"/>
      <c r="F8" s="156"/>
    </row>
    <row r="9" spans="2:6" x14ac:dyDescent="0.25">
      <c r="B9" s="154"/>
      <c r="C9" s="155"/>
      <c r="D9" s="155"/>
      <c r="E9" s="155"/>
      <c r="F9" s="156"/>
    </row>
    <row r="10" spans="2:6" x14ac:dyDescent="0.25">
      <c r="B10" s="154"/>
      <c r="C10" s="155"/>
      <c r="D10" s="155"/>
      <c r="E10" s="155"/>
      <c r="F10" s="156"/>
    </row>
    <row r="11" spans="2:6" x14ac:dyDescent="0.25">
      <c r="B11" s="154"/>
      <c r="C11" s="155"/>
      <c r="D11" s="155"/>
      <c r="E11" s="155"/>
      <c r="F11" s="156"/>
    </row>
    <row r="12" spans="2:6" x14ac:dyDescent="0.25">
      <c r="B12" s="154"/>
      <c r="C12" s="155"/>
      <c r="D12" s="155"/>
      <c r="E12" s="155"/>
      <c r="F12" s="156"/>
    </row>
    <row r="13" spans="2:6" x14ac:dyDescent="0.25">
      <c r="B13" s="154"/>
      <c r="C13" s="155"/>
      <c r="D13" s="155"/>
      <c r="E13" s="155"/>
      <c r="F13" s="156"/>
    </row>
    <row r="14" spans="2:6" x14ac:dyDescent="0.25">
      <c r="B14" s="154"/>
      <c r="C14" s="155"/>
      <c r="D14" s="155"/>
      <c r="E14" s="155"/>
      <c r="F14" s="156"/>
    </row>
    <row r="15" spans="2:6" x14ac:dyDescent="0.25">
      <c r="B15" s="154"/>
      <c r="C15" s="155"/>
      <c r="D15" s="155"/>
      <c r="E15" s="155"/>
      <c r="F15" s="156"/>
    </row>
    <row r="16" spans="2:6" x14ac:dyDescent="0.25">
      <c r="B16" s="154"/>
      <c r="C16" s="155"/>
      <c r="D16" s="155"/>
      <c r="E16" s="155"/>
      <c r="F16" s="156"/>
    </row>
    <row r="17" spans="2:6" x14ac:dyDescent="0.25">
      <c r="B17" s="154"/>
      <c r="C17" s="155"/>
      <c r="D17" s="155"/>
      <c r="E17" s="155"/>
      <c r="F17" s="156"/>
    </row>
    <row r="18" spans="2:6" x14ac:dyDescent="0.25">
      <c r="B18" s="154"/>
      <c r="C18" s="155"/>
      <c r="D18" s="155"/>
      <c r="E18" s="155"/>
      <c r="F18" s="156"/>
    </row>
    <row r="19" spans="2:6" x14ac:dyDescent="0.25">
      <c r="B19" s="154"/>
      <c r="C19" s="155"/>
      <c r="D19" s="155"/>
      <c r="E19" s="155"/>
      <c r="F19" s="156"/>
    </row>
    <row r="20" spans="2:6" x14ac:dyDescent="0.25">
      <c r="B20" s="154"/>
      <c r="C20" s="155"/>
      <c r="D20" s="155"/>
      <c r="E20" s="155"/>
      <c r="F20" s="156"/>
    </row>
    <row r="21" spans="2:6" x14ac:dyDescent="0.25">
      <c r="B21" s="154"/>
      <c r="C21" s="155"/>
      <c r="D21" s="155"/>
      <c r="E21" s="155"/>
      <c r="F21" s="156"/>
    </row>
    <row r="22" spans="2:6" x14ac:dyDescent="0.25">
      <c r="B22" s="154"/>
      <c r="C22" s="155"/>
      <c r="D22" s="155"/>
      <c r="E22" s="155"/>
      <c r="F22" s="156"/>
    </row>
    <row r="23" spans="2:6" x14ac:dyDescent="0.25">
      <c r="B23" s="154"/>
      <c r="C23" s="155"/>
      <c r="D23" s="155"/>
      <c r="E23" s="155"/>
      <c r="F23" s="156"/>
    </row>
    <row r="24" spans="2:6" x14ac:dyDescent="0.25">
      <c r="B24" s="157"/>
      <c r="C24" s="158"/>
      <c r="D24" s="158"/>
      <c r="E24" s="158"/>
      <c r="F24" s="159"/>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10" sqref="B10"/>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0" t="s">
        <v>80</v>
      </c>
      <c r="C2" s="160"/>
    </row>
    <row r="3" spans="2:3" x14ac:dyDescent="0.25">
      <c r="B3" s="52" t="s">
        <v>83</v>
      </c>
      <c r="C3" s="53"/>
    </row>
    <row r="4" spans="2:3" x14ac:dyDescent="0.25">
      <c r="B4" s="2" t="s">
        <v>60</v>
      </c>
      <c r="C4" s="51" t="s">
        <v>74</v>
      </c>
    </row>
    <row r="5" spans="2:3" x14ac:dyDescent="0.25">
      <c r="B5" s="2" t="s">
        <v>73</v>
      </c>
      <c r="C5" s="51" t="s">
        <v>75</v>
      </c>
    </row>
    <row r="6" spans="2:3" x14ac:dyDescent="0.25">
      <c r="B6" s="2" t="s">
        <v>62</v>
      </c>
      <c r="C6" s="51" t="s">
        <v>76</v>
      </c>
    </row>
    <row r="7" spans="2:3" x14ac:dyDescent="0.25">
      <c r="B7" s="2" t="s">
        <v>63</v>
      </c>
      <c r="C7" s="51" t="s">
        <v>77</v>
      </c>
    </row>
    <row r="8" spans="2:3" x14ac:dyDescent="0.25">
      <c r="B8" s="2" t="s">
        <v>65</v>
      </c>
      <c r="C8" s="51" t="s">
        <v>78</v>
      </c>
    </row>
    <row r="9" spans="2:3" x14ac:dyDescent="0.25">
      <c r="B9" s="2" t="s">
        <v>54</v>
      </c>
      <c r="C9" s="51" t="s">
        <v>79</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D28"/>
  <sheetViews>
    <sheetView showGridLines="0" workbookViewId="0">
      <selection activeCell="C1" sqref="C1"/>
    </sheetView>
  </sheetViews>
  <sheetFormatPr baseColWidth="10" defaultColWidth="9.140625" defaultRowHeight="15" x14ac:dyDescent="0.25"/>
  <cols>
    <col min="1" max="1" width="3.5703125" style="1" customWidth="1"/>
    <col min="2" max="2" width="52.7109375" style="1" customWidth="1"/>
    <col min="3" max="3" width="21.5703125" style="1" customWidth="1"/>
    <col min="4" max="4" width="3.5703125" style="1" customWidth="1"/>
    <col min="5" max="16384" width="9.140625" style="1"/>
  </cols>
  <sheetData>
    <row r="1" spans="1:3" x14ac:dyDescent="0.25">
      <c r="A1" s="2" t="s">
        <v>86</v>
      </c>
    </row>
    <row r="2" spans="1:3" x14ac:dyDescent="0.25">
      <c r="B2" s="160" t="s">
        <v>90</v>
      </c>
      <c r="C2" s="160"/>
    </row>
    <row r="3" spans="1:3" x14ac:dyDescent="0.25">
      <c r="B3" s="162" t="s">
        <v>60</v>
      </c>
      <c r="C3" s="162"/>
    </row>
    <row r="4" spans="1:3" x14ac:dyDescent="0.25">
      <c r="B4" s="163" t="s">
        <v>162</v>
      </c>
      <c r="C4" s="163"/>
    </row>
    <row r="5" spans="1:3" x14ac:dyDescent="0.25">
      <c r="B5" s="163" t="s">
        <v>64</v>
      </c>
      <c r="C5" s="163"/>
    </row>
    <row r="7" spans="1:3" x14ac:dyDescent="0.25">
      <c r="B7" s="30" t="s">
        <v>0</v>
      </c>
      <c r="C7" s="31">
        <v>44561</v>
      </c>
    </row>
    <row r="8" spans="1:3" x14ac:dyDescent="0.25">
      <c r="B8" s="32" t="s">
        <v>155</v>
      </c>
      <c r="C8" s="47">
        <v>19770422536</v>
      </c>
    </row>
    <row r="9" spans="1:3" ht="18.75" customHeight="1" x14ac:dyDescent="0.25">
      <c r="B9" s="32" t="s">
        <v>1</v>
      </c>
      <c r="C9" s="48">
        <v>0</v>
      </c>
    </row>
    <row r="10" spans="1:3" ht="18.75" customHeight="1" x14ac:dyDescent="0.25">
      <c r="B10" s="32" t="s">
        <v>56</v>
      </c>
      <c r="C10" s="47">
        <v>0</v>
      </c>
    </row>
    <row r="11" spans="1:3" ht="18.75" customHeight="1" x14ac:dyDescent="0.25">
      <c r="B11" s="147" t="s">
        <v>159</v>
      </c>
      <c r="C11" s="47">
        <v>0</v>
      </c>
    </row>
    <row r="12" spans="1:3" ht="18.75" customHeight="1" x14ac:dyDescent="0.25">
      <c r="B12" s="56" t="s">
        <v>89</v>
      </c>
      <c r="C12" s="47">
        <v>395844227</v>
      </c>
    </row>
    <row r="13" spans="1:3" x14ac:dyDescent="0.25">
      <c r="B13" s="33" t="s">
        <v>2</v>
      </c>
      <c r="C13" s="49">
        <f>SUM(C8:C12)</f>
        <v>20166266763</v>
      </c>
    </row>
    <row r="14" spans="1:3" x14ac:dyDescent="0.25">
      <c r="B14" s="33" t="s">
        <v>3</v>
      </c>
      <c r="C14" s="49"/>
    </row>
    <row r="15" spans="1:3" x14ac:dyDescent="0.25">
      <c r="B15" s="34" t="s">
        <v>4</v>
      </c>
      <c r="C15" s="50">
        <v>0</v>
      </c>
    </row>
    <row r="16" spans="1:3" x14ac:dyDescent="0.25">
      <c r="B16" s="35" t="s">
        <v>156</v>
      </c>
      <c r="C16" s="48">
        <v>404286498</v>
      </c>
    </row>
    <row r="17" spans="2:4" x14ac:dyDescent="0.25">
      <c r="B17" s="32" t="s">
        <v>5</v>
      </c>
      <c r="C17" s="48">
        <v>0</v>
      </c>
    </row>
    <row r="18" spans="2:4" x14ac:dyDescent="0.25">
      <c r="B18" s="33" t="s">
        <v>59</v>
      </c>
      <c r="C18" s="49">
        <f>SUM(C15:C17)</f>
        <v>404286498</v>
      </c>
    </row>
    <row r="19" spans="2:4" x14ac:dyDescent="0.25">
      <c r="B19" s="33" t="s">
        <v>6</v>
      </c>
      <c r="C19" s="54">
        <f>+C13-C18</f>
        <v>19761980265</v>
      </c>
    </row>
    <row r="20" spans="2:4" x14ac:dyDescent="0.25">
      <c r="B20" s="33" t="s">
        <v>7</v>
      </c>
      <c r="C20" s="49">
        <v>1975</v>
      </c>
    </row>
    <row r="21" spans="2:4" x14ac:dyDescent="0.25">
      <c r="B21" s="33" t="s">
        <v>8</v>
      </c>
      <c r="C21" s="57">
        <v>10006065.956962025</v>
      </c>
    </row>
    <row r="23" spans="2:4" x14ac:dyDescent="0.25">
      <c r="B23" s="161" t="s">
        <v>87</v>
      </c>
      <c r="C23" s="161"/>
    </row>
    <row r="24" spans="2:4" x14ac:dyDescent="0.25">
      <c r="B24" s="6"/>
      <c r="C24" s="36"/>
      <c r="D24" s="8"/>
    </row>
    <row r="25" spans="2:4" x14ac:dyDescent="0.25">
      <c r="C25" s="7"/>
      <c r="D25" s="7"/>
    </row>
    <row r="26" spans="2:4" x14ac:dyDescent="0.25">
      <c r="C26" s="7"/>
      <c r="D26" s="24"/>
    </row>
    <row r="27" spans="2:4" x14ac:dyDescent="0.25">
      <c r="C27" s="37"/>
    </row>
    <row r="28" spans="2:4" x14ac:dyDescent="0.25">
      <c r="C28" s="38"/>
    </row>
  </sheetData>
  <mergeCells count="5">
    <mergeCell ref="B2:C2"/>
    <mergeCell ref="B23:C23"/>
    <mergeCell ref="B3:C3"/>
    <mergeCell ref="B4:C4"/>
    <mergeCell ref="B5:C5"/>
  </mergeCells>
  <hyperlinks>
    <hyperlink ref="A1" location="INDICE!A1" display="INDICE" xr:uid="{8011420F-FF3C-4BAB-905F-8603FE11EE5B}"/>
    <hyperlink ref="B11" location="'06'!A1" display="Inversiones AnexoI" xr:uid="{8995698F-3277-4094-9044-2B6645F728BF}"/>
  </hyperlinks>
  <pageMargins left="0.7" right="0.7" top="0.75" bottom="0.75" header="0.3" footer="0.3"/>
  <pageSetup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0"/>
  <sheetViews>
    <sheetView showGridLines="0" workbookViewId="0">
      <selection activeCell="C7" sqref="C7"/>
    </sheetView>
  </sheetViews>
  <sheetFormatPr baseColWidth="10" defaultRowHeight="15" x14ac:dyDescent="0.25"/>
  <cols>
    <col min="1" max="1" width="3.5703125" style="1" customWidth="1"/>
    <col min="2" max="2" width="52.7109375" style="1" customWidth="1"/>
    <col min="3" max="3" width="18.7109375" style="1" customWidth="1"/>
    <col min="4" max="4" width="3.5703125" style="1" customWidth="1"/>
    <col min="5" max="16384" width="11.42578125" style="1"/>
  </cols>
  <sheetData>
    <row r="1" spans="1:4" x14ac:dyDescent="0.25">
      <c r="A1" s="2" t="s">
        <v>86</v>
      </c>
    </row>
    <row r="2" spans="1:4" x14ac:dyDescent="0.25">
      <c r="B2" s="160" t="s">
        <v>90</v>
      </c>
      <c r="C2" s="160"/>
    </row>
    <row r="3" spans="1:4" x14ac:dyDescent="0.25">
      <c r="B3" s="162" t="s">
        <v>61</v>
      </c>
      <c r="C3" s="162"/>
    </row>
    <row r="4" spans="1:4" x14ac:dyDescent="0.25">
      <c r="B4" s="163" t="s">
        <v>162</v>
      </c>
      <c r="C4" s="163"/>
    </row>
    <row r="5" spans="1:4" x14ac:dyDescent="0.25">
      <c r="B5" s="163" t="s">
        <v>64</v>
      </c>
      <c r="C5" s="163"/>
    </row>
    <row r="6" spans="1:4" x14ac:dyDescent="0.25">
      <c r="B6" s="14"/>
      <c r="C6" s="14"/>
    </row>
    <row r="7" spans="1:4" s="6" customFormat="1" x14ac:dyDescent="0.25">
      <c r="B7" s="25" t="s">
        <v>9</v>
      </c>
      <c r="C7" s="28">
        <f>+'01'!C7</f>
        <v>44561</v>
      </c>
    </row>
    <row r="8" spans="1:4" x14ac:dyDescent="0.25">
      <c r="B8" s="5" t="s">
        <v>84</v>
      </c>
      <c r="C8" s="10">
        <v>20142206</v>
      </c>
      <c r="D8" s="16"/>
    </row>
    <row r="9" spans="1:4" x14ac:dyDescent="0.25">
      <c r="B9" s="5" t="s">
        <v>55</v>
      </c>
      <c r="C9" s="11">
        <v>0</v>
      </c>
    </row>
    <row r="10" spans="1:4" ht="18.75" customHeight="1" x14ac:dyDescent="0.25">
      <c r="B10" s="5" t="s">
        <v>160</v>
      </c>
      <c r="C10" s="11">
        <v>0</v>
      </c>
    </row>
    <row r="11" spans="1:4" s="6" customFormat="1" ht="18.75" customHeight="1" x14ac:dyDescent="0.25">
      <c r="B11" s="13" t="s">
        <v>10</v>
      </c>
      <c r="C11" s="39">
        <f>SUM(C8:C10)</f>
        <v>20142206</v>
      </c>
    </row>
    <row r="12" spans="1:4" s="6" customFormat="1" x14ac:dyDescent="0.25">
      <c r="B12" s="29" t="s">
        <v>11</v>
      </c>
      <c r="C12" s="46"/>
    </row>
    <row r="13" spans="1:4" x14ac:dyDescent="0.25">
      <c r="B13" s="9" t="s">
        <v>12</v>
      </c>
      <c r="C13" s="10">
        <v>8442271</v>
      </c>
    </row>
    <row r="14" spans="1:4" x14ac:dyDescent="0.25">
      <c r="B14" s="5" t="s">
        <v>13</v>
      </c>
      <c r="C14" s="11">
        <v>0</v>
      </c>
    </row>
    <row r="15" spans="1:4" x14ac:dyDescent="0.25">
      <c r="B15" s="5" t="s">
        <v>161</v>
      </c>
      <c r="C15" s="11">
        <v>0</v>
      </c>
    </row>
    <row r="16" spans="1:4" s="6" customFormat="1" x14ac:dyDescent="0.25">
      <c r="B16" s="13" t="s">
        <v>14</v>
      </c>
      <c r="C16" s="39">
        <f>SUM(C13:C15)</f>
        <v>8442271</v>
      </c>
    </row>
    <row r="17" spans="2:3" s="6" customFormat="1" x14ac:dyDescent="0.25">
      <c r="B17" s="13" t="s">
        <v>15</v>
      </c>
      <c r="C17" s="39">
        <f>+C11-C16</f>
        <v>11699935</v>
      </c>
    </row>
    <row r="18" spans="2:3" x14ac:dyDescent="0.25">
      <c r="B18" s="164"/>
      <c r="C18" s="164"/>
    </row>
    <row r="19" spans="2:3" x14ac:dyDescent="0.25">
      <c r="C19" s="8"/>
    </row>
    <row r="20" spans="2:3" x14ac:dyDescent="0.25">
      <c r="B20" s="161" t="s">
        <v>87</v>
      </c>
      <c r="C20" s="161"/>
    </row>
  </sheetData>
  <mergeCells count="6">
    <mergeCell ref="B20:C20"/>
    <mergeCell ref="B2:C2"/>
    <mergeCell ref="B3:C3"/>
    <mergeCell ref="B4:C4"/>
    <mergeCell ref="B5:C5"/>
    <mergeCell ref="B18:C18"/>
  </mergeCells>
  <hyperlinks>
    <hyperlink ref="A1" location="INDICE!A1" display="INDICE" xr:uid="{54F60889-20ED-4A78-BF89-A9664C0F21D7}"/>
  </hyperlinks>
  <pageMargins left="0.7" right="0.7" top="0.75" bottom="0.75" header="0.3" footer="0.3"/>
  <pageSetup orientation="portrait" r:id="rId1"/>
  <ignoredErrors>
    <ignoredError sqref="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E7" sqref="E7"/>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16384" width="11.42578125" style="1"/>
  </cols>
  <sheetData>
    <row r="1" spans="1:10" x14ac:dyDescent="0.25">
      <c r="A1" s="2" t="s">
        <v>86</v>
      </c>
    </row>
    <row r="2" spans="1:10" x14ac:dyDescent="0.25">
      <c r="B2" s="160" t="s">
        <v>90</v>
      </c>
      <c r="C2" s="160"/>
      <c r="D2" s="160"/>
      <c r="E2" s="160"/>
    </row>
    <row r="3" spans="1:10" x14ac:dyDescent="0.25">
      <c r="B3" s="162" t="s">
        <v>62</v>
      </c>
      <c r="C3" s="162"/>
      <c r="D3" s="162"/>
      <c r="E3" s="162"/>
    </row>
    <row r="4" spans="1:10" x14ac:dyDescent="0.25">
      <c r="B4" s="163" t="s">
        <v>162</v>
      </c>
      <c r="C4" s="163"/>
      <c r="D4" s="163"/>
      <c r="E4" s="163"/>
    </row>
    <row r="5" spans="1:10" x14ac:dyDescent="0.25">
      <c r="B5" s="163" t="s">
        <v>64</v>
      </c>
      <c r="C5" s="163"/>
      <c r="D5" s="163"/>
      <c r="E5" s="163"/>
    </row>
    <row r="7" spans="1:10" x14ac:dyDescent="0.25">
      <c r="B7" s="25" t="s">
        <v>16</v>
      </c>
      <c r="C7" s="25" t="s">
        <v>17</v>
      </c>
      <c r="D7" s="25" t="s">
        <v>18</v>
      </c>
      <c r="E7" s="28"/>
    </row>
    <row r="8" spans="1:10" x14ac:dyDescent="0.25">
      <c r="B8" s="13" t="s">
        <v>19</v>
      </c>
      <c r="C8" s="39">
        <v>0</v>
      </c>
      <c r="D8" s="39">
        <v>0</v>
      </c>
      <c r="E8" s="39">
        <f>+C8+D8</f>
        <v>0</v>
      </c>
      <c r="G8" s="15"/>
      <c r="H8" s="15"/>
      <c r="I8" s="15"/>
      <c r="J8" s="16"/>
    </row>
    <row r="9" spans="1:10" x14ac:dyDescent="0.25">
      <c r="B9" s="26" t="s">
        <v>20</v>
      </c>
      <c r="C9" s="10"/>
      <c r="D9" s="10"/>
      <c r="E9" s="10"/>
    </row>
    <row r="10" spans="1:10" x14ac:dyDescent="0.25">
      <c r="B10" s="5" t="s">
        <v>21</v>
      </c>
      <c r="C10" s="58">
        <v>19750280330</v>
      </c>
      <c r="D10" s="11"/>
      <c r="E10" s="11"/>
    </row>
    <row r="11" spans="1:10" x14ac:dyDescent="0.25">
      <c r="B11" s="5" t="s">
        <v>22</v>
      </c>
      <c r="C11" s="11">
        <v>0</v>
      </c>
      <c r="D11" s="11"/>
      <c r="E11" s="11"/>
    </row>
    <row r="12" spans="1:10" x14ac:dyDescent="0.25">
      <c r="B12" s="27" t="s">
        <v>23</v>
      </c>
      <c r="C12" s="45">
        <f>+C10+C11</f>
        <v>19750280330</v>
      </c>
      <c r="D12" s="12"/>
      <c r="E12" s="12"/>
    </row>
    <row r="13" spans="1:10" x14ac:dyDescent="0.25">
      <c r="B13" s="165" t="s">
        <v>24</v>
      </c>
      <c r="C13" s="167">
        <f>+E8+C12</f>
        <v>19750280330</v>
      </c>
      <c r="D13" s="167">
        <f>+'02'!C17</f>
        <v>11699935</v>
      </c>
      <c r="E13" s="26" t="s">
        <v>88</v>
      </c>
    </row>
    <row r="14" spans="1:10" x14ac:dyDescent="0.25">
      <c r="B14" s="166"/>
      <c r="C14" s="168"/>
      <c r="D14" s="168"/>
      <c r="E14" s="45">
        <f>+C13+D13</f>
        <v>19761980265</v>
      </c>
    </row>
    <row r="16" spans="1:10" x14ac:dyDescent="0.25">
      <c r="B16" s="161" t="s">
        <v>87</v>
      </c>
      <c r="C16" s="161"/>
      <c r="D16" s="161"/>
      <c r="E16" s="161"/>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E37"/>
  <sheetViews>
    <sheetView showGridLines="0" workbookViewId="0">
      <selection activeCell="C27" sqref="C27"/>
    </sheetView>
  </sheetViews>
  <sheetFormatPr baseColWidth="10" defaultRowHeight="15" x14ac:dyDescent="0.25"/>
  <cols>
    <col min="1" max="1" width="3.5703125" style="1" customWidth="1"/>
    <col min="2" max="2" width="57.42578125" style="1" customWidth="1"/>
    <col min="3" max="3" width="19.7109375" style="1" customWidth="1"/>
    <col min="4" max="4" width="3.5703125" style="1" customWidth="1"/>
    <col min="5" max="16384" width="11.42578125" style="1"/>
  </cols>
  <sheetData>
    <row r="1" spans="1:4" x14ac:dyDescent="0.25">
      <c r="A1" s="2" t="s">
        <v>86</v>
      </c>
    </row>
    <row r="2" spans="1:4" x14ac:dyDescent="0.25">
      <c r="B2" s="160" t="s">
        <v>90</v>
      </c>
      <c r="C2" s="160"/>
      <c r="D2" s="160"/>
    </row>
    <row r="3" spans="1:4" x14ac:dyDescent="0.25">
      <c r="B3" s="162" t="s">
        <v>63</v>
      </c>
      <c r="C3" s="162"/>
    </row>
    <row r="4" spans="1:4" x14ac:dyDescent="0.25">
      <c r="B4" s="163" t="s">
        <v>162</v>
      </c>
      <c r="C4" s="163"/>
    </row>
    <row r="5" spans="1:4" x14ac:dyDescent="0.25">
      <c r="B5" s="163" t="s">
        <v>64</v>
      </c>
      <c r="C5" s="163"/>
    </row>
    <row r="7" spans="1:4" s="6" customFormat="1" x14ac:dyDescent="0.25">
      <c r="B7" s="3" t="s">
        <v>25</v>
      </c>
      <c r="C7" s="4">
        <f>+'02'!C7</f>
        <v>44561</v>
      </c>
      <c r="D7" s="16"/>
    </row>
    <row r="8" spans="1:4" s="6" customFormat="1" x14ac:dyDescent="0.25">
      <c r="B8" s="13" t="s">
        <v>37</v>
      </c>
      <c r="C8" s="39">
        <v>0</v>
      </c>
    </row>
    <row r="9" spans="1:4" s="6" customFormat="1" x14ac:dyDescent="0.25">
      <c r="B9" s="17" t="s">
        <v>26</v>
      </c>
      <c r="C9" s="40"/>
    </row>
    <row r="10" spans="1:4" s="6" customFormat="1" x14ac:dyDescent="0.25">
      <c r="B10" s="17" t="s">
        <v>27</v>
      </c>
      <c r="C10" s="41"/>
    </row>
    <row r="11" spans="1:4" x14ac:dyDescent="0.25">
      <c r="B11" s="18" t="s">
        <v>57</v>
      </c>
      <c r="C11" s="11">
        <v>415986433</v>
      </c>
    </row>
    <row r="12" spans="1:4" x14ac:dyDescent="0.25">
      <c r="B12" s="18" t="s">
        <v>81</v>
      </c>
      <c r="C12" s="11">
        <v>0</v>
      </c>
    </row>
    <row r="13" spans="1:4" x14ac:dyDescent="0.25">
      <c r="B13" s="18" t="s">
        <v>72</v>
      </c>
      <c r="C13" s="11">
        <v>0</v>
      </c>
    </row>
    <row r="14" spans="1:4" x14ac:dyDescent="0.25">
      <c r="B14" s="18" t="s">
        <v>38</v>
      </c>
      <c r="C14" s="11">
        <v>0</v>
      </c>
    </row>
    <row r="15" spans="1:4" s="6" customFormat="1" x14ac:dyDescent="0.25">
      <c r="B15" s="19" t="s">
        <v>28</v>
      </c>
      <c r="C15" s="41"/>
    </row>
    <row r="16" spans="1:4" x14ac:dyDescent="0.25">
      <c r="B16" s="18" t="s">
        <v>58</v>
      </c>
      <c r="C16" s="11">
        <v>0</v>
      </c>
    </row>
    <row r="17" spans="2:5" x14ac:dyDescent="0.25">
      <c r="B17" s="18" t="s">
        <v>39</v>
      </c>
      <c r="C17" s="11">
        <v>0</v>
      </c>
    </row>
    <row r="18" spans="2:5" x14ac:dyDescent="0.25">
      <c r="B18" s="18" t="s">
        <v>40</v>
      </c>
      <c r="C18" s="11">
        <v>0</v>
      </c>
    </row>
    <row r="19" spans="2:5" x14ac:dyDescent="0.25">
      <c r="B19" s="18" t="s">
        <v>29</v>
      </c>
      <c r="C19" s="11">
        <v>0</v>
      </c>
    </row>
    <row r="20" spans="2:5" x14ac:dyDescent="0.25">
      <c r="B20" s="18" t="s">
        <v>30</v>
      </c>
      <c r="C20" s="11">
        <v>0</v>
      </c>
    </row>
    <row r="21" spans="2:5" x14ac:dyDescent="0.25">
      <c r="B21" s="18" t="s">
        <v>41</v>
      </c>
      <c r="C21" s="11">
        <v>0</v>
      </c>
    </row>
    <row r="22" spans="2:5" x14ac:dyDescent="0.25">
      <c r="B22" s="18" t="s">
        <v>82</v>
      </c>
      <c r="C22" s="11">
        <v>0</v>
      </c>
    </row>
    <row r="23" spans="2:5" x14ac:dyDescent="0.25">
      <c r="B23" s="18" t="s">
        <v>31</v>
      </c>
      <c r="C23" s="12">
        <v>-395844227</v>
      </c>
    </row>
    <row r="24" spans="2:5" s="21" customFormat="1" ht="30" x14ac:dyDescent="0.25">
      <c r="B24" s="20" t="s">
        <v>32</v>
      </c>
      <c r="C24" s="42">
        <f>SUM(C9:C23)</f>
        <v>20142206</v>
      </c>
    </row>
    <row r="25" spans="2:5" ht="6.75" customHeight="1" x14ac:dyDescent="0.25">
      <c r="B25" s="18"/>
      <c r="C25" s="10"/>
    </row>
    <row r="26" spans="2:5" s="6" customFormat="1" x14ac:dyDescent="0.25">
      <c r="B26" s="17" t="s">
        <v>33</v>
      </c>
      <c r="C26" s="41"/>
    </row>
    <row r="27" spans="2:5" x14ac:dyDescent="0.25">
      <c r="B27" s="18" t="s">
        <v>34</v>
      </c>
      <c r="C27" s="11">
        <v>0</v>
      </c>
    </row>
    <row r="28" spans="2:5" x14ac:dyDescent="0.25">
      <c r="B28" s="18" t="s">
        <v>21</v>
      </c>
      <c r="C28" s="12">
        <v>19750280330</v>
      </c>
    </row>
    <row r="29" spans="2:5" s="23" customFormat="1" ht="30" x14ac:dyDescent="0.25">
      <c r="B29" s="22" t="s">
        <v>35</v>
      </c>
      <c r="C29" s="42">
        <f>+C27+C28</f>
        <v>19750280330</v>
      </c>
    </row>
    <row r="30" spans="2:5" ht="6.75" customHeight="1" x14ac:dyDescent="0.25">
      <c r="B30" s="18"/>
      <c r="C30" s="43"/>
    </row>
    <row r="31" spans="2:5" s="6" customFormat="1" x14ac:dyDescent="0.25">
      <c r="B31" s="13" t="s">
        <v>36</v>
      </c>
      <c r="C31" s="44">
        <f>+C8+C24+C29</f>
        <v>19770422536</v>
      </c>
    </row>
    <row r="32" spans="2:5" x14ac:dyDescent="0.25">
      <c r="E32" s="6"/>
    </row>
    <row r="33" spans="2:3" x14ac:dyDescent="0.25">
      <c r="B33" s="161" t="s">
        <v>87</v>
      </c>
      <c r="C33" s="161"/>
    </row>
    <row r="34" spans="2:3" x14ac:dyDescent="0.25">
      <c r="C34" s="8"/>
    </row>
    <row r="35" spans="2:3" x14ac:dyDescent="0.25">
      <c r="C35" s="8"/>
    </row>
    <row r="36" spans="2:3" x14ac:dyDescent="0.25">
      <c r="C36" s="7"/>
    </row>
    <row r="37" spans="2:3" x14ac:dyDescent="0.25">
      <c r="C37" s="7"/>
    </row>
  </sheetData>
  <mergeCells count="5">
    <mergeCell ref="B3:C3"/>
    <mergeCell ref="B4:C4"/>
    <mergeCell ref="B5:C5"/>
    <mergeCell ref="B33:C33"/>
    <mergeCell ref="B2:D2"/>
  </mergeCells>
  <hyperlinks>
    <hyperlink ref="A1" location="INDICE!A1" display="INDICE" xr:uid="{38BAEDDE-5CD6-49B7-BCF8-E856A41163BA}"/>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29"/>
  <sheetViews>
    <sheetView showGridLines="0" workbookViewId="0">
      <pane ySplit="3" topLeftCell="A121" activePane="bottomLeft" state="frozen"/>
      <selection activeCell="H13" sqref="H13"/>
      <selection pane="bottomLeft" activeCell="C138" sqref="C138"/>
    </sheetView>
  </sheetViews>
  <sheetFormatPr baseColWidth="10" defaultRowHeight="16.5" customHeight="1"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ht="15" x14ac:dyDescent="0.25">
      <c r="A1" s="2" t="s">
        <v>86</v>
      </c>
    </row>
    <row r="2" spans="1:6" ht="15" x14ac:dyDescent="0.25">
      <c r="B2" s="171" t="s">
        <v>91</v>
      </c>
      <c r="C2" s="171"/>
      <c r="D2" s="171"/>
      <c r="E2" s="171"/>
      <c r="F2" s="171"/>
    </row>
    <row r="3" spans="1:6" ht="15" x14ac:dyDescent="0.25">
      <c r="B3" s="172" t="s">
        <v>65</v>
      </c>
      <c r="C3" s="172"/>
      <c r="D3" s="172"/>
      <c r="E3" s="172"/>
      <c r="F3" s="172"/>
    </row>
    <row r="4" spans="1:6" s="61" customFormat="1" ht="15" x14ac:dyDescent="0.25">
      <c r="B4" s="170" t="s">
        <v>66</v>
      </c>
      <c r="C4" s="170"/>
      <c r="D4" s="170"/>
      <c r="E4" s="170"/>
      <c r="F4" s="170"/>
    </row>
    <row r="5" spans="1:6" s="61" customFormat="1" ht="16.5" customHeight="1" x14ac:dyDescent="0.25">
      <c r="B5" s="169" t="s">
        <v>157</v>
      </c>
      <c r="C5" s="169"/>
      <c r="D5" s="169"/>
      <c r="E5" s="169"/>
      <c r="F5" s="169"/>
    </row>
    <row r="6" spans="1:6" s="61" customFormat="1" ht="15" x14ac:dyDescent="0.25">
      <c r="B6" s="169"/>
      <c r="C6" s="169"/>
      <c r="D6" s="169"/>
      <c r="E6" s="169"/>
      <c r="F6" s="169"/>
    </row>
    <row r="7" spans="1:6" s="61" customFormat="1" ht="15" x14ac:dyDescent="0.25">
      <c r="B7" s="169"/>
      <c r="C7" s="169"/>
      <c r="D7" s="169"/>
      <c r="E7" s="169"/>
      <c r="F7" s="169"/>
    </row>
    <row r="8" spans="1:6" s="61" customFormat="1" ht="15" x14ac:dyDescent="0.25">
      <c r="B8" s="169"/>
      <c r="C8" s="169"/>
      <c r="D8" s="169"/>
      <c r="E8" s="169"/>
      <c r="F8" s="169"/>
    </row>
    <row r="9" spans="1:6" s="61" customFormat="1" ht="15" x14ac:dyDescent="0.25">
      <c r="B9" s="169"/>
      <c r="C9" s="169"/>
      <c r="D9" s="169"/>
      <c r="E9" s="169"/>
      <c r="F9" s="169"/>
    </row>
    <row r="10" spans="1:6" s="61" customFormat="1" ht="15" x14ac:dyDescent="0.25">
      <c r="B10" s="169"/>
      <c r="C10" s="169"/>
      <c r="D10" s="169"/>
      <c r="E10" s="169"/>
      <c r="F10" s="169"/>
    </row>
    <row r="11" spans="1:6" s="61" customFormat="1" ht="15" x14ac:dyDescent="0.25">
      <c r="B11" s="169"/>
      <c r="C11" s="169"/>
      <c r="D11" s="169"/>
      <c r="E11" s="169"/>
      <c r="F11" s="169"/>
    </row>
    <row r="12" spans="1:6" s="61" customFormat="1" ht="15" x14ac:dyDescent="0.25">
      <c r="B12" s="169"/>
      <c r="C12" s="169"/>
      <c r="D12" s="169"/>
      <c r="E12" s="169"/>
      <c r="F12" s="169"/>
    </row>
    <row r="13" spans="1:6" s="61" customFormat="1" ht="34.5" customHeight="1" x14ac:dyDescent="0.25">
      <c r="B13" s="169"/>
      <c r="C13" s="169"/>
      <c r="D13" s="169"/>
      <c r="E13" s="169"/>
      <c r="F13" s="169"/>
    </row>
    <row r="14" spans="1:6" s="61" customFormat="1" ht="15" x14ac:dyDescent="0.25">
      <c r="B14" s="170" t="s">
        <v>67</v>
      </c>
      <c r="C14" s="170"/>
      <c r="D14" s="170"/>
      <c r="E14" s="170"/>
      <c r="F14" s="170"/>
    </row>
    <row r="15" spans="1:6" s="61" customFormat="1" ht="16.5" customHeight="1" x14ac:dyDescent="0.25"/>
    <row r="16" spans="1:6" s="61" customFormat="1" ht="15" x14ac:dyDescent="0.25">
      <c r="B16" s="170" t="s">
        <v>68</v>
      </c>
      <c r="C16" s="170"/>
      <c r="D16" s="170"/>
      <c r="E16" s="170"/>
      <c r="F16" s="170"/>
    </row>
    <row r="17" spans="2:6" s="61" customFormat="1" ht="15" x14ac:dyDescent="0.25">
      <c r="B17" s="169" t="s">
        <v>92</v>
      </c>
      <c r="C17" s="169"/>
      <c r="D17" s="169"/>
      <c r="E17" s="169"/>
      <c r="F17" s="169"/>
    </row>
    <row r="18" spans="2:6" s="61" customFormat="1" ht="15" x14ac:dyDescent="0.25">
      <c r="B18" s="169"/>
      <c r="C18" s="169"/>
      <c r="D18" s="169"/>
      <c r="E18" s="169"/>
      <c r="F18" s="169"/>
    </row>
    <row r="19" spans="2:6" s="61" customFormat="1" ht="15" x14ac:dyDescent="0.25">
      <c r="B19" s="169"/>
      <c r="C19" s="169"/>
      <c r="D19" s="169"/>
      <c r="E19" s="169"/>
      <c r="F19" s="169"/>
    </row>
    <row r="20" spans="2:6" s="61" customFormat="1" ht="15" x14ac:dyDescent="0.25">
      <c r="B20" s="169"/>
      <c r="C20" s="169"/>
      <c r="D20" s="169"/>
      <c r="E20" s="169"/>
      <c r="F20" s="169"/>
    </row>
    <row r="21" spans="2:6" s="61" customFormat="1" ht="15" x14ac:dyDescent="0.25">
      <c r="B21" s="169"/>
      <c r="C21" s="169"/>
      <c r="D21" s="169"/>
      <c r="E21" s="169"/>
      <c r="F21" s="169"/>
    </row>
    <row r="22" spans="2:6" s="61" customFormat="1" ht="15" x14ac:dyDescent="0.25">
      <c r="B22" s="169"/>
      <c r="C22" s="169"/>
      <c r="D22" s="169"/>
      <c r="E22" s="169"/>
      <c r="F22" s="169"/>
    </row>
    <row r="23" spans="2:6" s="61" customFormat="1" ht="15" x14ac:dyDescent="0.25">
      <c r="B23" s="169"/>
      <c r="C23" s="169"/>
      <c r="D23" s="169"/>
      <c r="E23" s="169"/>
      <c r="F23" s="169"/>
    </row>
    <row r="24" spans="2:6" s="61" customFormat="1" ht="15" x14ac:dyDescent="0.25">
      <c r="B24" s="169"/>
      <c r="C24" s="169"/>
      <c r="D24" s="169"/>
      <c r="E24" s="169"/>
      <c r="F24" s="169"/>
    </row>
    <row r="25" spans="2:6" s="61" customFormat="1" ht="15" x14ac:dyDescent="0.25">
      <c r="B25" s="169"/>
      <c r="C25" s="169"/>
      <c r="D25" s="169"/>
      <c r="E25" s="169"/>
      <c r="F25" s="169"/>
    </row>
    <row r="26" spans="2:6" s="61" customFormat="1" ht="15" x14ac:dyDescent="0.25">
      <c r="B26" s="169"/>
      <c r="C26" s="169"/>
      <c r="D26" s="169"/>
      <c r="E26" s="169"/>
      <c r="F26" s="169"/>
    </row>
    <row r="27" spans="2:6" s="61" customFormat="1" ht="15" x14ac:dyDescent="0.25">
      <c r="B27" s="169"/>
      <c r="C27" s="169"/>
      <c r="D27" s="169"/>
      <c r="E27" s="169"/>
      <c r="F27" s="169"/>
    </row>
    <row r="28" spans="2:6" s="61" customFormat="1" ht="15" x14ac:dyDescent="0.25">
      <c r="B28" s="169"/>
      <c r="C28" s="169"/>
      <c r="D28" s="169"/>
      <c r="E28" s="169"/>
      <c r="F28" s="169"/>
    </row>
    <row r="29" spans="2:6" s="61" customFormat="1" ht="15" x14ac:dyDescent="0.25">
      <c r="B29" s="169"/>
      <c r="C29" s="169"/>
      <c r="D29" s="169"/>
      <c r="E29" s="169"/>
      <c r="F29" s="169"/>
    </row>
    <row r="30" spans="2:6" s="61" customFormat="1" ht="15" x14ac:dyDescent="0.25">
      <c r="B30" s="169"/>
      <c r="C30" s="169"/>
      <c r="D30" s="169"/>
      <c r="E30" s="169"/>
      <c r="F30" s="169"/>
    </row>
    <row r="31" spans="2:6" s="61" customFormat="1" ht="15" x14ac:dyDescent="0.25">
      <c r="B31" s="169"/>
      <c r="C31" s="169"/>
      <c r="D31" s="169"/>
      <c r="E31" s="169"/>
      <c r="F31" s="169"/>
    </row>
    <row r="32" spans="2:6" s="61" customFormat="1" ht="15" x14ac:dyDescent="0.25">
      <c r="B32" s="169"/>
      <c r="C32" s="169"/>
      <c r="D32" s="169"/>
      <c r="E32" s="169"/>
      <c r="F32" s="169"/>
    </row>
    <row r="33" spans="2:6" s="61" customFormat="1" ht="15" x14ac:dyDescent="0.25">
      <c r="B33" s="169"/>
      <c r="C33" s="169"/>
      <c r="D33" s="169"/>
      <c r="E33" s="169"/>
      <c r="F33" s="169"/>
    </row>
    <row r="34" spans="2:6" s="61" customFormat="1" ht="15" x14ac:dyDescent="0.25">
      <c r="B34" s="169"/>
      <c r="C34" s="169"/>
      <c r="D34" s="169"/>
      <c r="E34" s="169"/>
      <c r="F34" s="169"/>
    </row>
    <row r="35" spans="2:6" s="61" customFormat="1" ht="15" x14ac:dyDescent="0.25">
      <c r="B35" s="169"/>
      <c r="C35" s="169"/>
      <c r="D35" s="169"/>
      <c r="E35" s="169"/>
      <c r="F35" s="169"/>
    </row>
    <row r="36" spans="2:6" s="61" customFormat="1" ht="15" x14ac:dyDescent="0.25">
      <c r="B36" s="169"/>
      <c r="C36" s="169"/>
      <c r="D36" s="169"/>
      <c r="E36" s="169"/>
      <c r="F36" s="169"/>
    </row>
    <row r="37" spans="2:6" s="61" customFormat="1" ht="15" x14ac:dyDescent="0.25">
      <c r="B37" s="169"/>
      <c r="C37" s="169"/>
      <c r="D37" s="169"/>
      <c r="E37" s="169"/>
      <c r="F37" s="169"/>
    </row>
    <row r="38" spans="2:6" s="61" customFormat="1" ht="15" x14ac:dyDescent="0.25">
      <c r="B38" s="169"/>
      <c r="C38" s="169"/>
      <c r="D38" s="169"/>
      <c r="E38" s="169"/>
      <c r="F38" s="169"/>
    </row>
    <row r="39" spans="2:6" s="61" customFormat="1" ht="15" x14ac:dyDescent="0.25">
      <c r="B39" s="169"/>
      <c r="C39" s="169"/>
      <c r="D39" s="169"/>
      <c r="E39" s="169"/>
      <c r="F39" s="169"/>
    </row>
    <row r="40" spans="2:6" s="61" customFormat="1" ht="15" x14ac:dyDescent="0.25">
      <c r="B40" s="169"/>
      <c r="C40" s="169"/>
      <c r="D40" s="169"/>
      <c r="E40" s="169"/>
      <c r="F40" s="169"/>
    </row>
    <row r="41" spans="2:6" s="61" customFormat="1" ht="15" x14ac:dyDescent="0.25">
      <c r="B41" s="169"/>
      <c r="C41" s="169"/>
      <c r="D41" s="169"/>
      <c r="E41" s="169"/>
      <c r="F41" s="169"/>
    </row>
    <row r="42" spans="2:6" s="61" customFormat="1" ht="15" x14ac:dyDescent="0.25">
      <c r="B42" s="169"/>
      <c r="C42" s="169"/>
      <c r="D42" s="169"/>
      <c r="E42" s="169"/>
      <c r="F42" s="169"/>
    </row>
    <row r="43" spans="2:6" s="61" customFormat="1" ht="15" x14ac:dyDescent="0.25">
      <c r="B43" s="169"/>
      <c r="C43" s="169"/>
      <c r="D43" s="169"/>
      <c r="E43" s="169"/>
      <c r="F43" s="169"/>
    </row>
    <row r="44" spans="2:6" s="61" customFormat="1" ht="15" x14ac:dyDescent="0.25">
      <c r="B44" s="169"/>
      <c r="C44" s="169"/>
      <c r="D44" s="169"/>
      <c r="E44" s="169"/>
      <c r="F44" s="169"/>
    </row>
    <row r="45" spans="2:6" s="61" customFormat="1" ht="15" x14ac:dyDescent="0.25">
      <c r="B45" s="169"/>
      <c r="C45" s="169"/>
      <c r="D45" s="169"/>
      <c r="E45" s="169"/>
      <c r="F45" s="169"/>
    </row>
    <row r="46" spans="2:6" s="61" customFormat="1" ht="15" x14ac:dyDescent="0.25">
      <c r="B46" s="169"/>
      <c r="C46" s="169"/>
      <c r="D46" s="169"/>
      <c r="E46" s="169"/>
      <c r="F46" s="169"/>
    </row>
    <row r="47" spans="2:6" s="61" customFormat="1" ht="15" x14ac:dyDescent="0.25">
      <c r="B47" s="169"/>
      <c r="C47" s="169"/>
      <c r="D47" s="169"/>
      <c r="E47" s="169"/>
      <c r="F47" s="169"/>
    </row>
    <row r="48" spans="2:6" s="61" customFormat="1" ht="15" x14ac:dyDescent="0.25">
      <c r="B48" s="170" t="s">
        <v>93</v>
      </c>
      <c r="C48" s="170"/>
      <c r="D48" s="170"/>
      <c r="E48" s="170"/>
      <c r="F48" s="170"/>
    </row>
    <row r="49" spans="2:6" s="61" customFormat="1" ht="15" x14ac:dyDescent="0.25">
      <c r="B49" s="169" t="s">
        <v>94</v>
      </c>
      <c r="C49" s="169"/>
      <c r="D49" s="169"/>
      <c r="E49" s="169"/>
      <c r="F49" s="169"/>
    </row>
    <row r="50" spans="2:6" s="61" customFormat="1" ht="15" x14ac:dyDescent="0.25">
      <c r="B50" s="169"/>
      <c r="C50" s="169"/>
      <c r="D50" s="169"/>
      <c r="E50" s="169"/>
      <c r="F50" s="169"/>
    </row>
    <row r="51" spans="2:6" s="61" customFormat="1" ht="15" x14ac:dyDescent="0.25">
      <c r="B51" s="62"/>
      <c r="C51" s="62"/>
      <c r="D51" s="62"/>
      <c r="E51" s="62"/>
      <c r="F51" s="62"/>
    </row>
    <row r="52" spans="2:6" s="61" customFormat="1" ht="15" x14ac:dyDescent="0.25">
      <c r="B52" s="173" t="s">
        <v>95</v>
      </c>
      <c r="C52" s="173"/>
      <c r="D52" s="173"/>
      <c r="E52" s="173"/>
      <c r="F52" s="173"/>
    </row>
    <row r="53" spans="2:6" s="61" customFormat="1" ht="16.5" customHeight="1" x14ac:dyDescent="0.25"/>
    <row r="54" spans="2:6" s="61" customFormat="1" ht="15" x14ac:dyDescent="0.25">
      <c r="B54" s="169" t="s">
        <v>96</v>
      </c>
      <c r="C54" s="169"/>
      <c r="D54" s="169"/>
      <c r="E54" s="169"/>
      <c r="F54" s="169"/>
    </row>
    <row r="55" spans="2:6" s="61" customFormat="1" ht="15" x14ac:dyDescent="0.25">
      <c r="B55" s="169"/>
      <c r="C55" s="169"/>
      <c r="D55" s="169"/>
      <c r="E55" s="169"/>
      <c r="F55" s="169"/>
    </row>
    <row r="56" spans="2:6" s="61" customFormat="1" ht="15" x14ac:dyDescent="0.25">
      <c r="B56" s="169"/>
      <c r="C56" s="169"/>
      <c r="D56" s="169"/>
      <c r="E56" s="169"/>
      <c r="F56" s="169"/>
    </row>
    <row r="57" spans="2:6" s="61" customFormat="1" ht="15" x14ac:dyDescent="0.25">
      <c r="B57" s="169" t="s">
        <v>97</v>
      </c>
      <c r="C57" s="169"/>
      <c r="D57" s="169"/>
      <c r="E57" s="169"/>
      <c r="F57" s="169"/>
    </row>
    <row r="58" spans="2:6" s="61" customFormat="1" ht="15" x14ac:dyDescent="0.25">
      <c r="B58" s="169"/>
      <c r="C58" s="169"/>
      <c r="D58" s="169"/>
      <c r="E58" s="169"/>
      <c r="F58" s="169"/>
    </row>
    <row r="59" spans="2:6" s="61" customFormat="1" ht="15" x14ac:dyDescent="0.25">
      <c r="B59" s="169" t="s">
        <v>98</v>
      </c>
      <c r="C59" s="169"/>
      <c r="D59" s="169"/>
      <c r="E59" s="169"/>
      <c r="F59" s="169"/>
    </row>
    <row r="60" spans="2:6" s="61" customFormat="1" ht="15" x14ac:dyDescent="0.25">
      <c r="B60" s="169"/>
      <c r="C60" s="169"/>
      <c r="D60" s="169"/>
      <c r="E60" s="169"/>
      <c r="F60" s="169"/>
    </row>
    <row r="61" spans="2:6" s="61" customFormat="1" ht="15" x14ac:dyDescent="0.25">
      <c r="B61" s="169" t="s">
        <v>99</v>
      </c>
      <c r="C61" s="169"/>
      <c r="D61" s="169"/>
      <c r="E61" s="169"/>
      <c r="F61" s="169"/>
    </row>
    <row r="62" spans="2:6" s="61" customFormat="1" ht="15" x14ac:dyDescent="0.25">
      <c r="B62" s="169"/>
      <c r="C62" s="169"/>
      <c r="D62" s="169"/>
      <c r="E62" s="169"/>
      <c r="F62" s="169"/>
    </row>
    <row r="63" spans="2:6" s="61" customFormat="1" ht="15" x14ac:dyDescent="0.25">
      <c r="B63" s="174" t="s">
        <v>100</v>
      </c>
      <c r="C63" s="174"/>
      <c r="D63" s="174"/>
      <c r="E63" s="174"/>
      <c r="F63" s="174"/>
    </row>
    <row r="64" spans="2:6" s="61" customFormat="1" ht="15" x14ac:dyDescent="0.25">
      <c r="B64" s="174"/>
      <c r="C64" s="174"/>
      <c r="D64" s="174"/>
      <c r="E64" s="174"/>
      <c r="F64" s="174"/>
    </row>
    <row r="65" spans="2:6" s="61" customFormat="1" ht="15" x14ac:dyDescent="0.25">
      <c r="B65" s="63"/>
      <c r="C65" s="63"/>
      <c r="D65" s="63"/>
      <c r="E65" s="63"/>
      <c r="F65" s="63"/>
    </row>
    <row r="66" spans="2:6" s="61" customFormat="1" ht="15" x14ac:dyDescent="0.25">
      <c r="B66" s="64" t="s">
        <v>25</v>
      </c>
      <c r="C66" s="65">
        <v>44561</v>
      </c>
      <c r="D66" s="65">
        <v>44469</v>
      </c>
      <c r="E66" s="65">
        <v>44196</v>
      </c>
    </row>
    <row r="67" spans="2:6" s="61" customFormat="1" ht="15" x14ac:dyDescent="0.25">
      <c r="B67" s="66" t="s">
        <v>101</v>
      </c>
      <c r="C67" s="67">
        <v>6870.81</v>
      </c>
      <c r="D67" s="67">
        <v>6895.8</v>
      </c>
      <c r="E67" s="67">
        <v>6891.96</v>
      </c>
    </row>
    <row r="68" spans="2:6" s="61" customFormat="1" ht="15" x14ac:dyDescent="0.25">
      <c r="B68" s="66" t="s">
        <v>102</v>
      </c>
      <c r="C68" s="67">
        <v>6887.4</v>
      </c>
      <c r="D68" s="67">
        <v>6918.66</v>
      </c>
      <c r="E68" s="67">
        <v>6941.65</v>
      </c>
    </row>
    <row r="69" spans="2:6" s="61" customFormat="1" ht="16.5" customHeight="1" x14ac:dyDescent="0.25"/>
    <row r="70" spans="2:6" s="61" customFormat="1" ht="15" x14ac:dyDescent="0.25">
      <c r="B70" s="170" t="s">
        <v>103</v>
      </c>
      <c r="C70" s="170"/>
      <c r="D70" s="170"/>
      <c r="E70" s="170"/>
      <c r="F70" s="170"/>
    </row>
    <row r="71" spans="2:6" s="61" customFormat="1" ht="16.5" customHeight="1" x14ac:dyDescent="0.25"/>
    <row r="72" spans="2:6" s="61" customFormat="1" ht="15" x14ac:dyDescent="0.25">
      <c r="B72" s="175" t="s">
        <v>104</v>
      </c>
      <c r="C72" s="177" t="s">
        <v>105</v>
      </c>
      <c r="D72" s="178"/>
      <c r="E72" s="175" t="s">
        <v>106</v>
      </c>
      <c r="F72" s="175" t="s">
        <v>107</v>
      </c>
    </row>
    <row r="73" spans="2:6" s="61" customFormat="1" ht="15" x14ac:dyDescent="0.25">
      <c r="B73" s="176"/>
      <c r="C73" s="68" t="s">
        <v>108</v>
      </c>
      <c r="D73" s="69" t="s">
        <v>109</v>
      </c>
      <c r="E73" s="179"/>
      <c r="F73" s="179"/>
    </row>
    <row r="74" spans="2:6" s="61" customFormat="1" ht="15" x14ac:dyDescent="0.25">
      <c r="B74" s="70" t="s">
        <v>110</v>
      </c>
      <c r="C74" s="71"/>
      <c r="D74" s="71"/>
      <c r="E74" s="71"/>
      <c r="F74" s="71"/>
    </row>
    <row r="75" spans="2:6" s="61" customFormat="1" ht="15" x14ac:dyDescent="0.25">
      <c r="B75" s="72" t="s">
        <v>111</v>
      </c>
      <c r="C75" s="73" t="s">
        <v>112</v>
      </c>
      <c r="D75" s="74">
        <v>0</v>
      </c>
      <c r="E75" s="74">
        <f>+C67</f>
        <v>6870.81</v>
      </c>
      <c r="F75" s="75">
        <f>+D75*E75</f>
        <v>0</v>
      </c>
    </row>
    <row r="76" spans="2:6" s="61" customFormat="1" ht="15" x14ac:dyDescent="0.25">
      <c r="B76" s="72" t="s">
        <v>113</v>
      </c>
      <c r="C76" s="73" t="s">
        <v>112</v>
      </c>
      <c r="D76" s="74">
        <v>0</v>
      </c>
      <c r="E76" s="74">
        <f>+E75</f>
        <v>6870.81</v>
      </c>
      <c r="F76" s="75">
        <f>+D76*E76</f>
        <v>0</v>
      </c>
    </row>
    <row r="77" spans="2:6" s="61" customFormat="1" ht="15" x14ac:dyDescent="0.25">
      <c r="B77" s="76" t="s">
        <v>69</v>
      </c>
      <c r="C77" s="77" t="s">
        <v>112</v>
      </c>
      <c r="D77" s="78">
        <v>0</v>
      </c>
      <c r="E77" s="78">
        <f>+E76</f>
        <v>6870.81</v>
      </c>
      <c r="F77" s="79">
        <f>+D77*E77</f>
        <v>0</v>
      </c>
    </row>
    <row r="78" spans="2:6" s="61" customFormat="1" ht="15" x14ac:dyDescent="0.25">
      <c r="B78" s="80" t="s">
        <v>114</v>
      </c>
      <c r="C78" s="71"/>
      <c r="D78" s="81"/>
      <c r="E78" s="81"/>
      <c r="F78" s="82"/>
    </row>
    <row r="79" spans="2:6" s="61" customFormat="1" ht="15" x14ac:dyDescent="0.25">
      <c r="B79" s="83" t="s">
        <v>115</v>
      </c>
      <c r="C79" s="77" t="s">
        <v>112</v>
      </c>
      <c r="D79" s="78">
        <v>0</v>
      </c>
      <c r="E79" s="78">
        <f>+C68</f>
        <v>6887.4</v>
      </c>
      <c r="F79" s="79">
        <f>+D79*E79</f>
        <v>0</v>
      </c>
    </row>
    <row r="80" spans="2:6" s="61" customFormat="1" ht="16.5" customHeight="1" x14ac:dyDescent="0.25"/>
    <row r="81" spans="2:6" s="61" customFormat="1" ht="15" x14ac:dyDescent="0.25">
      <c r="B81" s="170" t="s">
        <v>116</v>
      </c>
      <c r="C81" s="170"/>
      <c r="D81" s="170"/>
      <c r="E81" s="170"/>
      <c r="F81" s="170"/>
    </row>
    <row r="82" spans="2:6" s="61" customFormat="1" ht="15" x14ac:dyDescent="0.25">
      <c r="B82" s="170"/>
      <c r="C82" s="170"/>
      <c r="D82" s="170"/>
      <c r="E82" s="170"/>
      <c r="F82" s="170"/>
    </row>
    <row r="83" spans="2:6" s="61" customFormat="1" ht="16.5" customHeight="1" x14ac:dyDescent="0.25"/>
    <row r="84" spans="2:6" s="61" customFormat="1" ht="45" x14ac:dyDescent="0.25">
      <c r="B84" s="69" t="s">
        <v>117</v>
      </c>
      <c r="C84" s="69" t="s">
        <v>118</v>
      </c>
      <c r="D84" s="69" t="s">
        <v>119</v>
      </c>
    </row>
    <row r="85" spans="2:6" s="61" customFormat="1" ht="30" x14ac:dyDescent="0.25">
      <c r="B85" s="84" t="s">
        <v>120</v>
      </c>
      <c r="C85" s="67">
        <f>+C67</f>
        <v>6870.81</v>
      </c>
      <c r="D85" s="67">
        <v>0</v>
      </c>
    </row>
    <row r="86" spans="2:6" s="61" customFormat="1" ht="45" x14ac:dyDescent="0.25">
      <c r="B86" s="84" t="s">
        <v>121</v>
      </c>
      <c r="C86" s="67">
        <f>+C68</f>
        <v>6887.4</v>
      </c>
      <c r="D86" s="67">
        <v>0</v>
      </c>
    </row>
    <row r="87" spans="2:6" s="61" customFormat="1" ht="30" x14ac:dyDescent="0.25">
      <c r="B87" s="84" t="s">
        <v>122</v>
      </c>
      <c r="C87" s="67">
        <f>+C85</f>
        <v>6870.81</v>
      </c>
      <c r="D87" s="67">
        <v>0</v>
      </c>
    </row>
    <row r="88" spans="2:6" s="61" customFormat="1" ht="30" x14ac:dyDescent="0.25">
      <c r="B88" s="84" t="s">
        <v>123</v>
      </c>
      <c r="C88" s="67">
        <f>+C86</f>
        <v>6887.4</v>
      </c>
      <c r="D88" s="67">
        <v>0</v>
      </c>
    </row>
    <row r="89" spans="2:6" s="61" customFormat="1" ht="16.5" customHeight="1" x14ac:dyDescent="0.25"/>
    <row r="90" spans="2:6" s="61" customFormat="1" ht="15" x14ac:dyDescent="0.25">
      <c r="B90" s="184" t="s">
        <v>124</v>
      </c>
      <c r="C90" s="184"/>
      <c r="D90" s="184"/>
      <c r="E90" s="184"/>
      <c r="F90" s="184"/>
    </row>
    <row r="91" spans="2:6" s="61" customFormat="1" ht="15" x14ac:dyDescent="0.25">
      <c r="B91" s="85"/>
      <c r="C91" s="85"/>
      <c r="D91" s="85"/>
      <c r="E91" s="85"/>
      <c r="F91" s="85"/>
    </row>
    <row r="92" spans="2:6" s="61" customFormat="1" ht="15" x14ac:dyDescent="0.25">
      <c r="B92" s="174" t="s">
        <v>125</v>
      </c>
      <c r="C92" s="174"/>
      <c r="D92" s="174"/>
      <c r="E92" s="174"/>
      <c r="F92" s="174"/>
    </row>
    <row r="93" spans="2:6" s="61" customFormat="1" ht="15" x14ac:dyDescent="0.25">
      <c r="B93" s="174"/>
      <c r="C93" s="174"/>
      <c r="D93" s="174"/>
      <c r="E93" s="174"/>
      <c r="F93" s="174"/>
    </row>
    <row r="94" spans="2:6" s="61" customFormat="1" ht="15" x14ac:dyDescent="0.25">
      <c r="B94" s="174"/>
      <c r="C94" s="174"/>
      <c r="D94" s="174"/>
      <c r="E94" s="174"/>
      <c r="F94" s="174"/>
    </row>
    <row r="95" spans="2:6" s="61" customFormat="1" ht="16.5" customHeight="1" x14ac:dyDescent="0.25"/>
    <row r="96" spans="2:6" s="61" customFormat="1" ht="15" x14ac:dyDescent="0.25">
      <c r="B96" s="182" t="s">
        <v>25</v>
      </c>
      <c r="C96" s="183"/>
      <c r="D96" s="65">
        <f>+'04'!C7</f>
        <v>44561</v>
      </c>
    </row>
    <row r="97" spans="2:6" s="61" customFormat="1" ht="15" x14ac:dyDescent="0.25">
      <c r="B97" s="185" t="s">
        <v>12</v>
      </c>
      <c r="C97" s="186"/>
      <c r="D97" s="59">
        <v>8442271</v>
      </c>
      <c r="F97" s="86"/>
    </row>
    <row r="98" spans="2:6" s="61" customFormat="1" ht="15" x14ac:dyDescent="0.25">
      <c r="B98" s="180" t="s">
        <v>126</v>
      </c>
      <c r="C98" s="181"/>
      <c r="D98" s="78">
        <v>0</v>
      </c>
    </row>
    <row r="99" spans="2:6" s="61" customFormat="1" ht="15" x14ac:dyDescent="0.25">
      <c r="B99" s="182" t="s">
        <v>127</v>
      </c>
      <c r="C99" s="183"/>
      <c r="D99" s="99">
        <f>SUM(D97:D98)</f>
        <v>8442271</v>
      </c>
    </row>
    <row r="100" spans="2:6" s="61" customFormat="1" ht="16.5" customHeight="1" x14ac:dyDescent="0.25"/>
    <row r="101" spans="2:6" s="61" customFormat="1" ht="15" x14ac:dyDescent="0.25">
      <c r="B101" s="170" t="s">
        <v>128</v>
      </c>
      <c r="C101" s="170"/>
      <c r="D101" s="170"/>
      <c r="E101" s="170"/>
      <c r="F101" s="170"/>
    </row>
    <row r="102" spans="2:6" s="61" customFormat="1" ht="16.5" customHeight="1" x14ac:dyDescent="0.25"/>
    <row r="103" spans="2:6" s="61" customFormat="1" ht="45" x14ac:dyDescent="0.25">
      <c r="B103" s="69" t="s">
        <v>129</v>
      </c>
      <c r="C103" s="69" t="s">
        <v>130</v>
      </c>
      <c r="D103" s="69" t="s">
        <v>131</v>
      </c>
      <c r="E103" s="69" t="s">
        <v>132</v>
      </c>
    </row>
    <row r="104" spans="2:6" s="61" customFormat="1" ht="15" x14ac:dyDescent="0.25">
      <c r="B104" s="189" t="s">
        <v>133</v>
      </c>
      <c r="C104" s="190"/>
      <c r="D104" s="190"/>
      <c r="E104" s="191"/>
    </row>
    <row r="105" spans="2:6" s="61" customFormat="1" ht="15" x14ac:dyDescent="0.25">
      <c r="B105" s="87" t="s">
        <v>134</v>
      </c>
      <c r="C105" s="81">
        <v>0</v>
      </c>
      <c r="D105" s="81">
        <v>0</v>
      </c>
      <c r="E105" s="98">
        <v>0</v>
      </c>
    </row>
    <row r="106" spans="2:6" s="61" customFormat="1" ht="15" x14ac:dyDescent="0.25">
      <c r="B106" s="88" t="s">
        <v>135</v>
      </c>
      <c r="C106" s="74">
        <v>0</v>
      </c>
      <c r="D106" s="74">
        <v>0</v>
      </c>
      <c r="E106" s="98">
        <v>0</v>
      </c>
    </row>
    <row r="107" spans="2:6" s="61" customFormat="1" ht="15" x14ac:dyDescent="0.25">
      <c r="B107" s="89" t="s">
        <v>136</v>
      </c>
      <c r="C107" s="100">
        <v>10006065.956962025</v>
      </c>
      <c r="D107" s="101">
        <v>19761980265</v>
      </c>
      <c r="E107" s="97">
        <v>88</v>
      </c>
    </row>
    <row r="108" spans="2:6" s="61" customFormat="1" ht="15" x14ac:dyDescent="0.25">
      <c r="C108" s="90"/>
      <c r="D108" s="91"/>
      <c r="E108" s="92"/>
    </row>
    <row r="109" spans="2:6" s="61" customFormat="1" ht="15" x14ac:dyDescent="0.25">
      <c r="B109" s="184" t="s">
        <v>137</v>
      </c>
      <c r="C109" s="184"/>
      <c r="D109" s="184"/>
      <c r="E109" s="184"/>
      <c r="F109" s="184"/>
    </row>
    <row r="110" spans="2:6" s="61" customFormat="1" ht="15" x14ac:dyDescent="0.25">
      <c r="B110" s="174" t="s">
        <v>138</v>
      </c>
      <c r="C110" s="174"/>
      <c r="D110" s="174"/>
      <c r="E110" s="174"/>
      <c r="F110" s="174"/>
    </row>
    <row r="111" spans="2:6" s="61" customFormat="1" ht="15" x14ac:dyDescent="0.25">
      <c r="B111" s="174"/>
      <c r="C111" s="174"/>
      <c r="D111" s="174"/>
      <c r="E111" s="174"/>
      <c r="F111" s="174"/>
    </row>
    <row r="112" spans="2:6" s="61" customFormat="1" ht="16.5" customHeight="1" x14ac:dyDescent="0.25"/>
    <row r="113" spans="2:6" s="61" customFormat="1" ht="15" x14ac:dyDescent="0.25">
      <c r="B113" s="64" t="s">
        <v>139</v>
      </c>
      <c r="C113" s="93">
        <f>+D96</f>
        <v>44561</v>
      </c>
    </row>
    <row r="114" spans="2:6" s="61" customFormat="1" ht="15" x14ac:dyDescent="0.25">
      <c r="B114" s="148" t="s">
        <v>141</v>
      </c>
      <c r="C114" s="150">
        <v>50000000</v>
      </c>
    </row>
    <row r="115" spans="2:6" s="61" customFormat="1" ht="15" x14ac:dyDescent="0.25">
      <c r="B115" s="149" t="s">
        <v>142</v>
      </c>
      <c r="C115" s="102">
        <v>19720422536</v>
      </c>
    </row>
    <row r="116" spans="2:6" s="61" customFormat="1" ht="15" x14ac:dyDescent="0.25">
      <c r="B116" s="94" t="s">
        <v>127</v>
      </c>
      <c r="C116" s="103">
        <f>SUM(C114:C115)</f>
        <v>19770422536</v>
      </c>
    </row>
    <row r="117" spans="2:6" s="61" customFormat="1" ht="15" x14ac:dyDescent="0.25">
      <c r="B117" s="95"/>
      <c r="C117" s="96"/>
    </row>
    <row r="118" spans="2:6" s="61" customFormat="1" ht="15" x14ac:dyDescent="0.25">
      <c r="B118" s="187" t="s">
        <v>143</v>
      </c>
      <c r="C118" s="187"/>
      <c r="D118" s="187"/>
      <c r="E118" s="187"/>
      <c r="F118" s="187"/>
    </row>
    <row r="119" spans="2:6" s="61" customFormat="1" ht="15" x14ac:dyDescent="0.25">
      <c r="B119" s="187" t="s">
        <v>144</v>
      </c>
      <c r="C119" s="187"/>
      <c r="D119" s="187"/>
      <c r="E119" s="187"/>
      <c r="F119" s="187"/>
    </row>
    <row r="120" spans="2:6" s="61" customFormat="1" ht="15" x14ac:dyDescent="0.25">
      <c r="B120" s="95"/>
      <c r="C120" s="96"/>
    </row>
    <row r="121" spans="2:6" s="61" customFormat="1" ht="15" x14ac:dyDescent="0.25">
      <c r="B121" s="95"/>
      <c r="C121" s="96"/>
    </row>
    <row r="122" spans="2:6" s="61" customFormat="1" ht="15" x14ac:dyDescent="0.25">
      <c r="B122" s="188" t="s">
        <v>140</v>
      </c>
      <c r="C122" s="188"/>
      <c r="D122" s="188"/>
      <c r="E122" s="188"/>
      <c r="F122" s="188"/>
    </row>
    <row r="123" spans="2:6" s="61" customFormat="1" ht="15" x14ac:dyDescent="0.25">
      <c r="B123" s="188"/>
      <c r="C123" s="188"/>
      <c r="D123" s="188"/>
      <c r="E123" s="188"/>
      <c r="F123" s="188"/>
    </row>
    <row r="124" spans="2:6" s="61" customFormat="1" ht="15" x14ac:dyDescent="0.25">
      <c r="B124" s="55"/>
      <c r="C124" s="55"/>
      <c r="D124" s="55"/>
      <c r="E124" s="55"/>
      <c r="F124" s="55"/>
    </row>
    <row r="125" spans="2:6" s="61" customFormat="1" ht="15" x14ac:dyDescent="0.25">
      <c r="B125" s="3" t="s">
        <v>139</v>
      </c>
      <c r="C125" s="4">
        <v>44561</v>
      </c>
      <c r="D125" s="55"/>
      <c r="E125" s="55"/>
      <c r="F125" s="55"/>
    </row>
    <row r="126" spans="2:6" s="61" customFormat="1" ht="15" x14ac:dyDescent="0.25">
      <c r="B126" s="60" t="s">
        <v>12</v>
      </c>
      <c r="C126" s="104">
        <v>404286498</v>
      </c>
      <c r="D126" s="55"/>
      <c r="E126" s="55"/>
      <c r="F126" s="55"/>
    </row>
    <row r="127" spans="2:6" s="61" customFormat="1" ht="15" x14ac:dyDescent="0.25">
      <c r="B127" s="3" t="s">
        <v>127</v>
      </c>
      <c r="C127" s="105">
        <v>404286498</v>
      </c>
      <c r="D127" s="55"/>
      <c r="E127" s="55"/>
      <c r="F127" s="55"/>
    </row>
    <row r="128" spans="2:6" s="61" customFormat="1" ht="15" x14ac:dyDescent="0.25">
      <c r="B128" s="55"/>
      <c r="C128" s="55"/>
      <c r="D128" s="55"/>
      <c r="E128" s="55"/>
      <c r="F128" s="55"/>
    </row>
    <row r="129" spans="2:6" s="61" customFormat="1" ht="15" x14ac:dyDescent="0.25">
      <c r="B129" s="55"/>
      <c r="C129" s="55"/>
      <c r="D129" s="55"/>
      <c r="E129" s="55"/>
      <c r="F129" s="55"/>
    </row>
  </sheetData>
  <mergeCells count="34">
    <mergeCell ref="B118:F118"/>
    <mergeCell ref="B119:F119"/>
    <mergeCell ref="B122:F123"/>
    <mergeCell ref="B104:E104"/>
    <mergeCell ref="B109:F109"/>
    <mergeCell ref="B110:F111"/>
    <mergeCell ref="B98:C98"/>
    <mergeCell ref="B99:C99"/>
    <mergeCell ref="B101:F101"/>
    <mergeCell ref="B81:F82"/>
    <mergeCell ref="B90:F90"/>
    <mergeCell ref="B92:F94"/>
    <mergeCell ref="B96:C96"/>
    <mergeCell ref="B97:C97"/>
    <mergeCell ref="B59:F60"/>
    <mergeCell ref="B61:F62"/>
    <mergeCell ref="B63:F64"/>
    <mergeCell ref="B70:F70"/>
    <mergeCell ref="B72:B73"/>
    <mergeCell ref="C72:D72"/>
    <mergeCell ref="E72:E73"/>
    <mergeCell ref="F72:F73"/>
    <mergeCell ref="B48:F48"/>
    <mergeCell ref="B49:F50"/>
    <mergeCell ref="B52:F52"/>
    <mergeCell ref="B54:F56"/>
    <mergeCell ref="B57:F58"/>
    <mergeCell ref="B17:F47"/>
    <mergeCell ref="B16:F16"/>
    <mergeCell ref="B2:F2"/>
    <mergeCell ref="B3:F3"/>
    <mergeCell ref="B4:F4"/>
    <mergeCell ref="B14:F14"/>
    <mergeCell ref="B5:F13"/>
  </mergeCells>
  <hyperlinks>
    <hyperlink ref="A1" location="INDICE!A1" display="INDICE" xr:uid="{88F7E21A-E4EE-4CC8-AEF7-8F9FB0A9F3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18"/>
  <sheetViews>
    <sheetView showGridLines="0" topLeftCell="B1" workbookViewId="0">
      <selection activeCell="C8" sqref="C8"/>
    </sheetView>
  </sheetViews>
  <sheetFormatPr baseColWidth="10" defaultRowHeight="15" x14ac:dyDescent="0.25"/>
  <cols>
    <col min="2" max="2" width="13.5703125" bestFit="1" customWidth="1"/>
    <col min="3" max="3" width="8.28515625" bestFit="1" customWidth="1"/>
    <col min="4" max="4" width="12.5703125" bestFit="1" customWidth="1"/>
    <col min="5" max="5" width="10.28515625" bestFit="1" customWidth="1"/>
    <col min="6" max="6" width="25.140625" customWidth="1"/>
    <col min="7" max="7" width="7.42578125" bestFit="1" customWidth="1"/>
    <col min="8" max="8" width="9.5703125" bestFit="1" customWidth="1"/>
    <col min="9" max="9" width="18.28515625" bestFit="1" customWidth="1"/>
    <col min="10" max="10" width="14.7109375" bestFit="1" customWidth="1"/>
    <col min="11" max="11" width="15.28515625" customWidth="1"/>
    <col min="12" max="12" width="10" bestFit="1" customWidth="1"/>
    <col min="13" max="13" width="10.28515625" bestFit="1" customWidth="1"/>
    <col min="14" max="14" width="5.85546875" bestFit="1" customWidth="1"/>
    <col min="15" max="15" width="10.28515625" bestFit="1" customWidth="1"/>
    <col min="16" max="16" width="10.85546875" bestFit="1" customWidth="1"/>
    <col min="17" max="17" width="10.5703125" bestFit="1" customWidth="1"/>
    <col min="18" max="18" width="10.85546875" bestFit="1" customWidth="1"/>
  </cols>
  <sheetData>
    <row r="1" spans="1:18" ht="21.75" customHeight="1" x14ac:dyDescent="0.25">
      <c r="A1" s="2" t="s">
        <v>86</v>
      </c>
    </row>
    <row r="2" spans="1:18" ht="21.75" customHeight="1" x14ac:dyDescent="0.25"/>
    <row r="3" spans="1:18" ht="13.5" customHeight="1" x14ac:dyDescent="0.25">
      <c r="B3" s="192" t="s">
        <v>85</v>
      </c>
      <c r="C3" s="192"/>
      <c r="D3" s="192"/>
      <c r="E3" s="192"/>
      <c r="F3" s="192"/>
      <c r="G3" s="192"/>
      <c r="H3" s="192"/>
      <c r="I3" s="192"/>
      <c r="J3" s="192"/>
      <c r="K3" s="192"/>
      <c r="L3" s="192"/>
      <c r="M3" s="192"/>
      <c r="N3" s="192"/>
      <c r="O3" s="192"/>
      <c r="P3" s="192"/>
      <c r="Q3" s="192"/>
      <c r="R3" s="192"/>
    </row>
    <row r="4" spans="1:18" ht="13.5" customHeight="1" x14ac:dyDescent="0.25">
      <c r="B4" s="193" t="s">
        <v>90</v>
      </c>
      <c r="C4" s="194"/>
      <c r="D4" s="194"/>
      <c r="E4" s="194"/>
      <c r="F4" s="194"/>
      <c r="G4" s="194"/>
      <c r="H4" s="194"/>
      <c r="I4" s="194"/>
      <c r="J4" s="194"/>
      <c r="K4" s="194"/>
      <c r="L4" s="194"/>
      <c r="M4" s="194"/>
      <c r="N4" s="194"/>
      <c r="O4" s="194"/>
      <c r="P4" s="194"/>
      <c r="Q4" s="194"/>
      <c r="R4" s="195"/>
    </row>
    <row r="5" spans="1:18" ht="13.5" customHeight="1" x14ac:dyDescent="0.25">
      <c r="B5" s="193" t="s">
        <v>70</v>
      </c>
      <c r="C5" s="194"/>
      <c r="D5" s="194"/>
      <c r="E5" s="194"/>
      <c r="F5" s="194"/>
      <c r="G5" s="194"/>
      <c r="H5" s="194"/>
      <c r="I5" s="194"/>
      <c r="J5" s="194"/>
      <c r="K5" s="194"/>
      <c r="L5" s="194"/>
      <c r="M5" s="194"/>
      <c r="N5" s="194"/>
      <c r="O5" s="194"/>
      <c r="P5" s="194"/>
      <c r="Q5" s="194"/>
      <c r="R5" s="195"/>
    </row>
    <row r="6" spans="1:18" ht="14.25" customHeight="1" x14ac:dyDescent="0.25">
      <c r="B6" s="196">
        <v>44561</v>
      </c>
      <c r="C6" s="194"/>
      <c r="D6" s="194"/>
      <c r="E6" s="194"/>
      <c r="F6" s="194"/>
      <c r="G6" s="194"/>
      <c r="H6" s="194"/>
      <c r="I6" s="194"/>
      <c r="J6" s="194"/>
      <c r="K6" s="194"/>
      <c r="L6" s="194"/>
      <c r="M6" s="194"/>
      <c r="N6" s="194"/>
      <c r="O6" s="194"/>
      <c r="P6" s="194"/>
      <c r="Q6" s="194"/>
      <c r="R6" s="195"/>
    </row>
    <row r="7" spans="1:18" x14ac:dyDescent="0.25">
      <c r="B7" s="193" t="s">
        <v>145</v>
      </c>
      <c r="C7" s="194"/>
      <c r="D7" s="194"/>
      <c r="E7" s="194"/>
      <c r="F7" s="194"/>
      <c r="G7" s="194"/>
      <c r="H7" s="194"/>
      <c r="I7" s="194"/>
      <c r="J7" s="194"/>
      <c r="K7" s="194"/>
      <c r="L7" s="194"/>
      <c r="M7" s="194"/>
      <c r="N7" s="194"/>
      <c r="O7" s="194"/>
      <c r="P7" s="194"/>
      <c r="Q7" s="194"/>
      <c r="R7" s="195"/>
    </row>
    <row r="8" spans="1:18" ht="120" x14ac:dyDescent="0.25">
      <c r="B8" s="106" t="s">
        <v>42</v>
      </c>
      <c r="C8" s="106" t="s">
        <v>43</v>
      </c>
      <c r="D8" s="106" t="s">
        <v>44</v>
      </c>
      <c r="E8" s="106" t="s">
        <v>45</v>
      </c>
      <c r="F8" s="106" t="s">
        <v>46</v>
      </c>
      <c r="G8" s="106" t="s">
        <v>47</v>
      </c>
      <c r="H8" s="106" t="s">
        <v>48</v>
      </c>
      <c r="I8" s="106" t="s">
        <v>49</v>
      </c>
      <c r="J8" s="106" t="s">
        <v>50</v>
      </c>
      <c r="K8" s="106" t="s">
        <v>51</v>
      </c>
      <c r="L8" s="106" t="s">
        <v>52</v>
      </c>
      <c r="M8" s="106" t="s">
        <v>71</v>
      </c>
      <c r="N8" s="106" t="s">
        <v>53</v>
      </c>
      <c r="O8" s="106" t="s">
        <v>146</v>
      </c>
      <c r="P8" s="106" t="s">
        <v>147</v>
      </c>
      <c r="Q8" s="106" t="s">
        <v>148</v>
      </c>
      <c r="R8" s="106" t="s">
        <v>149</v>
      </c>
    </row>
    <row r="9" spans="1:18" x14ac:dyDescent="0.25">
      <c r="B9" s="107"/>
      <c r="C9" s="108"/>
      <c r="D9" s="109"/>
      <c r="E9" s="110"/>
      <c r="F9" s="111"/>
      <c r="G9" s="111"/>
      <c r="H9" s="109"/>
      <c r="I9" s="112"/>
      <c r="J9" s="112"/>
      <c r="K9" s="112"/>
      <c r="L9" s="113"/>
      <c r="M9" s="114"/>
      <c r="N9" s="115"/>
      <c r="O9" s="110"/>
      <c r="P9" s="116"/>
      <c r="Q9" s="117"/>
      <c r="R9" s="118"/>
    </row>
    <row r="10" spans="1:18" x14ac:dyDescent="0.25">
      <c r="B10" s="119"/>
      <c r="C10" s="120"/>
      <c r="D10" s="121"/>
      <c r="E10" s="122"/>
      <c r="F10" s="123"/>
      <c r="G10" s="123"/>
      <c r="H10" s="121"/>
      <c r="I10" s="124"/>
      <c r="J10" s="124"/>
      <c r="K10" s="124"/>
      <c r="L10" s="125"/>
      <c r="M10" s="126"/>
      <c r="N10" s="127"/>
      <c r="O10" s="122"/>
      <c r="P10" s="128"/>
      <c r="Q10" s="129"/>
      <c r="R10" s="130"/>
    </row>
    <row r="11" spans="1:18" x14ac:dyDescent="0.25">
      <c r="B11" s="131"/>
      <c r="C11" s="132"/>
      <c r="D11" s="132"/>
      <c r="E11" s="132"/>
      <c r="F11" s="133" t="s">
        <v>150</v>
      </c>
      <c r="G11" s="133"/>
      <c r="H11" s="133"/>
      <c r="I11" s="134">
        <v>19770422536</v>
      </c>
      <c r="J11" s="134" t="s">
        <v>151</v>
      </c>
      <c r="K11" s="134" t="s">
        <v>151</v>
      </c>
      <c r="L11" s="135" t="s">
        <v>151</v>
      </c>
      <c r="M11" s="132"/>
      <c r="N11" s="132"/>
      <c r="O11" s="132"/>
      <c r="P11" s="136"/>
      <c r="Q11" s="132"/>
      <c r="R11" s="137"/>
    </row>
    <row r="12" spans="1:18" x14ac:dyDescent="0.25">
      <c r="B12" s="131"/>
      <c r="C12" s="132"/>
      <c r="D12" s="132"/>
      <c r="E12" s="132"/>
      <c r="F12" s="133" t="s">
        <v>152</v>
      </c>
      <c r="G12" s="133"/>
      <c r="H12" s="133"/>
      <c r="I12" s="134">
        <v>404286498</v>
      </c>
      <c r="J12" s="134" t="s">
        <v>151</v>
      </c>
      <c r="K12" s="134" t="s">
        <v>151</v>
      </c>
      <c r="L12" s="135" t="s">
        <v>151</v>
      </c>
      <c r="M12" s="132"/>
      <c r="N12" s="132"/>
      <c r="O12" s="132"/>
      <c r="P12" s="132"/>
      <c r="Q12" s="132"/>
      <c r="R12" s="138"/>
    </row>
    <row r="13" spans="1:18" x14ac:dyDescent="0.25">
      <c r="B13" s="131"/>
      <c r="C13" s="132"/>
      <c r="D13" s="132"/>
      <c r="E13" s="132"/>
      <c r="F13" s="133" t="s">
        <v>153</v>
      </c>
      <c r="G13" s="133"/>
      <c r="H13" s="133"/>
      <c r="I13" s="134">
        <v>0</v>
      </c>
      <c r="J13" s="134" t="s">
        <v>151</v>
      </c>
      <c r="K13" s="134" t="s">
        <v>151</v>
      </c>
      <c r="L13" s="135" t="s">
        <v>151</v>
      </c>
      <c r="M13" s="132"/>
      <c r="N13" s="132"/>
      <c r="O13" s="132"/>
      <c r="P13" s="132"/>
      <c r="Q13" s="132"/>
      <c r="R13" s="138"/>
    </row>
    <row r="14" spans="1:18" x14ac:dyDescent="0.25">
      <c r="B14" s="139"/>
      <c r="C14" s="129"/>
      <c r="D14" s="129"/>
      <c r="E14" s="129"/>
      <c r="F14" s="140" t="s">
        <v>154</v>
      </c>
      <c r="G14" s="140"/>
      <c r="H14" s="140"/>
      <c r="I14" s="141">
        <f>+K9+K10+I11-I12</f>
        <v>19366136038</v>
      </c>
      <c r="J14" s="141">
        <f>SUM(J9:J10)</f>
        <v>0</v>
      </c>
      <c r="K14" s="141">
        <f>SUM(K9:K10)</f>
        <v>0</v>
      </c>
      <c r="L14" s="142" t="s">
        <v>151</v>
      </c>
      <c r="M14" s="143"/>
      <c r="N14" s="143"/>
      <c r="O14" s="143"/>
      <c r="P14" s="144"/>
      <c r="Q14" s="129"/>
      <c r="R14" s="130"/>
    </row>
    <row r="16" spans="1:18" x14ac:dyDescent="0.25">
      <c r="K16" s="145"/>
    </row>
    <row r="17" spans="16:16" x14ac:dyDescent="0.25">
      <c r="P17" s="146"/>
    </row>
    <row r="18" spans="16:16" x14ac:dyDescent="0.25">
      <c r="P18" s="146"/>
    </row>
  </sheetData>
  <mergeCells count="5">
    <mergeCell ref="B3:R3"/>
    <mergeCell ref="B4:R4"/>
    <mergeCell ref="B5:R5"/>
    <mergeCell ref="B6:R6"/>
    <mergeCell ref="B7:R7"/>
  </mergeCells>
  <hyperlinks>
    <hyperlink ref="A1" location="INDICE!A1" display="INDICE" xr:uid="{0D71866A-EACD-4826-B720-152B6F74FB30}"/>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rksHPtl1p1UgxbkQ3dDFGGPzBHu0aOeu6SQliyYXBt8=</DigestValue>
    </Reference>
    <Reference Type="http://www.w3.org/2000/09/xmldsig#Object" URI="#idOfficeObject">
      <DigestMethod Algorithm="http://www.w3.org/2001/04/xmlenc#sha256"/>
      <DigestValue>o/vlwekHCZUsT7e0kSM2ap15SaQ1BISNdwXmpnav/2I=</DigestValue>
    </Reference>
    <Reference Type="http://uri.etsi.org/01903#SignedProperties" URI="#idSignedProperties">
      <Transforms>
        <Transform Algorithm="http://www.w3.org/TR/2001/REC-xml-c14n-20010315"/>
      </Transforms>
      <DigestMethod Algorithm="http://www.w3.org/2001/04/xmlenc#sha256"/>
      <DigestValue>KFlz/jxMV5hjEJ2t/TnV5TGZT16xw1f4ul6VAtRhzRE=</DigestValue>
    </Reference>
  </SignedInfo>
  <SignatureValue>igvxAELYogy+KcPoExe3KxyrsdbyX5ryACUxzmCaYVX5yKYMSFCtlvNGcrpuBlGzyNVLPQbJ+KUB
uLECvYf1qsGw+mgo47M+8UC6zksIXDyvqK63SK6GwxpfyU1z/GnutnGH/myvKLJm760fTmmru+5w
7eMTk8caBjL5rI5pLXWtF18n4AP7Fn5cCYbUWnH7GBKYX/ZarhNsNQTTDHv4t15hiOiWVJ/2x6rm
hoyetA2lIwljCy1G4HZIZMNayZ/ecaMoK/FseeSiiR8ouLGxuAmARrolfCbr4WL20vFq4MCh3HCO
ntnmsW79aw71HA3Injvu3yZQlo//B+a3UAC3qQ==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DxnaUGtbblgfN65ifgnIXzx2Cy2k23wiV9K9INS05W8=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VamRtRXyrljKB084/pOJLLqSyZySTBCFYOt98L8DZLI=</DigestValue>
      </Reference>
      <Reference URI="/xl/styles.xml?ContentType=application/vnd.openxmlformats-officedocument.spreadsheetml.styles+xml">
        <DigestMethod Algorithm="http://www.w3.org/2001/04/xmlenc#sha256"/>
        <DigestValue>vPQEesRwqi2wxJKssRJ74QBP6h70tvZhkFRVAPxY1a4=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EelCzuq3M/2qJQ3HGcdAs6+dCFvojZlDt+usadL43EA=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xDV0YXK66HtkOgpeENS3TwDRMzVZPE52W1ag1ejdl3w=</DigestValue>
      </Reference>
      <Reference URI="/xl/worksheets/sheet2.xml?ContentType=application/vnd.openxmlformats-officedocument.spreadsheetml.worksheet+xml">
        <DigestMethod Algorithm="http://www.w3.org/2001/04/xmlenc#sha256"/>
        <DigestValue>UnusbNeLH7ouFgaxmu14UsPiRhNPwFwayCqn+MlsxbA=</DigestValue>
      </Reference>
      <Reference URI="/xl/worksheets/sheet3.xml?ContentType=application/vnd.openxmlformats-officedocument.spreadsheetml.worksheet+xml">
        <DigestMethod Algorithm="http://www.w3.org/2001/04/xmlenc#sha256"/>
        <DigestValue>QWDv/73kZwv4mnKsCzjqNQkss/CzL7YDgK/+DiLVNlU=</DigestValue>
      </Reference>
      <Reference URI="/xl/worksheets/sheet4.xml?ContentType=application/vnd.openxmlformats-officedocument.spreadsheetml.worksheet+xml">
        <DigestMethod Algorithm="http://www.w3.org/2001/04/xmlenc#sha256"/>
        <DigestValue>G/dQQ86Rtfbt7rnPIpA8yEo3iyQgl5Af53aOsA3rLdw=</DigestValue>
      </Reference>
      <Reference URI="/xl/worksheets/sheet5.xml?ContentType=application/vnd.openxmlformats-officedocument.spreadsheetml.worksheet+xml">
        <DigestMethod Algorithm="http://www.w3.org/2001/04/xmlenc#sha256"/>
        <DigestValue>R0HVxnABsY2JR0/7woTuA/85TM4bIOfVyeKahDozQYc=</DigestValue>
      </Reference>
      <Reference URI="/xl/worksheets/sheet6.xml?ContentType=application/vnd.openxmlformats-officedocument.spreadsheetml.worksheet+xml">
        <DigestMethod Algorithm="http://www.w3.org/2001/04/xmlenc#sha256"/>
        <DigestValue>94scpszgd57mVfZlBxzmEQMs6oKm1zWeBx5wvS8R3bs=</DigestValue>
      </Reference>
      <Reference URI="/xl/worksheets/sheet7.xml?ContentType=application/vnd.openxmlformats-officedocument.spreadsheetml.worksheet+xml">
        <DigestMethod Algorithm="http://www.w3.org/2001/04/xmlenc#sha256"/>
        <DigestValue>0SUyEOAr7UEJyFLLaM7SkcLHugEnz+wopGAaAPyWKoU=</DigestValue>
      </Reference>
      <Reference URI="/xl/worksheets/sheet8.xml?ContentType=application/vnd.openxmlformats-officedocument.spreadsheetml.worksheet+xml">
        <DigestMethod Algorithm="http://www.w3.org/2001/04/xmlenc#sha256"/>
        <DigestValue>uZ7ph6tZATBM78ii5cWEMtX7RX6xsHdr8c5obwqzjmc=</DigestValue>
      </Reference>
    </Manifest>
    <SignatureProperties>
      <SignatureProperty Id="idSignatureTime" Target="#idPackageSignature">
        <mdssi:SignatureTime xmlns:mdssi="http://schemas.openxmlformats.org/package/2006/digital-signature">
          <mdssi:Format>YYYY-MM-DDThh:mm:ssTZD</mdssi:Format>
          <mdssi:Value>2022-03-18T17:25:39Z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2022-03-18T17:25:39Z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6rq1A9wFrowFe+43pWAwaWXazSYt/9/iBuXBLCdCgVk=</DigestValue>
    </Reference>
    <Reference Type="http://www.w3.org/2000/09/xmldsig#Object" URI="#idOfficeObject">
      <DigestMethod Algorithm="http://www.w3.org/2001/04/xmlenc#sha256"/>
      <DigestValue>GTl7VQW4+S3VvNOe0M9hR0K37eGTCG6VaG5gLteK/nw=</DigestValue>
    </Reference>
    <Reference Type="http://uri.etsi.org/01903#SignedProperties" URI="#idSignedProperties">
      <Transforms>
        <Transform Algorithm="http://www.w3.org/TR/2001/REC-xml-c14n-20010315"/>
      </Transforms>
      <DigestMethod Algorithm="http://www.w3.org/2001/04/xmlenc#sha256"/>
      <DigestValue>IphFWprFLLl5QCzbHW7lqYd25X3EFglH60TefJppigc=</DigestValue>
    </Reference>
  </SignedInfo>
  <SignatureValue>TIS9Dj4tQjFLcHFlwZXh3iPnp4245K8pMrd2RqzIQFb1phIKVscD9D1F1GMGngIVexLvoq5Wgyyy
Nq1Betxm9JZQ21NqOfPRNH0xm+yb2dw69d6ZMqeD6OnxkRLDVi78KZb0LXHhDtI7r82YtCrJ+DNs
bGkRX2gN1LvLfoCPbv5Oun+iWPLddQk9Q0ObfvSSysP2dWz25so7Y9Y7bUW3f23q6cHhlth6MRiW
ocITGKXFf5uix9tAAfc19u0TW+QYeJkw6dqe6wf7jTeg40LGe//8+R/ztj1FN4AuYIyY3Cn0sRQz
UM3R/P3pLfO27YHuqPo2gSuBRiQMX2AyqISQlw==</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DxnaUGtbblgfN65ifgnIXzx2Cy2k23wiV9K9INS05W8=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VamRtRXyrljKB084/pOJLLqSyZySTBCFYOt98L8DZLI=</DigestValue>
      </Reference>
      <Reference URI="/xl/styles.xml?ContentType=application/vnd.openxmlformats-officedocument.spreadsheetml.styles+xml">
        <DigestMethod Algorithm="http://www.w3.org/2001/04/xmlenc#sha256"/>
        <DigestValue>vPQEesRwqi2wxJKssRJ74QBP6h70tvZhkFRVAPxY1a4=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EelCzuq3M/2qJQ3HGcdAs6+dCFvojZlDt+usadL43EA=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xDV0YXK66HtkOgpeENS3TwDRMzVZPE52W1ag1ejdl3w=</DigestValue>
      </Reference>
      <Reference URI="/xl/worksheets/sheet2.xml?ContentType=application/vnd.openxmlformats-officedocument.spreadsheetml.worksheet+xml">
        <DigestMethod Algorithm="http://www.w3.org/2001/04/xmlenc#sha256"/>
        <DigestValue>UnusbNeLH7ouFgaxmu14UsPiRhNPwFwayCqn+MlsxbA=</DigestValue>
      </Reference>
      <Reference URI="/xl/worksheets/sheet3.xml?ContentType=application/vnd.openxmlformats-officedocument.spreadsheetml.worksheet+xml">
        <DigestMethod Algorithm="http://www.w3.org/2001/04/xmlenc#sha256"/>
        <DigestValue>QWDv/73kZwv4mnKsCzjqNQkss/CzL7YDgK/+DiLVNlU=</DigestValue>
      </Reference>
      <Reference URI="/xl/worksheets/sheet4.xml?ContentType=application/vnd.openxmlformats-officedocument.spreadsheetml.worksheet+xml">
        <DigestMethod Algorithm="http://www.w3.org/2001/04/xmlenc#sha256"/>
        <DigestValue>G/dQQ86Rtfbt7rnPIpA8yEo3iyQgl5Af53aOsA3rLdw=</DigestValue>
      </Reference>
      <Reference URI="/xl/worksheets/sheet5.xml?ContentType=application/vnd.openxmlformats-officedocument.spreadsheetml.worksheet+xml">
        <DigestMethod Algorithm="http://www.w3.org/2001/04/xmlenc#sha256"/>
        <DigestValue>R0HVxnABsY2JR0/7woTuA/85TM4bIOfVyeKahDozQYc=</DigestValue>
      </Reference>
      <Reference URI="/xl/worksheets/sheet6.xml?ContentType=application/vnd.openxmlformats-officedocument.spreadsheetml.worksheet+xml">
        <DigestMethod Algorithm="http://www.w3.org/2001/04/xmlenc#sha256"/>
        <DigestValue>94scpszgd57mVfZlBxzmEQMs6oKm1zWeBx5wvS8R3bs=</DigestValue>
      </Reference>
      <Reference URI="/xl/worksheets/sheet7.xml?ContentType=application/vnd.openxmlformats-officedocument.spreadsheetml.worksheet+xml">
        <DigestMethod Algorithm="http://www.w3.org/2001/04/xmlenc#sha256"/>
        <DigestValue>0SUyEOAr7UEJyFLLaM7SkcLHugEnz+wopGAaAPyWKoU=</DigestValue>
      </Reference>
      <Reference URI="/xl/worksheets/sheet8.xml?ContentType=application/vnd.openxmlformats-officedocument.spreadsheetml.worksheet+xml">
        <DigestMethod Algorithm="http://www.w3.org/2001/04/xmlenc#sha256"/>
        <DigestValue>uZ7ph6tZATBM78ii5cWEMtX7RX6xsHdr8c5obwqzjmc=</DigestValue>
      </Reference>
    </Manifest>
    <SignatureProperties>
      <SignatureProperty Id="idSignatureTime" Target="#idPackageSignature">
        <mdssi:SignatureTime xmlns:mdssi="http://schemas.openxmlformats.org/package/2006/digital-signature">
          <mdssi:Format>YYYY-MM-DDThh:mm:ssTZD</mdssi:Format>
          <mdssi:Value>2022-03-18T17:33:16Z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2022-03-18T17:33:16Z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8iS0ZDk/6GaR4d95lhkVpVUdVAHKp3diJ5O5OVUuH2Q=</DigestValue>
    </Reference>
    <Reference Type="http://www.w3.org/2000/09/xmldsig#Object" URI="#idOfficeObject">
      <DigestMethod Algorithm="http://www.w3.org/2001/04/xmlenc#sha256"/>
      <DigestValue>MdLH+Gj+Si6PcwPSV8tD1Nh9BxB6wVFjdonuJLCKihU=</DigestValue>
    </Reference>
    <Reference Type="http://uri.etsi.org/01903#SignedProperties" URI="#idSignedProperties">
      <Transforms>
        <Transform Algorithm="http://www.w3.org/TR/2001/REC-xml-c14n-20010315"/>
      </Transforms>
      <DigestMethod Algorithm="http://www.w3.org/2001/04/xmlenc#sha256"/>
      <DigestValue>SSJD5U7MKtph7qcoCm/g+MkRD49FoUZy9+EspSmTbxs=</DigestValue>
    </Reference>
  </SignedInfo>
  <SignatureValue>ok0qfUZwDgNuK1HJyMwIYnXis49BEclYojkK9fma51SnJDpOSoS9eDOAxsRUDnvtBRZdqE8Yq3/i
q5WEfyaIRBRQV/vzd7H6Zn58DSq8FCVIAJBefLTeQBB6KF4IrI6YVpUvZiQilBjKWTRDduTbSLc6
L7sNg+wj13LW0NjOPZ3FYx66Wge/xzJv8UW1UsI8d6lx7OUAOllf9f3GavahtKOXcgbx7gfySszo
ngpB/XecEt7i2WzS6e9ohx79joYqa2p+Zci3ZNXgqI+sKHmOqMGZCMW+J5tvhQgHEy9uDhco67YT
yuOLTzIRjD20E0Brn9n5u//0G2cYKYOkPoWjmg==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DxnaUGtbblgfN65ifgnIXzx2Cy2k23wiV9K9INS05W8=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VamRtRXyrljKB084/pOJLLqSyZySTBCFYOt98L8DZLI=</DigestValue>
      </Reference>
      <Reference URI="/xl/styles.xml?ContentType=application/vnd.openxmlformats-officedocument.spreadsheetml.styles+xml">
        <DigestMethod Algorithm="http://www.w3.org/2001/04/xmlenc#sha256"/>
        <DigestValue>vPQEesRwqi2wxJKssRJ74QBP6h70tvZhkFRVAPxY1a4=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EelCzuq3M/2qJQ3HGcdAs6+dCFvojZlDt+usadL43EA=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xDV0YXK66HtkOgpeENS3TwDRMzVZPE52W1ag1ejdl3w=</DigestValue>
      </Reference>
      <Reference URI="/xl/worksheets/sheet2.xml?ContentType=application/vnd.openxmlformats-officedocument.spreadsheetml.worksheet+xml">
        <DigestMethod Algorithm="http://www.w3.org/2001/04/xmlenc#sha256"/>
        <DigestValue>UnusbNeLH7ouFgaxmu14UsPiRhNPwFwayCqn+MlsxbA=</DigestValue>
      </Reference>
      <Reference URI="/xl/worksheets/sheet3.xml?ContentType=application/vnd.openxmlformats-officedocument.spreadsheetml.worksheet+xml">
        <DigestMethod Algorithm="http://www.w3.org/2001/04/xmlenc#sha256"/>
        <DigestValue>QWDv/73kZwv4mnKsCzjqNQkss/CzL7YDgK/+DiLVNlU=</DigestValue>
      </Reference>
      <Reference URI="/xl/worksheets/sheet4.xml?ContentType=application/vnd.openxmlformats-officedocument.spreadsheetml.worksheet+xml">
        <DigestMethod Algorithm="http://www.w3.org/2001/04/xmlenc#sha256"/>
        <DigestValue>G/dQQ86Rtfbt7rnPIpA8yEo3iyQgl5Af53aOsA3rLdw=</DigestValue>
      </Reference>
      <Reference URI="/xl/worksheets/sheet5.xml?ContentType=application/vnd.openxmlformats-officedocument.spreadsheetml.worksheet+xml">
        <DigestMethod Algorithm="http://www.w3.org/2001/04/xmlenc#sha256"/>
        <DigestValue>R0HVxnABsY2JR0/7woTuA/85TM4bIOfVyeKahDozQYc=</DigestValue>
      </Reference>
      <Reference URI="/xl/worksheets/sheet6.xml?ContentType=application/vnd.openxmlformats-officedocument.spreadsheetml.worksheet+xml">
        <DigestMethod Algorithm="http://www.w3.org/2001/04/xmlenc#sha256"/>
        <DigestValue>94scpszgd57mVfZlBxzmEQMs6oKm1zWeBx5wvS8R3bs=</DigestValue>
      </Reference>
      <Reference URI="/xl/worksheets/sheet7.xml?ContentType=application/vnd.openxmlformats-officedocument.spreadsheetml.worksheet+xml">
        <DigestMethod Algorithm="http://www.w3.org/2001/04/xmlenc#sha256"/>
        <DigestValue>0SUyEOAr7UEJyFLLaM7SkcLHugEnz+wopGAaAPyWKoU=</DigestValue>
      </Reference>
      <Reference URI="/xl/worksheets/sheet8.xml?ContentType=application/vnd.openxmlformats-officedocument.spreadsheetml.worksheet+xml">
        <DigestMethod Algorithm="http://www.w3.org/2001/04/xmlenc#sha256"/>
        <DigestValue>uZ7ph6tZATBM78ii5cWEMtX7RX6xsHdr8c5obwqzjmc=</DigestValue>
      </Reference>
    </Manifest>
    <SignatureProperties>
      <SignatureProperty Id="idSignatureTime" Target="#idPackageSignature">
        <mdssi:SignatureTime xmlns:mdssi="http://schemas.openxmlformats.org/package/2006/digital-signature">
          <mdssi:Format>YYYY-MM-DDThh:mm:ssTZD</mdssi:Format>
          <mdssi:Value>2022-03-18T21:10:16Z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2022-03-18T21:10:16Z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S/9+C2tV0I6dWyzhLng4KpRBHI4bOPSVylZ5pn0NovY=</DigestValue>
    </Reference>
    <Reference Type="http://www.w3.org/2000/09/xmldsig#Object" URI="#idOfficeObject">
      <DigestMethod Algorithm="http://www.w3.org/2001/04/xmlenc#sha256"/>
      <DigestValue>SHDoaxNrd+8e6JXwvJbaGIgYzIe8v1UkKDfEap5CGXs=</DigestValue>
    </Reference>
    <Reference Type="http://uri.etsi.org/01903#SignedProperties" URI="#idSignedProperties">
      <Transforms>
        <Transform Algorithm="http://www.w3.org/TR/2001/REC-xml-c14n-20010315"/>
      </Transforms>
      <DigestMethod Algorithm="http://www.w3.org/2001/04/xmlenc#sha256"/>
      <DigestValue>ciNgmpTOqtfUmKoIXJ8TRc4gP5UNsnB9EOSFPQS2U88=</DigestValue>
    </Reference>
  </SignedInfo>
  <SignatureValue>JDRQYsfG7wANN+CiOHg073eNqJ12Qpcz/6/wN0kfPqpdyOknoniNmKyktsvcMeAjcLEGMPgkxBRN
PmgM+XV5cVefYLBWPNBvX/PstsK9BcrU46pIYhunBEzjOIufDFOrepgzK840o6jVqfyFXyEKTfuz
oONPzWEawNP8nKmtDeYAlppSo38fZQoLwSPEf2Kh6CmGWlcujEcToSu84A4+9C/ocwW3bWwqRMBt
zttILbtKcZaQN06xaRq/wv9P5S3N74zoFC680TfGlv8SFz3eokjoppAK20oUoMlSd3hPuIEpTFih
6hca6swTgut44RNMBrFPxNq9BUjtffMbBm2HFg==</SignatureValue>
  <KeyInfo>
    <X509Data>
      <X509Certificate>MIIH/zCCBeegAwIBAgIIEBh/UjtDSRwwDQYJKoZIhvcNAQELBQAwWzEXMBUGA1UEBRMOUlVDIDgwMDUwMTcyLTExGjAYBgNVBAMTEUNBLURPQ1VNRU5UQSBTLkEuMRcwFQYDVQQKEw5ET0NVTUVOVEEgUy5BLjELMAkGA1UEBhMCUFkwHhcNMjEwNDA3MTgxMjMwWhcNMjMwNDA3MTgyMjMwWjCBpDELMAkGA1UEBhMCUFkxFzAVBgNVBAQMDkFDVcORQSBOT0dVRVJBMREwDwYDVQQFEwhDSTk5MDc0NzEWMBQGA1UEKgwNQ0FSTE9TIE1JR1VFTDEXMBUGA1UECgwOUEVSU09OQSBGSVNJQ0ExETAPBgNVBAsMCEZJUk1BIEYyMSUwIwYDVQQDDBxDQVJMT1MgTUlHVUVMIEFDVcORQSBOT0dVRVJBMIIBIjANBgkqhkiG9w0BAQEFAAOCAQ8AMIIBCgKCAQEAyFkkV4/y0IeUlSejBOjF6giEGmdcCQQxFYfyYD5xtZAALoQSNHBIqqjzZnjNI/dmcebU6lMUKeInTEMWznbs0uNxD2vdFbU0Lv9w6150mhBUxRWa2n1JkNOwwb3FqNkY0PKUaGZZ3ALUkqTYJYLGcogk5Tu7zp/7IoNLf8CQMt87KXIHAXNGSb99MQbc1jerWPIJ1hKk5300lhXpPlKvWvReHvRqvFZGptfAS4z2ybumfSRXXDsFxMEIvO/19QKPYSyCZK4sqD/6X0BQaSAXCW4OS6PmLYyOTQIlHrxxYeHm/oUky88trNb3gHRum/JM1oAwdm7/mwMjwCDVFL1q7wIDAQABo4IDezCCA3cwDAYDVR0TAQH/BAIwADAOBgNVHQ8BAf8EBAMCBeAwKgYDVR0lAQH/BCAwHgYIKwYBBQUHAwEGCCsGAQUFBwMCBggrBgEFBQcDBDAdBgNVHQ4EFgQUlrb1UFs1jwam4wNGKQo9xA7PYLQ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NhY3VuYUBhbWFyYWw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SWBdKs69yDn8B5pWNpRS86bf0o680LAtsnBtAnG+G7Cl/pdMnUVMCop8OZbJP2vXuL0bfVIgz9QQ2lKUHydOwl9AMtLbv23d9qJ9R2p/znNezR9gBOlR6+Q+ChD0lyMSW2vrB+0iqfmZXYc0VPdSnwFZGOmK46R08cFHNcnjRKys5lxLh2siVlBzVe1+6hgAaSmcV7n3Rk8qF4CCSkYwhmoXp7RqHVtmVkdZvC3jChwc+zw7q0yAPi7Udn74BJgsOtYSde1T9qcS6Efrs9/RsS7Aj0Pnz6Z1csc9MXDtR5XKLlraBNVeNewOa0cyX8d/S0KTpN8WjKvrY138BLJLSmuUcgTytRDgvn5foynMo32IP9QVKbYMFCMALtEzZGkL92MFrupahkbsbmqj2BdwYzEQ7TWpm41YHT3bdSWQjJTq3f2QID9tJ6kc4lROxX8e7R/OrA9z2gXo7rPgtIC+nqw8SWi7CiYOqxCH2qasjPE7eS7FM/B9gkDIf/rqujvhI2GsPGLAV77APbWRuSdV7KpwjmUUBySpbTHEomKA+jI33jN5b3qmIMTiM6c3FS6CaQ+J3E1hSm8bhOELpZOCfz/aDQG67vNHomxHp8YMj2W/myjpA2tv0pMpPXs602oIWkfBkviDcIvsypdyph48uLazFq19grZQ4A892Cewq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DxnaUGtbblgfN65ifgnIXzx2Cy2k23wiV9K9INS05W8=</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VamRtRXyrljKB084/pOJLLqSyZySTBCFYOt98L8DZLI=</DigestValue>
      </Reference>
      <Reference URI="/xl/styles.xml?ContentType=application/vnd.openxmlformats-officedocument.spreadsheetml.styles+xml">
        <DigestMethod Algorithm="http://www.w3.org/2001/04/xmlenc#sha256"/>
        <DigestValue>vPQEesRwqi2wxJKssRJ74QBP6h70tvZhkFRVAPxY1a4=</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EelCzuq3M/2qJQ3HGcdAs6+dCFvojZlDt+usadL43EA=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xDV0YXK66HtkOgpeENS3TwDRMzVZPE52W1ag1ejdl3w=</DigestValue>
      </Reference>
      <Reference URI="/xl/worksheets/sheet2.xml?ContentType=application/vnd.openxmlformats-officedocument.spreadsheetml.worksheet+xml">
        <DigestMethod Algorithm="http://www.w3.org/2001/04/xmlenc#sha256"/>
        <DigestValue>UnusbNeLH7ouFgaxmu14UsPiRhNPwFwayCqn+MlsxbA=</DigestValue>
      </Reference>
      <Reference URI="/xl/worksheets/sheet3.xml?ContentType=application/vnd.openxmlformats-officedocument.spreadsheetml.worksheet+xml">
        <DigestMethod Algorithm="http://www.w3.org/2001/04/xmlenc#sha256"/>
        <DigestValue>QWDv/73kZwv4mnKsCzjqNQkss/CzL7YDgK/+DiLVNlU=</DigestValue>
      </Reference>
      <Reference URI="/xl/worksheets/sheet4.xml?ContentType=application/vnd.openxmlformats-officedocument.spreadsheetml.worksheet+xml">
        <DigestMethod Algorithm="http://www.w3.org/2001/04/xmlenc#sha256"/>
        <DigestValue>G/dQQ86Rtfbt7rnPIpA8yEo3iyQgl5Af53aOsA3rLdw=</DigestValue>
      </Reference>
      <Reference URI="/xl/worksheets/sheet5.xml?ContentType=application/vnd.openxmlformats-officedocument.spreadsheetml.worksheet+xml">
        <DigestMethod Algorithm="http://www.w3.org/2001/04/xmlenc#sha256"/>
        <DigestValue>R0HVxnABsY2JR0/7woTuA/85TM4bIOfVyeKahDozQYc=</DigestValue>
      </Reference>
      <Reference URI="/xl/worksheets/sheet6.xml?ContentType=application/vnd.openxmlformats-officedocument.spreadsheetml.worksheet+xml">
        <DigestMethod Algorithm="http://www.w3.org/2001/04/xmlenc#sha256"/>
        <DigestValue>94scpszgd57mVfZlBxzmEQMs6oKm1zWeBx5wvS8R3bs=</DigestValue>
      </Reference>
      <Reference URI="/xl/worksheets/sheet7.xml?ContentType=application/vnd.openxmlformats-officedocument.spreadsheetml.worksheet+xml">
        <DigestMethod Algorithm="http://www.w3.org/2001/04/xmlenc#sha256"/>
        <DigestValue>0SUyEOAr7UEJyFLLaM7SkcLHugEnz+wopGAaAPyWKoU=</DigestValue>
      </Reference>
      <Reference URI="/xl/worksheets/sheet8.xml?ContentType=application/vnd.openxmlformats-officedocument.spreadsheetml.worksheet+xml">
        <DigestMethod Algorithm="http://www.w3.org/2001/04/xmlenc#sha256"/>
        <DigestValue>uZ7ph6tZATBM78ii5cWEMtX7RX6xsHdr8c5obwqzjmc=</DigestValue>
      </Reference>
    </Manifest>
    <SignatureProperties>
      <SignatureProperty Id="idSignatureTime" Target="#idPackageSignature">
        <mdssi:SignatureTime xmlns:mdssi="http://schemas.openxmlformats.org/package/2006/digital-signature">
          <mdssi:Format>YYYY-MM-DDThh:mm:ssTZD</mdssi:Format>
          <mdssi:Value>2022-03-21T14:29:45Z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2022-03-21T14:29:45Z</xd:SigningTime>
          <xd:SigningCertificate>
            <xd:Cert>
              <xd:CertDigest>
                <DigestMethod Algorithm="http://www.w3.org/2001/04/xmlenc#sha256"/>
                <DigestValue>0gWDs9B5cDWJ1lX9YVLtUMPI1dhNNcYBRXssvUAA21s=</DigestValue>
              </xd:CertDigest>
              <xd:IssuerSerial>
                <X509IssuerName>C=PY, O=DOCUMENTA S.A., CN=CA-DOCUMENTA S.A., SERIALNUMBER=RUC 80050172-1</X509IssuerName>
                <X509SerialNumber>1159816895206213916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2022-03-18T17:25:32Z</dcterms:modified>
</cp:coreProperties>
</file>