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sigs" ContentType="application/vnd.openxmlformats-package.digital-signature-origin"/>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drawings/drawing1.xml" ContentType="application/vnd.openxmlformats-officedocument.drawing+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13.xml" ContentType="application/vnd.openxmlformats-officedocument.spreadsheetml.worksheet+xml"/>
  <Override PartName="/xl/worksheets/sheet12.xml" ContentType="application/vnd.openxmlformats-officedocument.spreadsheetml.worksheet+xml"/>
  <Override PartName="/xl/worksheets/sheet11.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Override PartName="/_xmlsignatures/sig4.xml" ContentType="application/vnd.openxmlformats-package.digital-signature-xmlsignature+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humbertoramalho\Documents\1-CREDISOLUCION ARCHIVOS\2-CNV informes Credisolucion\4to trimestre 2019\archivos enviados para firma dijital\ARCIVOS ENVIADOS A LA CNV CIERRE 311219\"/>
    </mc:Choice>
  </mc:AlternateContent>
  <bookViews>
    <workbookView xWindow="0" yWindow="0" windowWidth="20490" windowHeight="7020" tabRatio="829"/>
  </bookViews>
  <sheets>
    <sheet name="ENCABEZADO" sheetId="32" r:id="rId1"/>
    <sheet name="BALANCE" sheetId="2" r:id="rId2"/>
    <sheet name="ESTADO DE RESULTADO" sheetId="3" r:id="rId3"/>
    <sheet name="FLUJO EFECTIVO" sheetId="27" r:id="rId4"/>
    <sheet name="E. DE EVOL. DEL PATRI. " sheetId="28" r:id="rId5"/>
    <sheet name="NOTAS A LOS EEFF" sheetId="36" r:id="rId6"/>
    <sheet name="Anexo a Personas vinculadas" sheetId="35" r:id="rId7"/>
    <sheet name="anexo 1 " sheetId="19" r:id="rId8"/>
    <sheet name="ANEXO A" sheetId="30" r:id="rId9"/>
    <sheet name="ANEXO B" sheetId="31" r:id="rId10"/>
    <sheet name="ANEXO C" sheetId="9" r:id="rId11"/>
    <sheet name="ANEXO D" sheetId="10" r:id="rId12"/>
    <sheet name="ANEXO E" sheetId="11" r:id="rId13"/>
    <sheet name="ANEXO F" sheetId="12" r:id="rId14"/>
    <sheet name="ANEXO G" sheetId="13" r:id="rId15"/>
    <sheet name="ANEXO H" sheetId="14" r:id="rId16"/>
    <sheet name="ANEXO I" sheetId="15" r:id="rId17"/>
    <sheet name="ANEXO J" sheetId="16" r:id="rId18"/>
  </sheets>
  <definedNames>
    <definedName name="_xlnm.Print_Area" localSheetId="7">'anexo 1 '!$B$5:$E$31</definedName>
    <definedName name="_xlnm.Print_Area" localSheetId="8">'ANEXO A'!$B$1:$N$24</definedName>
    <definedName name="_xlnm.Print_Area" localSheetId="6">'Anexo a Personas vinculadas'!$B$4:$E$100</definedName>
    <definedName name="_xlnm.Print_Area" localSheetId="9">'ANEXO B'!$B$1:$K$17</definedName>
    <definedName name="_xlnm.Print_Area" localSheetId="10">'ANEXO C'!$B$2:$N$22</definedName>
    <definedName name="_xlnm.Print_Area" localSheetId="11">'ANEXO D'!$B$1:$G$26</definedName>
    <definedName name="_xlnm.Print_Area" localSheetId="12">'ANEXO E'!$B$1:$G$24</definedName>
    <definedName name="_xlnm.Print_Area" localSheetId="13">'ANEXO F'!$B$3:$F$53</definedName>
    <definedName name="_xlnm.Print_Area" localSheetId="14">'ANEXO G'!$B$4:$I$41</definedName>
    <definedName name="_xlnm.Print_Area" localSheetId="15">'ANEXO H'!$B$2:$J$47</definedName>
    <definedName name="_xlnm.Print_Area" localSheetId="16">'ANEXO I'!$B$3:$F$31</definedName>
    <definedName name="_xlnm.Print_Area" localSheetId="17">'ANEXO J'!$B$3:$F$26</definedName>
    <definedName name="_xlnm.Print_Area" localSheetId="1">BALANCE!$B$4:$H$56</definedName>
    <definedName name="_xlnm.Print_Area" localSheetId="4">'E. DE EVOL. DEL PATRI. '!$A$3:$M$32</definedName>
    <definedName name="_xlnm.Print_Area" localSheetId="0">ENCABEZADO!$B$6:$H$55</definedName>
    <definedName name="_xlnm.Print_Area" localSheetId="2">'ESTADO DE RESULTADO'!$B$2:$F$35</definedName>
    <definedName name="_xlnm.Print_Area" localSheetId="3">'FLUJO EFECTIVO'!$B$2:$H$62</definedName>
  </definedNames>
  <calcPr calcId="162913"/>
</workbook>
</file>

<file path=xl/calcChain.xml><?xml version="1.0" encoding="utf-8"?>
<calcChain xmlns="http://schemas.openxmlformats.org/spreadsheetml/2006/main">
  <c r="D157" i="36" l="1"/>
  <c r="D155" i="36"/>
  <c r="E154" i="36"/>
  <c r="F154" i="36" s="1"/>
  <c r="D154" i="36"/>
  <c r="F153" i="36"/>
  <c r="E153" i="36"/>
  <c r="D158" i="36" s="1"/>
  <c r="D159" i="36" l="1"/>
  <c r="D15" i="19" l="1"/>
  <c r="D14" i="19"/>
  <c r="C15" i="19"/>
  <c r="E15" i="19" l="1"/>
  <c r="E14" i="19"/>
  <c r="C19" i="19"/>
  <c r="C16" i="19"/>
  <c r="C18" i="19" s="1"/>
  <c r="F11" i="11"/>
  <c r="D31" i="19"/>
  <c r="D30" i="19"/>
  <c r="E31" i="15"/>
  <c r="E30" i="15"/>
  <c r="G62" i="27"/>
  <c r="G61" i="27"/>
  <c r="E35" i="3"/>
  <c r="E34" i="3"/>
  <c r="H47" i="14"/>
  <c r="H46" i="14"/>
  <c r="E26" i="16"/>
  <c r="E25" i="16"/>
  <c r="G41" i="13"/>
  <c r="G40" i="13"/>
  <c r="E53" i="12"/>
  <c r="E52" i="12"/>
  <c r="F26" i="10"/>
  <c r="F25" i="10"/>
  <c r="K22" i="9"/>
  <c r="K21" i="9"/>
  <c r="F24" i="11"/>
  <c r="F23" i="11"/>
  <c r="J32" i="28"/>
  <c r="J31" i="28"/>
  <c r="I17" i="31"/>
  <c r="I16" i="31"/>
  <c r="F56" i="2"/>
  <c r="F55" i="2"/>
  <c r="L24" i="30"/>
  <c r="L23" i="30"/>
  <c r="C11" i="11"/>
  <c r="C13" i="11" s="1"/>
  <c r="C18" i="11" s="1"/>
  <c r="F44" i="32"/>
  <c r="E44" i="32"/>
  <c r="B44" i="32"/>
  <c r="F16" i="9"/>
  <c r="H16" i="9"/>
  <c r="I16" i="9" s="1"/>
  <c r="E13" i="11"/>
  <c r="E18" i="11"/>
  <c r="D11" i="11" l="1"/>
  <c r="D13" i="11" s="1"/>
  <c r="D18" i="11" s="1"/>
  <c r="F13" i="11"/>
  <c r="F18" i="11" s="1"/>
  <c r="G11" i="11"/>
  <c r="G13" i="11" s="1"/>
  <c r="G18" i="11" s="1"/>
  <c r="C20" i="19"/>
  <c r="E18" i="16"/>
  <c r="E14" i="15"/>
  <c r="D16" i="15"/>
  <c r="D14" i="15"/>
  <c r="E16" i="15"/>
  <c r="E15" i="16" l="1"/>
  <c r="D18" i="16"/>
  <c r="D12" i="16"/>
  <c r="D15" i="16"/>
  <c r="E12" i="16"/>
</calcChain>
</file>

<file path=xl/sharedStrings.xml><?xml version="1.0" encoding="utf-8"?>
<sst xmlns="http://schemas.openxmlformats.org/spreadsheetml/2006/main" count="1599" uniqueCount="854">
  <si>
    <t>ENCABEZAMIENTO</t>
  </si>
  <si>
    <t>Domicilio Legal:</t>
  </si>
  <si>
    <t>Actividad Principal:</t>
  </si>
  <si>
    <t>Inscripción en la Comisión Nacional de Valores:</t>
  </si>
  <si>
    <t>Fecha de Vencimiento del estatuto o contrato social:</t>
  </si>
  <si>
    <t>Composición del capital:</t>
  </si>
  <si>
    <t>Acciones</t>
  </si>
  <si>
    <t>Cantidad</t>
  </si>
  <si>
    <t>Tipo</t>
  </si>
  <si>
    <t>N° de votos que Otorga c/u</t>
  </si>
  <si>
    <t>(En miles de guaranies)</t>
  </si>
  <si>
    <t>ACTIVO</t>
  </si>
  <si>
    <t>ACTIVO CORRIENTE</t>
  </si>
  <si>
    <t>Otros Créditos</t>
  </si>
  <si>
    <t>Otros Activos</t>
  </si>
  <si>
    <t>Total del Activo Corriente</t>
  </si>
  <si>
    <t>ACTIVO NO CORRIENTE</t>
  </si>
  <si>
    <t>Total del Activo no Corriente</t>
  </si>
  <si>
    <t>Total del Activo</t>
  </si>
  <si>
    <t>PASIVO</t>
  </si>
  <si>
    <t>PASIVO CORRIENTE</t>
  </si>
  <si>
    <t>Dividendos a Pagar</t>
  </si>
  <si>
    <t>Total del Pasivo Corriente</t>
  </si>
  <si>
    <t>PASIVO NO CORRIENTE</t>
  </si>
  <si>
    <t>Total del pasivo no Corriente</t>
  </si>
  <si>
    <t>Total del Pasivo</t>
  </si>
  <si>
    <t>PATRIMONIO NETO</t>
  </si>
  <si>
    <t>Total del Pasivo y Patrimonio Neto</t>
  </si>
  <si>
    <t>Las notas y anexos que se acompañan son parte integrante de los estados contables</t>
  </si>
  <si>
    <t>Impuesto a la Renta</t>
  </si>
  <si>
    <t>Ganancia (Perdida) del ejercicio</t>
  </si>
  <si>
    <t>Ejercicio Finalizado el</t>
  </si>
  <si>
    <t>Las notas y los anexos que se acompañan son parte integrante de los estados contables</t>
  </si>
  <si>
    <t>ESTADO DE EVOLUCION DEL PATRIMONIO NETO</t>
  </si>
  <si>
    <t>(En milies de guaranies)</t>
  </si>
  <si>
    <t>Aporte de los Socios</t>
  </si>
  <si>
    <t>Total</t>
  </si>
  <si>
    <t>Ganancias reservadas</t>
  </si>
  <si>
    <t>Primas de Emision</t>
  </si>
  <si>
    <t>Aportes no Capitaliz.</t>
  </si>
  <si>
    <t>Reserva Legal</t>
  </si>
  <si>
    <t>Otras Reservas</t>
  </si>
  <si>
    <t>Resultados no asignados</t>
  </si>
  <si>
    <t>Total Patrimonio del Neto</t>
  </si>
  <si>
    <t>RUBROS</t>
  </si>
  <si>
    <t>Saldos al cierre del ejercicio</t>
  </si>
  <si>
    <t>ESTADO DE ORIGEN Y APLICACIÓN DE FONDOS</t>
  </si>
  <si>
    <t>BIENES DE USO</t>
  </si>
  <si>
    <t>CUENTAS</t>
  </si>
  <si>
    <t>Al inicio del periodo</t>
  </si>
  <si>
    <t>Altas y transf. Del periodo</t>
  </si>
  <si>
    <t>Bajas del periodo</t>
  </si>
  <si>
    <t>Revalúo del periodo</t>
  </si>
  <si>
    <t>Al cierre del periodo</t>
  </si>
  <si>
    <t>Acumuladas al inicio del periodo</t>
  </si>
  <si>
    <t>%</t>
  </si>
  <si>
    <t>Altas del periodo</t>
  </si>
  <si>
    <t>Acumuladas al cierre del periodo</t>
  </si>
  <si>
    <t>Neto Resultante</t>
  </si>
  <si>
    <t>VALORES DE ORIGEN</t>
  </si>
  <si>
    <t>AMORTIZACIONES</t>
  </si>
  <si>
    <t>Totales ejercicio actual</t>
  </si>
  <si>
    <t>Totales ejercicio anterior</t>
  </si>
  <si>
    <t>ANEXO A</t>
  </si>
  <si>
    <t>ACTIVOS INTANGIBLES</t>
  </si>
  <si>
    <t>Aumentos</t>
  </si>
  <si>
    <t>Disminución</t>
  </si>
  <si>
    <t>Del periodo</t>
  </si>
  <si>
    <t>Bajas</t>
  </si>
  <si>
    <t>ANEXO B</t>
  </si>
  <si>
    <t xml:space="preserve">INVERSIONES, ACCIONES, DEBENTURES Y OTROS TITULOS EMITIDOS EN SERIE </t>
  </si>
  <si>
    <t>PARTICIPACION EN OTRAS SOCIEDADES</t>
  </si>
  <si>
    <t>Denominacion y caracteristicas de los valores Emisor</t>
  </si>
  <si>
    <t>Clase</t>
  </si>
  <si>
    <t>Valor Nominal</t>
  </si>
  <si>
    <t>Valor Nominal Total</t>
  </si>
  <si>
    <t>Valor Patrim. Proporc.</t>
  </si>
  <si>
    <t>Valores de Libro</t>
  </si>
  <si>
    <t>Valor de Cotización</t>
  </si>
  <si>
    <t>% de Cotización</t>
  </si>
  <si>
    <t>Actividad Principal</t>
  </si>
  <si>
    <t>Capital</t>
  </si>
  <si>
    <t>Resultado</t>
  </si>
  <si>
    <t>Patr. Neto</t>
  </si>
  <si>
    <t>Según Ultimo Balance</t>
  </si>
  <si>
    <t>Información sobre el emisor</t>
  </si>
  <si>
    <t>Inversiones Temporarias (Detallar)</t>
  </si>
  <si>
    <t>Total ejercicio anterior</t>
  </si>
  <si>
    <t>Inversiones Permanentes (Detallar)</t>
  </si>
  <si>
    <t>ANEXO C</t>
  </si>
  <si>
    <t>OTRAS INVERSIONES</t>
  </si>
  <si>
    <t>Valor de Costo</t>
  </si>
  <si>
    <t>Amortización</t>
  </si>
  <si>
    <t>Valor de Cotizac.</t>
  </si>
  <si>
    <t>Valor registrado año actual</t>
  </si>
  <si>
    <t>Valor registrado año anterior</t>
  </si>
  <si>
    <t>Inverisones Corrientes</t>
  </si>
  <si>
    <t>(Detallar)</t>
  </si>
  <si>
    <t>Subtotal</t>
  </si>
  <si>
    <t>Inversiones no Corrientes</t>
  </si>
  <si>
    <t>Totales ejercicio</t>
  </si>
  <si>
    <t>ANEXO D</t>
  </si>
  <si>
    <t>ANEXO E</t>
  </si>
  <si>
    <t>PREVISIONES</t>
  </si>
  <si>
    <t>Saldos al inicio del ejercicio</t>
  </si>
  <si>
    <t>Aumentos (*)</t>
  </si>
  <si>
    <t>Disminución (*)</t>
  </si>
  <si>
    <t>Saldos al cierre del ejercicio anterior</t>
  </si>
  <si>
    <t>COSTO DE MERCADERIAS O PRODUCTOS VENDIDOS O</t>
  </si>
  <si>
    <t>SERVICIOS PRESTADOS</t>
  </si>
  <si>
    <t>DETALLE</t>
  </si>
  <si>
    <t>Ejercicio Actual</t>
  </si>
  <si>
    <t>Ejercicio Anteriror</t>
  </si>
  <si>
    <t>I. COSTO DE MERCADERIAS O PRODUCTOS VENDIDOS</t>
  </si>
  <si>
    <t>Existencia al Comienzo del Periodo</t>
  </si>
  <si>
    <t>Compras y Costos de Producción del Ejercicio</t>
  </si>
  <si>
    <t>Mercaderias de reventa</t>
  </si>
  <si>
    <t>Productos Terminados</t>
  </si>
  <si>
    <t>Productos en Proceso</t>
  </si>
  <si>
    <t>Materias primas y materiales</t>
  </si>
  <si>
    <t>Otros</t>
  </si>
  <si>
    <t>a) Compras</t>
  </si>
  <si>
    <t>b) Costo de producción según anexo A</t>
  </si>
  <si>
    <t>Diferencia de Inventario</t>
  </si>
  <si>
    <t>Resutado por tenencia</t>
  </si>
  <si>
    <t>Exitencia al cierre del ejercicio</t>
  </si>
  <si>
    <t>II. COSTOS DE SERVICIOS PRESTADOS</t>
  </si>
  <si>
    <t>COSTOS DE MERCADERIAS O PRODUCTOS VENDIDOS Y SERVICIOS PRESTADOS</t>
  </si>
  <si>
    <t>ANEXO F</t>
  </si>
  <si>
    <t>ACTIVOS CORRIENTES</t>
  </si>
  <si>
    <t>SUBTOTALES</t>
  </si>
  <si>
    <t>ACTIVOS NO CORRIENTES</t>
  </si>
  <si>
    <t>TOTALES</t>
  </si>
  <si>
    <t>PASIVOS CORRIENTES</t>
  </si>
  <si>
    <t>PASIVOS NO CORRIENTES</t>
  </si>
  <si>
    <t xml:space="preserve">Clase </t>
  </si>
  <si>
    <t>Monto</t>
  </si>
  <si>
    <t>Cambio Vigente</t>
  </si>
  <si>
    <t>Monto Ejerc. Act.</t>
  </si>
  <si>
    <t>Monto Ejerc. Ante.</t>
  </si>
  <si>
    <t>Moneda Extranjera</t>
  </si>
  <si>
    <t>Moneda Local</t>
  </si>
  <si>
    <t>ANEXO G</t>
  </si>
  <si>
    <t>ACTIVOS Y PASIVOS EN MONEDA EXTRANJERA</t>
  </si>
  <si>
    <t>TOTAL</t>
  </si>
  <si>
    <t>Ejercicio Anterior</t>
  </si>
  <si>
    <t>Gastos de Administrac.</t>
  </si>
  <si>
    <t>Gastos de Comercializ.</t>
  </si>
  <si>
    <t>Otros Gastos</t>
  </si>
  <si>
    <t>Remuneraciones de administradores, directores, sindicos y consejo de vigilancia</t>
  </si>
  <si>
    <t>Honorarios y Remuneraciones por servicios</t>
  </si>
  <si>
    <t>Sueldos y Jornales</t>
  </si>
  <si>
    <t>Contribuciones sociales</t>
  </si>
  <si>
    <t>Regalías y Honorarios por servicios técnicos</t>
  </si>
  <si>
    <t>Gastos de publicidad y propaganda</t>
  </si>
  <si>
    <t>Intereses, multas y recargos impositivos</t>
  </si>
  <si>
    <t>Impuestos, tasas y contribuciones</t>
  </si>
  <si>
    <t>Amortizacion de bienes de uso</t>
  </si>
  <si>
    <t>Amortizacion activos intangibles</t>
  </si>
  <si>
    <t>ANEXO H</t>
  </si>
  <si>
    <t>DATOS ESTADISTICOS</t>
  </si>
  <si>
    <t>Acumulado al Fin del Periodo</t>
  </si>
  <si>
    <t>INDICADORES OPERATIVOS</t>
  </si>
  <si>
    <t>ANEXO I</t>
  </si>
  <si>
    <t>ANEXO J</t>
  </si>
  <si>
    <t>INDICES ECONOMICO - FINANCIEROS</t>
  </si>
  <si>
    <t>INDICES</t>
  </si>
  <si>
    <t>Liquidez (1)</t>
  </si>
  <si>
    <t>Endeudamiento (2)</t>
  </si>
  <si>
    <t>(2) Total del Pasivo/Patrimonio Neto</t>
  </si>
  <si>
    <t>(3) Resultado Antes del Impuesto a la Renta/Patrimonio Neto Excluído el Resultado del Periodo</t>
  </si>
  <si>
    <t>(1) Activo Corriente/Pasivo Corriente</t>
  </si>
  <si>
    <t>ACCIONES VOTO MULTIPLE</t>
  </si>
  <si>
    <t>ACCIONES VOTO SIMPLE</t>
  </si>
  <si>
    <t>ACCIONES PREFERIDAS - CLASE A</t>
  </si>
  <si>
    <t>ACCIONES PREFERIDAS - CLASE B</t>
  </si>
  <si>
    <t>El Estatuto o contrato social vence el 10 de Julio del 2109.</t>
  </si>
  <si>
    <t>A</t>
  </si>
  <si>
    <t>B</t>
  </si>
  <si>
    <t>C</t>
  </si>
  <si>
    <t>Muebles y Utiles</t>
  </si>
  <si>
    <t>Maquinas</t>
  </si>
  <si>
    <t>Equipos</t>
  </si>
  <si>
    <t>Equipos de Computacion</t>
  </si>
  <si>
    <t>Instalaciones</t>
  </si>
  <si>
    <t>Mejoras en Propiedad de Terceros</t>
  </si>
  <si>
    <t>Depreciacion del periodo</t>
  </si>
  <si>
    <t>Aporte para Futuro aumento</t>
  </si>
  <si>
    <t>Resultados Acumulados</t>
  </si>
  <si>
    <t>Resultados de Ejercicio</t>
  </si>
  <si>
    <t>Total Patrimonio Neto</t>
  </si>
  <si>
    <t>CUENTAS DE CONTINGENCIAS Y DE ORDEN</t>
  </si>
  <si>
    <t>DEUDORAS</t>
  </si>
  <si>
    <t>ACREEDORAS</t>
  </si>
  <si>
    <t>SINDICO</t>
  </si>
  <si>
    <t>ESTADOS DE RESULTADO</t>
  </si>
  <si>
    <t>Asignacion de Resultados Acumulados</t>
  </si>
  <si>
    <t>Trasferencia a reservas</t>
  </si>
  <si>
    <t>Aporte de capital</t>
  </si>
  <si>
    <t>Reserva de revaluo</t>
  </si>
  <si>
    <t>Resultado del Ejercicio</t>
  </si>
  <si>
    <t>Saldo ajustado</t>
  </si>
  <si>
    <t>NO APLICABLE</t>
  </si>
  <si>
    <t>Deducidas del Activo</t>
  </si>
  <si>
    <t>Previsiones sobre prestamos</t>
  </si>
  <si>
    <t>Deducidas en el Pasivo</t>
  </si>
  <si>
    <t>Intereses pagados por prestamos</t>
  </si>
  <si>
    <t>OTROS GASTOS</t>
  </si>
  <si>
    <t>Previsiones por Prestamos</t>
  </si>
  <si>
    <t>Cartera activa</t>
  </si>
  <si>
    <t>Cartera Pasiva</t>
  </si>
  <si>
    <t>Cantidad de Clientes</t>
  </si>
  <si>
    <t>Sucursales</t>
  </si>
  <si>
    <t>Cantidad de Operaciones</t>
  </si>
  <si>
    <t>Situación</t>
  </si>
  <si>
    <t>Previsiones</t>
  </si>
  <si>
    <t>% Prev. s/Cartera</t>
  </si>
  <si>
    <t>A. Total Cartera no Vencida</t>
  </si>
  <si>
    <t>Composición Cartera Vencida</t>
  </si>
  <si>
    <t>Normal</t>
  </si>
  <si>
    <t xml:space="preserve">En Gestión de Cobro </t>
  </si>
  <si>
    <t>En Gestión de Cobro Judicial</t>
  </si>
  <si>
    <t>B. Total Cartera Vencida</t>
  </si>
  <si>
    <t xml:space="preserve">Observaciones </t>
  </si>
  <si>
    <t>Criterios de Clasificación Utilizados</t>
  </si>
  <si>
    <t>de 61 a 90 días de atraso</t>
  </si>
  <si>
    <t>Inciso b)</t>
  </si>
  <si>
    <t>Según Art. 27 de la Res. 763/04</t>
  </si>
  <si>
    <t>Nombre de la empresa</t>
  </si>
  <si>
    <t>Monto de la inversión</t>
  </si>
  <si>
    <t>Tipo de valor</t>
  </si>
  <si>
    <t>Indicar el porcentaje de participación en el capital integrado de la sociedad emisora (solo en el caso de inversión en acciones)</t>
  </si>
  <si>
    <t>No se registran inversiones en valores de otras empresas que representen más del 10% del activo de la sociedad.</t>
  </si>
  <si>
    <t>Valor de los bienes gravados</t>
  </si>
  <si>
    <t>Tipo de bien o valor</t>
  </si>
  <si>
    <t>Monto de la deuda garantizada</t>
  </si>
  <si>
    <t>No se registran activos de la Sociedad comprometidos en más del 20% en garantía de obligaciones de otra u otras empresas.</t>
  </si>
  <si>
    <t>Activo</t>
  </si>
  <si>
    <t>Cuentas por cobrar</t>
  </si>
  <si>
    <t>Pasivo</t>
  </si>
  <si>
    <t>Cuentas a pagar prestamos de accionistas</t>
  </si>
  <si>
    <t>Disponibilidades (Nota C.1)</t>
  </si>
  <si>
    <t>Créditos Otorgados (Nota C.4)</t>
  </si>
  <si>
    <t>Previsiones (anexo E y Nota C.5)</t>
  </si>
  <si>
    <t>Bienes de Uso (Anexo A y Nota C.7)</t>
  </si>
  <si>
    <t>Activos Intangibles (AnexoB y Nota C.7)</t>
  </si>
  <si>
    <t>Impuesto a la Renta a Pagar</t>
  </si>
  <si>
    <t>Capital Social (Notas D)</t>
  </si>
  <si>
    <t>Costos Financieros (Anexo H y Nota E.2)</t>
  </si>
  <si>
    <t>Gastos de comercialización (Anexo H y Nota E.3)</t>
  </si>
  <si>
    <t>Gastos de administración (Anexo H, NOTA E.4)</t>
  </si>
  <si>
    <t>Perdida por Venta de Cartera de Credito</t>
  </si>
  <si>
    <t>Perdias extraordinarias e Impuestos</t>
  </si>
  <si>
    <t>Utilidad Neta del Ejercicio</t>
  </si>
  <si>
    <t>Ajustes a la Utilidad del Ejercicio</t>
  </si>
  <si>
    <t>Depreciación de Bienes de Uso</t>
  </si>
  <si>
    <t>Constitución de Previsiones</t>
  </si>
  <si>
    <t>Desafectación de Previsiones</t>
  </si>
  <si>
    <t>Aplicación de Previsiones</t>
  </si>
  <si>
    <t>Ajuste de Ejercicios Anteriores</t>
  </si>
  <si>
    <t>Amortización Cargos Diferidos</t>
  </si>
  <si>
    <t>Resultado de Operaciones antes de Cambios</t>
  </si>
  <si>
    <t>en el Capital de Trabajo</t>
  </si>
  <si>
    <t>Disminución (Aumento) de Créditos Vigente Sector Financiero</t>
  </si>
  <si>
    <t>Disminución (Aumento) de Créditos Vigente Sector No Financiero</t>
  </si>
  <si>
    <t>Disminución (Aumento) de Créditos Diversos</t>
  </si>
  <si>
    <t>Disminución (Aumento) de Créditos Vencidos</t>
  </si>
  <si>
    <t>Disminución (Aumento) de Cargos Diferidos</t>
  </si>
  <si>
    <t>Aumento (Disminución) de Obligaciones Sector No Financiero</t>
  </si>
  <si>
    <t>Aumento (Disminución) de Obligaciones Diversas</t>
  </si>
  <si>
    <t>Aumento/Disminución de Provisiones</t>
  </si>
  <si>
    <t>Efectivo Neto y Equivalente de Efectivo</t>
  </si>
  <si>
    <t>por Actividades de Operación</t>
  </si>
  <si>
    <t>Flujo de Efectivo y Equivalente de Efectivo</t>
  </si>
  <si>
    <t>por Actividades de Inversión</t>
  </si>
  <si>
    <t>Compra de Activo Fijo</t>
  </si>
  <si>
    <t>Disminución (Aumento) de Valores Públicos</t>
  </si>
  <si>
    <t>Disminución (Aumento) de Inversiones</t>
  </si>
  <si>
    <t>Efectivo y Equivalente de Efectivo</t>
  </si>
  <si>
    <t>por Actividad de Financiamiento</t>
  </si>
  <si>
    <t>Integración de capital</t>
  </si>
  <si>
    <t>por Actividades de Financiamiento</t>
  </si>
  <si>
    <t>Aumento Neto de Efectivo y sus Equivalentes</t>
  </si>
  <si>
    <t>(A + B + C)</t>
  </si>
  <si>
    <t>Efectivo y sus equivalentes al Inicio del Periodo</t>
  </si>
  <si>
    <t>Efectivo y sus Equivalente al Final del Periodo</t>
  </si>
  <si>
    <t>Costos financieros, Gastos adm y de ventas</t>
  </si>
  <si>
    <t>Ingresos por Intereses y Servicios</t>
  </si>
  <si>
    <t>Blas Tito Benegas Iseas</t>
  </si>
  <si>
    <t>Juan Max Rejalaga</t>
  </si>
  <si>
    <t>Agricola entre Rios S.A.</t>
  </si>
  <si>
    <t>Honorarios intereses y otros</t>
  </si>
  <si>
    <t>Capital Social</t>
  </si>
  <si>
    <t>Rem y Cargas Sociales a Pagar</t>
  </si>
  <si>
    <t>catidad de colaboradores</t>
  </si>
  <si>
    <t>Total de ejercicio</t>
  </si>
  <si>
    <t>total ejercicio anterior</t>
  </si>
  <si>
    <t>Bienes de Cambio</t>
  </si>
  <si>
    <t>Nombre de accionistas</t>
  </si>
  <si>
    <t>% de participación</t>
  </si>
  <si>
    <t xml:space="preserve">Inciso c) </t>
  </si>
  <si>
    <t xml:space="preserve">S/Registro de Asistencia a Asamblea Gral. Ordinaria </t>
  </si>
  <si>
    <t>Blas Benegas</t>
  </si>
  <si>
    <t>Agrícola Entre Ríos S.A.</t>
  </si>
  <si>
    <t>María del Carmen Torres</t>
  </si>
  <si>
    <t>Evelyn Rodriguez</t>
  </si>
  <si>
    <t>Adriana Sienra</t>
  </si>
  <si>
    <t xml:space="preserve">Inciso d) </t>
  </si>
  <si>
    <t>Nombres y Apellidos</t>
  </si>
  <si>
    <t>Cargo</t>
  </si>
  <si>
    <t>Blas Tito Benegas Iseas.</t>
  </si>
  <si>
    <t>Presidente</t>
  </si>
  <si>
    <t>Juan Max Rejalaga Quiñones.</t>
  </si>
  <si>
    <t>Vicepresidente</t>
  </si>
  <si>
    <t>Director Titular</t>
  </si>
  <si>
    <t>Mauricio Javier Cordero Codas</t>
  </si>
  <si>
    <t>Juan Victoriano Valdez Isasi.</t>
  </si>
  <si>
    <t>Síndico Titular</t>
  </si>
  <si>
    <t>Marcelo Manuel Halley Herr</t>
  </si>
  <si>
    <t>Síndico Suplente</t>
  </si>
  <si>
    <t>Carlos Balteyro</t>
  </si>
  <si>
    <t>Gerente General</t>
  </si>
  <si>
    <t>Auditor Interno</t>
  </si>
  <si>
    <t>Fidelina Ortiz</t>
  </si>
  <si>
    <t>Humberto Ramalho</t>
  </si>
  <si>
    <t>Contador General</t>
  </si>
  <si>
    <t>en M G.</t>
  </si>
  <si>
    <t>Monto(en M G.)</t>
  </si>
  <si>
    <t>La duración de la Entidad se fija en noventa y nueve años contados a partir del día en que la modificación de los estatutos sociales sea registrada en los correspondientes Registros Públicos, pudiendo ser prorrogado su termino o anticiparse su disolución por resolución de la Asamblea General de Accionistas.</t>
  </si>
  <si>
    <t>Denominación:</t>
  </si>
  <si>
    <t>Otorgamiento de Créditos sin aval Bancario</t>
  </si>
  <si>
    <t>Inscripción en el Registro Público de Comercio</t>
  </si>
  <si>
    <t>CREDISOLUCION S.A.E.C.A.</t>
  </si>
  <si>
    <t>Anticpos Imp. a la Renta</t>
  </si>
  <si>
    <t>Otros pasivos (Nota C.10)</t>
  </si>
  <si>
    <t>Otros Activos (Notas C.6)</t>
  </si>
  <si>
    <t>IVA a pagar</t>
  </si>
  <si>
    <t>Reserva de Revaluo</t>
  </si>
  <si>
    <t>Primas por ventas de acciones</t>
  </si>
  <si>
    <t>Otros ingresos y egresos no Operativos (Nota E.5)</t>
  </si>
  <si>
    <t>Prima de Emision</t>
  </si>
  <si>
    <t>INGRESOS OPERATIVOS (Nota E.1)</t>
  </si>
  <si>
    <t>CREDISOLUCION S.A.E.CA.</t>
  </si>
  <si>
    <t>En Miles de Gs.</t>
  </si>
  <si>
    <t>ACCIONES PREFERIDAS - CLASE C</t>
  </si>
  <si>
    <t>Acciones BIC S.A.</t>
  </si>
  <si>
    <t>CENTRAL DE RIESGOS</t>
  </si>
  <si>
    <t>Acciones en Otras Empresas (Anexos C Nota C.8)</t>
  </si>
  <si>
    <t>HUMBERTO RAMALHO</t>
  </si>
  <si>
    <t>CONTADOR</t>
  </si>
  <si>
    <t>Abog. JUAN VALDEZ</t>
  </si>
  <si>
    <t>BIC SOCIEDAD ANONIMA</t>
  </si>
  <si>
    <t>Costos Financieros</t>
  </si>
  <si>
    <t xml:space="preserve">                                           SINDICO</t>
  </si>
  <si>
    <t xml:space="preserve">                                                    Abog. JUAN VALDEZ</t>
  </si>
  <si>
    <t xml:space="preserve">                                 Abog. JUAN VALDEZ</t>
  </si>
  <si>
    <t xml:space="preserve">                                  SINDICO</t>
  </si>
  <si>
    <t xml:space="preserve"> Abog. JUAN VALDEZ</t>
  </si>
  <si>
    <t>N/A</t>
  </si>
  <si>
    <t>Software</t>
  </si>
  <si>
    <t>Estrella 402 e/ Colón PB.</t>
  </si>
  <si>
    <t>Del Estatuto o Contrato Social: 1) Escritura Nº 40 de fecha 14 de Julio de 2010,Inscripto en los registro de Personas Jurídicas y Asociaciones bajo el Nº 549, folios 6246, Serie "A",de fecha 23 de Julio del 2010 e Inscripta en el Registro Publico de Comercio bajo el Nº 311 Serie "G" y el folio 4538 y sgtes. de fecha 23 de Julio de 2010.</t>
  </si>
  <si>
    <t>2) De los Estatutos Sociales s/ Escritura Nº 17 de fecha 19 de Setiembre del 2016, Inscripto en el Registro de Personas Jurídicas y Asociaciones bajo el Nº 01,folio 01 Serie Comercial, en fecha 22 de Diciembre del 2016 e Inscripto en el Registro Publico de Comercio bajo el Nº 01 Serie Comercial y el folio 1 al 10 de fecha 22 de Diciembre del 2016.</t>
  </si>
  <si>
    <t>3) De transformación a sociedad SAECA y aumento de Capital s/  Escritura Nº 45 de fecha 24 de Noviembre del 2017, Inscripto en el Registro de Personas Jurídicas y Asociaciones bajo el Nº 02,folio 11 y sgtes. Serie Comercial, en fecha 09 de Marzo del 2018 e Inscripto en el Registro Publico de Comercio bajo el Nº 02 Serie Comercial y el folio 11 al 26 de fecha 09 de Marzo del 2018.</t>
  </si>
  <si>
    <t>4) De los Estatutos Sociales y aumento de Capital s/  Escritura Nº 24 de fecha 18 de Octubre del 2018, Inscripto en el Registro de Personas Jurídicas y Asociaciones bajo el Nº 03,folio 31 Serie Comercial, en fecha 24 de Enero del 2019 e Inscripto en el Registro Publico de Comercio bajo el Nº 03 Serie Comercial y el folio 31 y sgtes. de fecha 24 de Enero del 2019.</t>
  </si>
  <si>
    <t>Credisolución se encuentra Inscripta y reconocida como S.A.E.C.A, según Resolución Nº CNV N° 35 E/18, Acta de Directorio Nº 051 de fecha 12 DE JULIO DE 2018., de la Comisión Nacional de Valores</t>
  </si>
  <si>
    <t>El Capital Social de la Entidad esta compuesto de Acciones Ordinarias de Voto Multiple, con 5 Votos por Acción, de Acciones Ordinarias Simples, con 1 voto por Acción y de Acciones Preferidas, sin derecho a voto.</t>
  </si>
  <si>
    <r>
      <rPr>
        <b/>
        <sz val="11"/>
        <rFont val="Arial"/>
        <family val="2"/>
      </rPr>
      <t>De las Modificaciones</t>
    </r>
    <r>
      <rPr>
        <sz val="11"/>
        <rFont val="Arial"/>
        <family val="2"/>
      </rPr>
      <t xml:space="preserve"> 1) De los Estatutos Sociales y Aumento de Capital s/ Escritura Nº 132 de fecha 16 de Mayo del 2013, Inscripto en el Registro de Personas Jurídicas y Asociaciones bajo el Nº 498, folio 6858 Serie ·C", en fecha 03 de Setiembre del 2013 e Inscripto en el Registro Público de Comercio bajo el Nº 132 Serie "H" y el folio 1403 y sgtes. de fecha 14 de Junio del 2013.</t>
    </r>
  </si>
  <si>
    <t>CUENTAS DE ORDEN (NOTA F)</t>
  </si>
  <si>
    <t>Resultado financiero</t>
  </si>
  <si>
    <t>Pago de Dividendos</t>
  </si>
  <si>
    <t>Aportes para futuras Capitalizaciones</t>
  </si>
  <si>
    <t>de fecha 30/03/2019</t>
  </si>
  <si>
    <t xml:space="preserve"> SINDICO</t>
  </si>
  <si>
    <t>Apoderado</t>
  </si>
  <si>
    <t>Gerente de Cobranzas</t>
  </si>
  <si>
    <t>Camila Rejalaga</t>
  </si>
  <si>
    <t>Raquel Benitez</t>
  </si>
  <si>
    <t>Lidia Centurion</t>
  </si>
  <si>
    <t>Gerente de Operaciones</t>
  </si>
  <si>
    <t>ACCIONES PREFERIDAS - s/características</t>
  </si>
  <si>
    <t>Intereses</t>
  </si>
  <si>
    <t>Honorarios</t>
  </si>
  <si>
    <t>BLAS TITO BENEGAS ISEAS</t>
  </si>
  <si>
    <t>INFORMACION REQUERIDA SOBRE COSTOS Y GASTOS</t>
  </si>
  <si>
    <t>Inversiones Temp.</t>
  </si>
  <si>
    <t xml:space="preserve">             SINDICO</t>
  </si>
  <si>
    <t>OTROS</t>
  </si>
  <si>
    <t>Utilidades Acumuladas</t>
  </si>
  <si>
    <t>Erdulfo Javier Galeano</t>
  </si>
  <si>
    <t>Francisco Capli</t>
  </si>
  <si>
    <t>Eder Odvar Lopes</t>
  </si>
  <si>
    <t>ADRIANA PATRICIA SIENRA KLEIN</t>
  </si>
  <si>
    <t>ANTONIO VICTOR JOSÉ SÁNCHEZ FELIU</t>
  </si>
  <si>
    <t>Salarios Comisiones y Otros</t>
  </si>
  <si>
    <t>CARLOS FRANCISCO BALTEYRO</t>
  </si>
  <si>
    <t>HUMBERTO JOAO RAMALHO FERREIRA</t>
  </si>
  <si>
    <t>JUAN MAX REJALAGA QUIÑONES</t>
  </si>
  <si>
    <t>JUAN VICTORIANO VALDEZ ISASI</t>
  </si>
  <si>
    <t>MARCELO MANUEL HALLEY</t>
  </si>
  <si>
    <t>MAURICIO JAVIER CORDERO CODAS</t>
  </si>
  <si>
    <t>intereses</t>
  </si>
  <si>
    <t>MARIA DEL CARMEN TORRES</t>
  </si>
  <si>
    <t>Salarios</t>
  </si>
  <si>
    <t>FIDELINA ORTIZ</t>
  </si>
  <si>
    <t>RAQUEL BENITEZ</t>
  </si>
  <si>
    <t>LIDIA CENTURION</t>
  </si>
  <si>
    <t>Totales ejercicio Anterior</t>
  </si>
  <si>
    <t>Gastos de organizacion</t>
  </si>
  <si>
    <t>Retabilidad (3) 
(Presentar sólo a fin del ejercicio)</t>
  </si>
  <si>
    <t>Adriana Sierna</t>
  </si>
  <si>
    <t>A.1 Según Art. 324 de Ley de Mercado de Valores</t>
  </si>
  <si>
    <t>Inciso a)</t>
  </si>
  <si>
    <r>
      <t>A)</t>
    </r>
    <r>
      <rPr>
        <b/>
        <sz val="10"/>
        <color theme="1"/>
        <rFont val="Times New Roman"/>
        <family val="1"/>
      </rPr>
      <t>    </t>
    </r>
    <r>
      <rPr>
        <b/>
        <u/>
        <sz val="10"/>
        <color theme="1"/>
        <rFont val="Arial"/>
        <family val="2"/>
      </rPr>
      <t>PARTES VINCULADAS O RELACIONADAS</t>
    </r>
  </si>
  <si>
    <t>A.2 INVERSIONES DE LA SOCIEDAD EN VALORES DE OTRAS EMPRESAS QUE REPRESENTEN EL 10% DEL ACTIVO DE LA SOCIEDAD</t>
  </si>
  <si>
    <t>A.3 ACTIVOS DE LA SOCIEDAD COMPROMETIDOS EN MAS DEL 20% EN GARANTIA DE OBLIGACIONES DE OTRA U OTRAS EMPRESAS</t>
  </si>
  <si>
    <r>
      <rPr>
        <b/>
        <sz val="9"/>
        <color theme="1"/>
        <rFont val="Calibri"/>
        <family val="2"/>
      </rPr>
      <t xml:space="preserve">Otros: </t>
    </r>
    <r>
      <rPr>
        <sz val="9"/>
        <color theme="1"/>
        <rFont val="Calibri"/>
        <family val="2"/>
        <scheme val="minor"/>
      </rPr>
      <t xml:space="preserve">Los cónyuges y parientes hasta el segundo grado de consanguinidad o afinidad de las personas referidas en los incisos anteriores, siempre que tengan participación en el capital de la sociedad. </t>
    </r>
  </si>
  <si>
    <r>
      <t xml:space="preserve">A.4 </t>
    </r>
    <r>
      <rPr>
        <sz val="8"/>
        <color theme="1"/>
        <rFont val="Arial"/>
        <family val="2"/>
      </rPr>
      <t>Vinculación por nivel de endeudamiento:</t>
    </r>
  </si>
  <si>
    <t>NOMBRE DE LA SOCIEDAD VINCULADA</t>
  </si>
  <si>
    <t>FACTORES DE VINCULACION</t>
  </si>
  <si>
    <t>B)   SALDO CON PARTES RELACIONADAS</t>
  </si>
  <si>
    <t>En forma comparativa con el mismo periodo del año anterior.</t>
  </si>
  <si>
    <r>
      <rPr>
        <b/>
        <sz val="9"/>
        <color theme="1"/>
        <rFont val="Calibri"/>
        <family val="2"/>
      </rPr>
      <t xml:space="preserve">Ingresos </t>
    </r>
    <r>
      <rPr>
        <sz val="9"/>
        <color theme="1"/>
        <rFont val="Calibri"/>
        <family val="2"/>
        <scheme val="minor"/>
      </rPr>
      <t>(con sus conceptos y distinguir nombres de partes relacionadas indicadas en A)</t>
    </r>
  </si>
  <si>
    <r>
      <rPr>
        <b/>
        <sz val="9"/>
        <color theme="1"/>
        <rFont val="Calibri"/>
        <family val="2"/>
      </rPr>
      <t xml:space="preserve">Egresos </t>
    </r>
    <r>
      <rPr>
        <sz val="9"/>
        <color theme="1"/>
        <rFont val="Calibri"/>
        <family val="2"/>
        <scheme val="minor"/>
      </rPr>
      <t>(con sus conceptos y distinguir nombres de partes relacionadas indicadas en A)</t>
    </r>
  </si>
  <si>
    <t>NOMBRE</t>
  </si>
  <si>
    <t>CONCEPTO</t>
  </si>
  <si>
    <t xml:space="preserve">Las transacciones en el periodo fueron las siguientes: </t>
  </si>
  <si>
    <t xml:space="preserve">Firma del representante legal de la entidad fiscalizada y aclaración: </t>
  </si>
  <si>
    <t>Integrado Miles Gs.</t>
  </si>
  <si>
    <t>PRESIDENTE</t>
  </si>
  <si>
    <t>Neto Resultante 2019</t>
  </si>
  <si>
    <t>Totales ejercicio Actual</t>
  </si>
  <si>
    <t>Aporte del 3er semestre a utilid a distr</t>
  </si>
  <si>
    <t>Suscripto Miles Gs.</t>
  </si>
  <si>
    <t>Por el periodo correspondiente al ejercicio cerrado del 2019 iniciado el 01 de enero hasta el 31 de diciembre de 2019 presentado en forma comparativa con el mismo periodo del ejercicio anterior.</t>
  </si>
  <si>
    <t>BALANCE O ESTADO DE SITUACION PATRIMONIAL AL 31/12/2019 COMPARATIVO CON EL PERIODO ANTERIOR</t>
  </si>
  <si>
    <t>Por el ejercicio finalizado al 31/12/2019  comparativo con el ejercicio anterior</t>
  </si>
  <si>
    <t>BALANCE GENERAL AL 31/12/2019</t>
  </si>
  <si>
    <t>BALANCE GENERAL AL 31/12/19</t>
  </si>
  <si>
    <t>Deudas financieras Sec. Financ (Nota C.9)</t>
  </si>
  <si>
    <t>Deudas Financieras  Sect No Financ (Nota C.9)</t>
  </si>
  <si>
    <t>Composición de la Cartera de Créditos al 31/12/2019</t>
  </si>
  <si>
    <t>31/12/2019 ( A+B )</t>
  </si>
  <si>
    <t>(-) TOTAL PREVISIONES AL 31/12/2019</t>
  </si>
  <si>
    <t>TOTAL NETO CARTERA DE CREDITOS AL 31/12/2019</t>
  </si>
  <si>
    <t>Por el ejercicio finalizado al 31/12/2019</t>
  </si>
  <si>
    <t>EJERCICIO CERRADO AL 31/12/2019</t>
  </si>
  <si>
    <t>Angela Iseas de Benegas</t>
  </si>
  <si>
    <t>César Louis Benegas</t>
  </si>
  <si>
    <t>Isis Amparo Benegas</t>
  </si>
  <si>
    <t>Roberta Ribeiro de Arruda</t>
  </si>
  <si>
    <t>Silvia Codas de Cordero</t>
  </si>
  <si>
    <t>Adriana Cordero Codas</t>
  </si>
  <si>
    <t>Al 31/DIC/2019 Y Al  31/DIC/2018</t>
  </si>
  <si>
    <t>intereses y dietas</t>
  </si>
  <si>
    <t>JAVIER GALEANO</t>
  </si>
  <si>
    <t>Honorarios; intereses y otros</t>
  </si>
  <si>
    <t>de 271  días de atraso en adelante en general</t>
  </si>
  <si>
    <t>Antonio Sanchez</t>
  </si>
  <si>
    <t>de 91 en adelante en general</t>
  </si>
  <si>
    <t>Saldo al cierre del periodo del 31/12/2018</t>
  </si>
  <si>
    <t>NOTAS A LOS ESTADOS FINANCIEROS</t>
  </si>
  <si>
    <t>Correspondiente al ejercicio cerrado al 31 de diciembre de 2019.</t>
  </si>
  <si>
    <t>NOTA A</t>
  </si>
  <si>
    <t>CONSIDERACIÓN DEL DIRECTORIO</t>
  </si>
  <si>
    <t>Los Estados Contables de la Institución finalizados al 31 de diciembre de 2019, serán sometidos a la consideración y aprobación del directorio.</t>
  </si>
  <si>
    <t>NOTA B</t>
  </si>
  <si>
    <t>INFORMACIÓN BÁSICA SOBRE LOS ESTADOS CONTABLES</t>
  </si>
  <si>
    <t>B.1. Naturaleza jurídica</t>
  </si>
  <si>
    <t>Credisolución S.A. fue creada por escritura pública N° 40 de fecha 14 de julio de 2010, inscripta en la Sección Personas Jurídicas y Asociaciones, bajo el Nº 549, y al folio 6246, Serie “A”, el 23 de Julio de 2010 y en el Registro Público de Comercio, Registro de Contratos bajo el Nº 311 serie “G” folio 4538 y sgtes, el 23 de julio de 2010; fijando domicilio legal en Colón Nro. 402 esquina Estrella de la ciudad de Asunción, con personería jurídica reconocida, patrimonio, contabilidad y administración propios, que se regirá por las disposiciones del código civil, ley del comerciante,  la Subsecretaria de Estado de Tributación y  otras disposiciones legales afines y resoluciones de su Directorio.</t>
  </si>
  <si>
    <t>Modificaciones a los Estatutos Sociales:</t>
  </si>
  <si>
    <t>Por Escritura Pública Nº 132 de fecha 16 de mayo de 2013, la que fuera inscripta en la Sección Personas Jurídicas y Asociaciones, bajo el Nº 498 y al folio 6858, Serie “C”, el 03 de setiembre de 2013, y en el Registro Público de Comercio, Registro de Contratos, bajo el Nº 132, Serie “H”, folio 1403 y sgtes. el 14 de septiembre de 2013.</t>
  </si>
  <si>
    <t>Por Escritura Pública Nº 17 de fecha 19 de setiembre de 2016, la que fuera inscripta en la Sección Personas Jurídicas y Asociaciones, bajo el Nº 1 y al folio 01, Serie Comercial, el 22 de diciembre de 2016, y Registro Público de Comercio, baja el Nº 01, folio 1-10 y sgtes, Serie Comercial, en fecha 22 de diciembre de 2016.</t>
  </si>
  <si>
    <t>Por transformación de la sociedad S.A. a S.A.E.C.A. por Escritura Pública Nº 45 de fecha 24 de noviembre de 2017, inscripta en la Sección Personas Jurídicas y Asociaciones, bajo el Nº 02 folio 11 y sgtes, Serie Comercial, el 09 de marzo de 2018, y en el Registro Público de Comercio, bajo el Nº 02, folio 11-26, Serie Comercial, el 9 de marzo de 2018.</t>
  </si>
  <si>
    <t>Por aumento de capital social por Escritura Nº 24 de fecha 18 de octubre del 2018, inscripto en el Registro de Personas Jurídicas y Asociaciones bajo el Nº 03, folio 31 Serie Comercial, en fecha 24 de enero del 2019 e inscripto en el Registro Público de Comercio bajo el Nº 03 y el folio 31 y sgtes. Serie Comercial de fecha 24 de enero del 2019.</t>
  </si>
  <si>
    <t>B.2. Base  de  preparación de los Estados Contables</t>
  </si>
  <si>
    <t>Los estados Contables se han preparado de acuerdo con las normas contables y criterios de valuación dictados por la Comisión Nacional de Valores y con normas de información contable emitidos por el Consejo de Contadores del Paraguay.</t>
  </si>
  <si>
    <t xml:space="preserve">Los Estados Financieros han sido preparados sobre la base de cifras históricas. Estos estados no reflejan los efectos de las variaciones en el poder adquisitivo de la moneda local, ya que la corrección monetaria no constituye una práctica contable corriente en el Paraguay. En el ejercicio cerrado al 31 de diciembre de 2019, el IPC fue de 2.8 %.
</t>
  </si>
  <si>
    <t>Los saldos de Activos y Pasivos en moneda extranjera están valuados al cierre al tipo de cambio Vendedor 1Usd= Gs. 6.463,95, los resultados generados por las variaciones cambiarias son reconocidos como ingresos y/o gastos del período en el que ocurrieron</t>
  </si>
  <si>
    <t>B.3. Sucursales en el exterior</t>
  </si>
  <si>
    <t>La Entidad no cuenta con sucursales en el exterior.</t>
  </si>
  <si>
    <t>B.4. Participación en otras sociedades (Controladas y no controladas)</t>
  </si>
  <si>
    <t xml:space="preserve">La entidad cuenta con acciones por Valor de Gs. 150.000.000.- en la Empresa BIC S.A. </t>
  </si>
  <si>
    <t>B.5. Composición del Capital</t>
  </si>
  <si>
    <t>Al 31 de diciembre de 2019, el capital integrado de Credisolución S.A.E.C.A. asciende a la suma de Miles de Gs. 27.816.000.- (Miles de guaraníes, Veintisiete mil ochocientos diez y seis. -), tal como se expone en la Nota D siguiente, en miles de guaraníes.</t>
  </si>
  <si>
    <t xml:space="preserve">B.6. Nómina de la Dirección y el Personal Superior </t>
  </si>
  <si>
    <t>Descripción del Cargo</t>
  </si>
  <si>
    <t>Nombre y Apellido</t>
  </si>
  <si>
    <t xml:space="preserve">Presidente </t>
  </si>
  <si>
    <t> Blas Tito Benegas Iseas</t>
  </si>
  <si>
    <t>Vice Presidente</t>
  </si>
  <si>
    <t>Juan Max Rejalaga Quiñones</t>
  </si>
  <si>
    <t>Eder Odvar Lópes</t>
  </si>
  <si>
    <t>Erdulfo Javier Galeano Figueredo</t>
  </si>
  <si>
    <t>Abog. Juan  Victoriano Valdez Isasi.</t>
  </si>
  <si>
    <t>Abog. Marcelo Manuel Halley Herr.</t>
  </si>
  <si>
    <t>NOTA C</t>
  </si>
  <si>
    <t>INFORMACIÓN REFERENTE A LOS ACTIVOS Y PASIVOS</t>
  </si>
  <si>
    <t>C.1. Disponible</t>
  </si>
  <si>
    <t xml:space="preserve">Representa los fondos de libre disponibilidad en moneda local conforme al siguiente detalle: </t>
  </si>
  <si>
    <t>EN MILES DE Gs.</t>
  </si>
  <si>
    <t>CUENTA</t>
  </si>
  <si>
    <t>CAJERO 01</t>
  </si>
  <si>
    <t>CAJERO 02</t>
  </si>
  <si>
    <t>CAJERO 06</t>
  </si>
  <si>
    <t>CAJERO 09</t>
  </si>
  <si>
    <t>CAJA TESORERIA</t>
  </si>
  <si>
    <t>CAJERO 11</t>
  </si>
  <si>
    <t>CAJERO 13</t>
  </si>
  <si>
    <t>CAJERO 19</t>
  </si>
  <si>
    <t>CAJERO 20</t>
  </si>
  <si>
    <t>CAJA CHICA MATRIZ</t>
  </si>
  <si>
    <t>CAJA CHICA CDE</t>
  </si>
  <si>
    <t>CAJA CHICA SL</t>
  </si>
  <si>
    <t>CAJA CHICA MRA</t>
  </si>
  <si>
    <t>CAJA CHICA 25 DE MAYO</t>
  </si>
  <si>
    <t>CAJA CHICA ACCESO SUR</t>
  </si>
  <si>
    <t>CAJA CHICA EE.UU</t>
  </si>
  <si>
    <t>CAJERO 14</t>
  </si>
  <si>
    <t>CAJERO 23</t>
  </si>
  <si>
    <t>CAJERO 24</t>
  </si>
  <si>
    <t>BANCO NAC. DE FOMENTO</t>
  </si>
  <si>
    <t>BANCO SUDAMERIS</t>
  </si>
  <si>
    <t>BANCO BBVA</t>
  </si>
  <si>
    <t>BANCO ITAU</t>
  </si>
  <si>
    <t>BANCO REGIONAL</t>
  </si>
  <si>
    <t>FINANCIERA SOLAR</t>
  </si>
  <si>
    <t>FINANCIERA EL COMERCIO</t>
  </si>
  <si>
    <t>BANCO RIO SAECA</t>
  </si>
  <si>
    <t>BANCO AMAMBAY</t>
  </si>
  <si>
    <t>FINANCIERA CEFISA SAECA</t>
  </si>
  <si>
    <t>BANCO AMAMBAY-PRONET</t>
  </si>
  <si>
    <t>VISION BANCO</t>
  </si>
  <si>
    <t>VISION BANCO CDE</t>
  </si>
  <si>
    <t>BANCOP</t>
  </si>
  <si>
    <t>BANCO ITAPUA</t>
  </si>
  <si>
    <t>BANCO GNB</t>
  </si>
  <si>
    <t>BANCO INTERFISA</t>
  </si>
  <si>
    <t>BANCO INTERFISA-PRONET</t>
  </si>
  <si>
    <t>FINLATINA</t>
  </si>
  <si>
    <t>FINEXPAR</t>
  </si>
  <si>
    <t>C.2 Depósitos en el Exterior</t>
  </si>
  <si>
    <t>La Entidad no posee depósitos en entidades Financieras en el Exterior</t>
  </si>
  <si>
    <t>C.3 Valores Públicos</t>
  </si>
  <si>
    <t>La Entidad no posee valores públicos.</t>
  </si>
  <si>
    <t>C.4. Cartera de créditos</t>
  </si>
  <si>
    <t xml:space="preserve"> </t>
  </si>
  <si>
    <t>Registra los derechos a favor de Credisolución S.A.E.C.A. Para el reconocimiento de los intereses en el Estado de Resultados se aplica los siguientes criterios.</t>
  </si>
  <si>
    <t>Para una mejor exposición los deudores han sido clasificados en categorías de riesgo según se expone en el cuadro siguiente.</t>
  </si>
  <si>
    <t>• Se han constituido todas las previsiones necesarias para cubrir las eventuales pérdidas que pudieran derivarse de la incobrabilidad de los créditos.</t>
  </si>
  <si>
    <t>• Los intereses devengados sobre saldos de deudores clasificados en la categoría de menor riesgo, han sido reconocidos como ingresos en su totalidad.</t>
  </si>
  <si>
    <t>• Los intereses devengados sobre cartera vencida con atrasos superiores a 60 días, son registrados como intereses en suspenso</t>
  </si>
  <si>
    <r>
      <t xml:space="preserve">  </t>
    </r>
    <r>
      <rPr>
        <b/>
        <i/>
        <u/>
        <sz val="11"/>
        <color theme="1"/>
        <rFont val="Arial"/>
        <family val="2"/>
      </rPr>
      <t>Créditos Vigentes y Vencidos – Sector No Financiero</t>
    </r>
  </si>
  <si>
    <t>Préstamos a Cobrar vigente</t>
  </si>
  <si>
    <t>Préstamos a cobrar Vencidos</t>
  </si>
  <si>
    <t>TOTAL CREDITOS CORRIENTES</t>
  </si>
  <si>
    <t>Préstamos a cobrar vigentes</t>
  </si>
  <si>
    <t>TOTAL CREDITOS NO CORRIENTES</t>
  </si>
  <si>
    <t>TOTAL CARTERA</t>
  </si>
  <si>
    <t xml:space="preserve">C.5. Previsiones sobre riesgos de créditos directos y contingentes  </t>
  </si>
  <si>
    <t>Las previsiones son calculadas siguiendo lineamientos de las políticas contables establecidas con por la empresa.</t>
  </si>
  <si>
    <t>Previsiones por Riesgo en Miles de Guaraníes.</t>
  </si>
  <si>
    <t>CATEGORIA</t>
  </si>
  <si>
    <t>RIESGO</t>
  </si>
  <si>
    <t>0 vigente</t>
  </si>
  <si>
    <t>1 mora entre 91 y 120 días</t>
  </si>
  <si>
    <t>2 mora entre 121 y 180 días</t>
  </si>
  <si>
    <t>3 mora entre 181 a 270 días</t>
  </si>
  <si>
    <t>4 mora entre 271 y 365 días</t>
  </si>
  <si>
    <t>5 mora entre 366 a 400 días</t>
  </si>
  <si>
    <t>6 Mora entre 401 y 540 días</t>
  </si>
  <si>
    <t>7 Mora Mayor a 540</t>
  </si>
  <si>
    <t>PREVISIONES GENERICAS</t>
  </si>
  <si>
    <t>TOTAL PREVISIONES</t>
  </si>
  <si>
    <t>Información complementaria a notas a los estados contables s/ Res. CNV N° 32/17.</t>
  </si>
  <si>
    <t>C.6. Otros Activos</t>
  </si>
  <si>
    <t>El rubro se compone de las siguientes cuentas:</t>
  </si>
  <si>
    <t>ANTICIPO A PROVEEDORES</t>
  </si>
  <si>
    <t>CUENTAS A COBRAR SERVICIOS</t>
  </si>
  <si>
    <t>GARANTIA POR ALQUILER</t>
  </si>
  <si>
    <t>SEGUROS PAGADOS POR ADELANTADO</t>
  </si>
  <si>
    <t>CHEQUES CAJEROS</t>
  </si>
  <si>
    <t>CHEQUES TESORERIA</t>
  </si>
  <si>
    <t>CAJERO INFONET</t>
  </si>
  <si>
    <t>CAJERO- PRONET</t>
  </si>
  <si>
    <t>PAGO EXPRESS</t>
  </si>
  <si>
    <t>CAJERO POST-BEPSA</t>
  </si>
  <si>
    <t>C.7. Bienes de uso</t>
  </si>
  <si>
    <t>Los bienes de uso están registrados de acuerdo a los siguientes criterios:</t>
  </si>
  <si>
    <r>
      <t>·</t>
    </r>
    <r>
      <rPr>
        <sz val="7"/>
        <color theme="1"/>
        <rFont val="Times New Roman"/>
        <family val="1"/>
      </rPr>
      <t xml:space="preserve">          </t>
    </r>
    <r>
      <rPr>
        <sz val="12"/>
        <color theme="1"/>
        <rFont val="Arial"/>
        <family val="2"/>
      </rPr>
      <t>• Los valores de origen de los bienes de uso y sus depreciaciones acumuladas existentes al inicio del ejercicio, se encuentran revaluados de acuerdo a lo establecido en la Ley Nº 125/91 y su modificatoria la Ley 2421/04 de “Reordenamiento Administrativo y Adecuación Fiscal”, considerando los coeficientes de actualización suministrados a tal efecto por el Ministerio de Hacienda.</t>
    </r>
  </si>
  <si>
    <r>
      <t>·</t>
    </r>
    <r>
      <rPr>
        <sz val="7"/>
        <color theme="1"/>
        <rFont val="Times New Roman"/>
        <family val="1"/>
      </rPr>
      <t xml:space="preserve">          </t>
    </r>
    <r>
      <rPr>
        <sz val="12"/>
        <color theme="1"/>
        <rFont val="Arial"/>
        <family val="2"/>
      </rPr>
      <t>Las mejoras o adiciones son capitalizadas, mientras que los gastos de mantenimiento y/o reparaciones que no aumentan el valor de los activos ni prolongan su vida útil, son imputados como gastos en el período en que se originan.</t>
    </r>
  </si>
  <si>
    <r>
      <t>·</t>
    </r>
    <r>
      <rPr>
        <sz val="7"/>
        <color theme="1"/>
        <rFont val="Times New Roman"/>
        <family val="1"/>
      </rPr>
      <t xml:space="preserve">          </t>
    </r>
    <r>
      <rPr>
        <sz val="12"/>
        <color theme="1"/>
        <rFont val="Arial"/>
        <family val="2"/>
      </rPr>
      <t>Las depreciaciones son computadas a partir del año siguiente de la incorporación del bien al Patrimonio de la Entidad, los resultados del ejercicio,  sobre la base del sistema lineal de acuerdo a los años de vida útil estimados.</t>
    </r>
  </si>
  <si>
    <r>
      <t>·</t>
    </r>
    <r>
      <rPr>
        <sz val="7"/>
        <color theme="1"/>
        <rFont val="Times New Roman"/>
        <family val="1"/>
      </rPr>
      <t xml:space="preserve">          </t>
    </r>
    <r>
      <rPr>
        <sz val="12"/>
        <color theme="1"/>
        <rFont val="Arial"/>
        <family val="2"/>
      </rPr>
      <t>El valor residual de los bienes revaluados considerados en su conjunto, no excede su valor recuperable al cierre del ejercicio</t>
    </r>
  </si>
  <si>
    <t>C.8 Inversiones en Acciones en Otras empresas.</t>
  </si>
  <si>
    <t xml:space="preserve">Corresponde a Acciones de la Empresa BICSA, son 100 Acciones Nominativas de Gs. 1.000.000.- cada una Serie “A” con 5 votos por acción, y 50 Acciones Nominativas de Gs. 1.000.000. –cada una Serie “B” con un voto por acción, con un valor total de Gs. 150.000.000.- 
A la fecha las acciones de Credisolucion S.A.E.C.A., no superan el 10% del Total de paquete accionario de BICSA 
 </t>
  </si>
  <si>
    <t>A la fecha las acciones de Credisolucion S.A.E.C.A., no superan el 10% del Total de paquete accionario de BICSA</t>
  </si>
  <si>
    <t>C.9  Deudas Financieras y no financieras</t>
  </si>
  <si>
    <t>Representa saldos pendientes al cierre de operaciones con bancos de plaza, y operaciones de préstamos de terceros y accionistas para capital operativo a plazos y tasas diferentes.</t>
  </si>
  <si>
    <t>RUBRO</t>
  </si>
  <si>
    <t>CORRIENTE</t>
  </si>
  <si>
    <t xml:space="preserve">        PRESTAMOS DEL SECTOR FINANCIERO</t>
  </si>
  <si>
    <t>TOTAL PRESTAMOS DEL SECTOR FINANCIERO</t>
  </si>
  <si>
    <t xml:space="preserve">       PRESTAMOS DE ACCIONISTAS Y TERCEROS</t>
  </si>
  <si>
    <t xml:space="preserve">       OTROS PRESTAMOS</t>
  </si>
  <si>
    <t>TOTAL PREST FINANC DEL SECTOR NO FINANCIERO</t>
  </si>
  <si>
    <t>Total CORRIENTE</t>
  </si>
  <si>
    <t>NO CORRIENTE</t>
  </si>
  <si>
    <t xml:space="preserve">          PRESTAMOS DEL SECTOR FINANCIERO</t>
  </si>
  <si>
    <t>PRESTAMOS DEL SECTOR NO FINANCIERO</t>
  </si>
  <si>
    <t>Total NO CORRIENTE</t>
  </si>
  <si>
    <t>TOTAL GENERAL</t>
  </si>
  <si>
    <t>Para mejor detalle exponemos la composición de estos saldos que fueron disgregados cada uno en corrientes y no corrientes solamente a los efectos de su exposición en el balance general.</t>
  </si>
  <si>
    <t>CALSIFICACION</t>
  </si>
  <si>
    <t>Vencimiento</t>
  </si>
  <si>
    <t>ACCIONISTAS</t>
  </si>
  <si>
    <t>ADRIANA  SIENRA</t>
  </si>
  <si>
    <t>ANSELMO AZUAGA</t>
  </si>
  <si>
    <t xml:space="preserve">BENEGAS ISEAS ,BLAS          </t>
  </si>
  <si>
    <t xml:space="preserve">BENITEZ GAUTO ,CARLOS </t>
  </si>
  <si>
    <t xml:space="preserve">BIANCHESSI PERICO, MARCOS AUGUSTO                           </t>
  </si>
  <si>
    <t>ISIS AMPARO BENEGAS ISEAS</t>
  </si>
  <si>
    <t xml:space="preserve">CANTERO  ,JUSTINA                                           </t>
  </si>
  <si>
    <t xml:space="preserve">CASTILLO ALVARENGA, ENRIQUE GERMAN                          </t>
  </si>
  <si>
    <t xml:space="preserve">CESAR LOUIS BENEGAS Y BLAS T, BENEGAS ISEAS                 </t>
  </si>
  <si>
    <t xml:space="preserve">CODAS  de CORDERO, SILVIA TERESITA                          </t>
  </si>
  <si>
    <t xml:space="preserve">CORDERO CODAS ,MAURICIO JAVIER                              </t>
  </si>
  <si>
    <t xml:space="preserve">CORDERO CODAS, ADRIANA TERESITA                             </t>
  </si>
  <si>
    <t xml:space="preserve">CUBILLA OJEDA ,OSVALDO JAVIER                               </t>
  </si>
  <si>
    <t>DOMINGO  ESQUIVEL</t>
  </si>
  <si>
    <t>ESCOBAR BRIZUELA, CLAUDIO</t>
  </si>
  <si>
    <t xml:space="preserve">ESCOBAR ESPINOLA, RODRIGO </t>
  </si>
  <si>
    <t>FRANCISCO G, MAIOLI</t>
  </si>
  <si>
    <t>GALARZA DI STEFANO, GUSTAVO</t>
  </si>
  <si>
    <t xml:space="preserve">GAMARRA , FRANCISCA                                         </t>
  </si>
  <si>
    <t xml:space="preserve">ISEAS de BENEGAS, ANGELA LUISA                             </t>
  </si>
  <si>
    <t>JORGE JAVIER GAMARRA</t>
  </si>
  <si>
    <t>LACOUR FERREIRA ,JOSE</t>
  </si>
  <si>
    <t xml:space="preserve">LANGNER , WAGNER                                            </t>
  </si>
  <si>
    <t>LUIS A, CASSELLA</t>
  </si>
  <si>
    <t>MANUEL ZABRODIEC</t>
  </si>
  <si>
    <t>MARCOS OVIEDO</t>
  </si>
  <si>
    <t>TORRES RAMIREZ, MARIA</t>
  </si>
  <si>
    <t>MIRIAN ROSA</t>
  </si>
  <si>
    <t>SPERANZA, OLIVER</t>
  </si>
  <si>
    <t>PEDRO A  ARAUJO</t>
  </si>
  <si>
    <t>PEDRO A, ARAUJO</t>
  </si>
  <si>
    <t>PEREIRA, JOSE R.</t>
  </si>
  <si>
    <t xml:space="preserve">REJALAGA, JUAN MAX                                 </t>
  </si>
  <si>
    <t xml:space="preserve">ROBERTA,RIBEIRO             </t>
  </si>
  <si>
    <t>SILVERO ,GUILLERMO</t>
  </si>
  <si>
    <t xml:space="preserve">VILLASANTI , JUAN CARLOS                                    </t>
  </si>
  <si>
    <t>VILLASANTI , JUAN C.</t>
  </si>
  <si>
    <t>Total ACCIONISTAS</t>
  </si>
  <si>
    <t>TERCEROS</t>
  </si>
  <si>
    <t>OTROS PRESTAMOS</t>
  </si>
  <si>
    <t>Total Prestamos del Secto No Financiero</t>
  </si>
  <si>
    <t>PREST. SECT. FINANC.</t>
  </si>
  <si>
    <t xml:space="preserve">BANCO AMAMBAY S,A,                                          </t>
  </si>
  <si>
    <t xml:space="preserve">BANCO BBVA                                                  </t>
  </si>
  <si>
    <t xml:space="preserve">BANCO GNB PARAGUAY                                          </t>
  </si>
  <si>
    <t xml:space="preserve">BANCO ITAPUA SAECA                                          </t>
  </si>
  <si>
    <t xml:space="preserve">BANCO ITAU SA                                      </t>
  </si>
  <si>
    <t xml:space="preserve">BANCO ITAU  SA                                      </t>
  </si>
  <si>
    <t>BANCO REGIONAL S,A</t>
  </si>
  <si>
    <t xml:space="preserve">EL COMERCIO SAECA                                           </t>
  </si>
  <si>
    <t xml:space="preserve">FIC SA DE FINANZAS                                          </t>
  </si>
  <si>
    <t xml:space="preserve">FINACIERA RIO SAECA                                         </t>
  </si>
  <si>
    <t xml:space="preserve">CEFISA S,A,E,C,A,                                </t>
  </si>
  <si>
    <t>PARAGUAYO JAPONESA</t>
  </si>
  <si>
    <t>FINEXPAR SA</t>
  </si>
  <si>
    <t xml:space="preserve">FINLATINA SA                                                </t>
  </si>
  <si>
    <t xml:space="preserve">INTERFISA BANCO                                             </t>
  </si>
  <si>
    <t xml:space="preserve">SUDAMERIS BANK                                              </t>
  </si>
  <si>
    <t>Total Prestamos del Sector Financiero</t>
  </si>
  <si>
    <t>Total Cartera Pasiva</t>
  </si>
  <si>
    <t>Obs: Otros préstamos se refieren a Ventas de Cartera con Recursos</t>
  </si>
  <si>
    <t>C.10 Otros Pasivos</t>
  </si>
  <si>
    <t>Este rubro está compuesto de las siguientes cuentas:</t>
  </si>
  <si>
    <t>SOBREGIRO EN CUENTAS CONTABLES</t>
  </si>
  <si>
    <r>
      <t xml:space="preserve">PRESTAMOS A FORMALIZAR </t>
    </r>
    <r>
      <rPr>
        <b/>
        <sz val="9"/>
        <color rgb="FF000000"/>
        <rFont val="Calibri"/>
        <family val="2"/>
      </rPr>
      <t>(C.10.1)</t>
    </r>
  </si>
  <si>
    <t>ACREEDORES EN SUSPENSO</t>
  </si>
  <si>
    <t>COBROS SERVICIOS PRONET</t>
  </si>
  <si>
    <t>RETENCIONES DE SEGUROS</t>
  </si>
  <si>
    <t>ACREEDORES VARIOS CONSERMAN</t>
  </si>
  <si>
    <t>ACREEDORES BNF</t>
  </si>
  <si>
    <r>
      <t xml:space="preserve">PROVISION </t>
    </r>
    <r>
      <rPr>
        <b/>
        <sz val="9"/>
        <color rgb="FF000000"/>
        <rFont val="Calibri"/>
        <family val="2"/>
      </rPr>
      <t>(C.10.2)</t>
    </r>
  </si>
  <si>
    <r>
      <t>OTRAS PROVISIONES</t>
    </r>
    <r>
      <rPr>
        <b/>
        <sz val="9"/>
        <color rgb="FF000000"/>
        <rFont val="Calibri"/>
        <family val="2"/>
      </rPr>
      <t xml:space="preserve"> (C.10.3)</t>
    </r>
  </si>
  <si>
    <t>A continuación, pasamos a detallar el concepto y la composición de los mismos:</t>
  </si>
  <si>
    <r>
      <t>C.10.1 - Préstamos a Formalizar:</t>
    </r>
    <r>
      <rPr>
        <sz val="12"/>
        <color theme="1"/>
        <rFont val="Arial"/>
        <family val="2"/>
      </rPr>
      <t xml:space="preserve"> </t>
    </r>
  </si>
  <si>
    <t>Esta cuenta es transitoria y es donde se registran préstamos realizados a Credisolución S.A.E.C.A. al momento del ingreso del Efectivo a la Empresa hasta que la documentación se encuentre totalmente formalizada.</t>
  </si>
  <si>
    <t>PRESTAMOS A FORMALIZAR</t>
  </si>
  <si>
    <t>FECHA</t>
  </si>
  <si>
    <t>IMPORTE</t>
  </si>
  <si>
    <t>C.10.2 - Provisión</t>
  </si>
  <si>
    <t>Es una cuenta transitoria que cuando se genera una orden de Pago queda en esa cuenta hasta que se le pague al proveedor correspondiente.</t>
  </si>
  <si>
    <t xml:space="preserve"> PROVISIONES</t>
  </si>
  <si>
    <t>Comsiones</t>
  </si>
  <si>
    <t>Repos. Caja Chica</t>
  </si>
  <si>
    <t>Essap</t>
  </si>
  <si>
    <t>El Arte</t>
  </si>
  <si>
    <t>JW Enterprises SA</t>
  </si>
  <si>
    <t>Bicsa</t>
  </si>
  <si>
    <t>Pamaq SA</t>
  </si>
  <si>
    <t>Bonificaciones</t>
  </si>
  <si>
    <t>Nucleo SA</t>
  </si>
  <si>
    <t>Equifax Paraguay SA</t>
  </si>
  <si>
    <t>Comsiones por Colocacion</t>
  </si>
  <si>
    <t>Rep. Caja Chica</t>
  </si>
  <si>
    <t>J.Fleischman y Cia SRL</t>
  </si>
  <si>
    <t>Camilo Valiente</t>
  </si>
  <si>
    <t>Juval SA</t>
  </si>
  <si>
    <t>C.10.3 – Otras Provisiones</t>
  </si>
  <si>
    <t>Es una cuenta en la cual se encuentran montos de proveedores que aún no fueron cancelados o cobrados por los mismos, Así como también provisiones para pagos futuros</t>
  </si>
  <si>
    <t>OTRAS PROVISIONES</t>
  </si>
  <si>
    <t>Yacyreta de Seguros</t>
  </si>
  <si>
    <t xml:space="preserve">Auditoria Externa </t>
  </si>
  <si>
    <t>Seguro Yasyreta</t>
  </si>
  <si>
    <t>Comis por Recupero</t>
  </si>
  <si>
    <t>Seguridad de Seguros SA</t>
  </si>
  <si>
    <t xml:space="preserve">Comision Bancard </t>
  </si>
  <si>
    <t>Desc.Judicial</t>
  </si>
  <si>
    <t>Seguros Maffre</t>
  </si>
  <si>
    <t>Pagos horas extras</t>
  </si>
  <si>
    <t>Comision Dic 2019</t>
  </si>
  <si>
    <t>Liq.de Salario</t>
  </si>
  <si>
    <t>Ande</t>
  </si>
  <si>
    <t>Provis Comision Dic 2018</t>
  </si>
  <si>
    <t>Bancard SA</t>
  </si>
  <si>
    <t>Gastos TV</t>
  </si>
  <si>
    <t>Pago Linea Claro</t>
  </si>
  <si>
    <t>NOTA D</t>
  </si>
  <si>
    <t>La composición Accionaria de Credisolución S.A.E.C.A., queda compuesta de la siguiente manera, es importante aclarar que todas las acciones integradas al 31 de diciembre de 2019 son Nominativas</t>
  </si>
  <si>
    <t>NOTA E</t>
  </si>
  <si>
    <t xml:space="preserve"> INFORMACIÓN REFERENTE A RESULTADOS</t>
  </si>
  <si>
    <t>Para el reconocimiento de las ganancias y las pérdidas se ha aplicado el principio contable de lo devengado, salvo en lo que se refiere a los productos financieros devengados y no percibidos correspondientes a los deudores clasificados en las categorías de riesgos superior a la de “Riesgo Normal”.</t>
  </si>
  <si>
    <t>E.1. Ingresos Operativos</t>
  </si>
  <si>
    <t>INTERESES DEVENGADOS</t>
  </si>
  <si>
    <t>INGRESOS POR SERVICIOS( *)</t>
  </si>
  <si>
    <t>INTERESES MORATORIOS Y PUNITORIOS</t>
  </si>
  <si>
    <t>TOTAL INGRESOS OPERATIVOS</t>
  </si>
  <si>
    <t xml:space="preserve"> (*)Obs: Los ingresos por servicios de cobranza son parte de la actividad de la empresa.</t>
  </si>
  <si>
    <t>E.2. Costos Financieros</t>
  </si>
  <si>
    <t>Está compuesto por los intereses pagados por préstamos obtenidos tanto del sector financiero como no financiero además de los saldos de las previsiones afectadas dentro del ejercicio:</t>
  </si>
  <si>
    <t>INTERESES  POR PRESTAMOS</t>
  </si>
  <si>
    <t>CONSTITUCUÓN DE PREVISIONES</t>
  </si>
  <si>
    <t>TOTAL Costos Financieros</t>
  </si>
  <si>
    <t>E.3. Gastos de comercialización</t>
  </si>
  <si>
    <t>COMIS.BNF</t>
  </si>
  <si>
    <t>COMISIONES BEPSA</t>
  </si>
  <si>
    <t xml:space="preserve">                                - </t>
  </si>
  <si>
    <t>COMISIONES PAGADAS C/ IPS</t>
  </si>
  <si>
    <t>COMISIONES POR SERVICIOS</t>
  </si>
  <si>
    <t>COMISIONES SERV PAGO EXPRESS</t>
  </si>
  <si>
    <t>COMISIONES SERV PRONET</t>
  </si>
  <si>
    <t>GASTOS BANCARIOS</t>
  </si>
  <si>
    <t>HONORARIOS POR JUICIOS</t>
  </si>
  <si>
    <t>INFOCRED</t>
  </si>
  <si>
    <t>SERVICIOS DE BIOMETRIA</t>
  </si>
  <si>
    <t>INFORMCONF</t>
  </si>
  <si>
    <t>INFORMES CRC</t>
  </si>
  <si>
    <t>PUBLICIDAD Y PROPAGANDA</t>
  </si>
  <si>
    <t>SERVICIO DE CONSULTORIA</t>
  </si>
  <si>
    <t>Total Gastos de comercialización</t>
  </si>
  <si>
    <t>E.4. Gastos Administrativos</t>
  </si>
  <si>
    <t>AGUINALDO</t>
  </si>
  <si>
    <t>ALQUILER DE FOTOCOPIADORA</t>
  </si>
  <si>
    <t>ALQUILERES PAGADO</t>
  </si>
  <si>
    <t>APORTE PATRONAL</t>
  </si>
  <si>
    <t>AUDITORIA EXTERNA</t>
  </si>
  <si>
    <t>BONIFICACIÓN FAMILIAR</t>
  </si>
  <si>
    <t>CAFETERIA</t>
  </si>
  <si>
    <t>CAPACITACIÓN AL PERSONAL</t>
  </si>
  <si>
    <t>CHEQUEOS MEDICOS AL PERSONAL</t>
  </si>
  <si>
    <t>COMBUSTIBLE</t>
  </si>
  <si>
    <t>COMISIONES PAGADAS TERCERIZADAS</t>
  </si>
  <si>
    <t>COMUNICACIONES (INFORMÁTICA)</t>
  </si>
  <si>
    <t>CONSUMO DE AGUA</t>
  </si>
  <si>
    <t>DEP.SOFTWARE</t>
  </si>
  <si>
    <t>DEPRECIACIÓN EQUIPOS</t>
  </si>
  <si>
    <t>DEPRECIACIÓN EQUIPOS DE COMP</t>
  </si>
  <si>
    <t>DEPRECIACIÓN INSTALACIONES</t>
  </si>
  <si>
    <t>DEPRECIACIÓN MAQUINAS</t>
  </si>
  <si>
    <t>DEPRECIACIÓN MUEBLES Y UTILES</t>
  </si>
  <si>
    <t>DONACIONES</t>
  </si>
  <si>
    <t>ENERGIA ELECTRICA</t>
  </si>
  <si>
    <t>FALLO DE CAJA</t>
  </si>
  <si>
    <t>GASTOS DE ESCRIBANIA</t>
  </si>
  <si>
    <t>GASTOS DE JUICIOS</t>
  </si>
  <si>
    <t>GASTOS DE REPRESENTACIÓN</t>
  </si>
  <si>
    <t>GASTOS VARIOS NO DEDUCIBLES</t>
  </si>
  <si>
    <t>GASTOS-TV CABLE</t>
  </si>
  <si>
    <t>GRATIFICACIONES ESPECIALES</t>
  </si>
  <si>
    <t>HIGIENE DE LOCAL</t>
  </si>
  <si>
    <t>HONORARIOS PROFESIONALES</t>
  </si>
  <si>
    <t>HORAS EXTRAS</t>
  </si>
  <si>
    <t>IMPUESTO AL VALOR AGREGADO</t>
  </si>
  <si>
    <t>INCENTIVOS</t>
  </si>
  <si>
    <t>INDEMNIZACIONES POR DESPIDO</t>
  </si>
  <si>
    <t>INSUMOS INFORMÁTICOS</t>
  </si>
  <si>
    <t>MANTENIMIENTO DE BIENES MUEBLES</t>
  </si>
  <si>
    <t>MANTENIMIENTO DE EQUIPOS</t>
  </si>
  <si>
    <t>MEJORAS EN INMUEBLE ARRENDADOS</t>
  </si>
  <si>
    <t>MOVILIDAD</t>
  </si>
  <si>
    <t>MULTAS Y RECARGOS</t>
  </si>
  <si>
    <t>OTROS CONCEPTOS-DEDUCIBLES</t>
  </si>
  <si>
    <t>OTROS SEGUROS</t>
  </si>
  <si>
    <t>PAPELERIA E IMPRESOS</t>
  </si>
  <si>
    <t>PATENTE MUNICIPAL</t>
  </si>
  <si>
    <t>PREAVISOS</t>
  </si>
  <si>
    <t>REFRIGERIO</t>
  </si>
  <si>
    <t>REMUNERACION POR QUEBRANTO DE CAJA</t>
  </si>
  <si>
    <t>REPARACION Y MANT EQUIP DE INF</t>
  </si>
  <si>
    <t>REPARACION Y MANTENIMIENTO DE LOCAL</t>
  </si>
  <si>
    <t>SALARIO VACACIONAL</t>
  </si>
  <si>
    <t>SEGURIDAD Y VIGILANCIA</t>
  </si>
  <si>
    <t>SERVICIO DE COURRIER</t>
  </si>
  <si>
    <t>SERVICIOS PERSONALES</t>
  </si>
  <si>
    <t>SUELDOS</t>
  </si>
  <si>
    <t>SUSCRIPCIONES</t>
  </si>
  <si>
    <t>TELEFONIA CELULAR</t>
  </si>
  <si>
    <t>TELEFONO</t>
  </si>
  <si>
    <t>UNIFORMES AL PERSONAL</t>
  </si>
  <si>
    <t>UTILES</t>
  </si>
  <si>
    <t>UTILES VARIOS</t>
  </si>
  <si>
    <t>AMORT CARGOS DIFERIDO</t>
  </si>
  <si>
    <t>IMPUESTOS VARIOS</t>
  </si>
  <si>
    <t>INSUMOS INFORMATICOS</t>
  </si>
  <si>
    <t>MANTENIMIENTO DE SOFTWARE</t>
  </si>
  <si>
    <t>PUBLICACIONES</t>
  </si>
  <si>
    <t>TOTAL GASTOS ADMINISTRATIVOS</t>
  </si>
  <si>
    <t>E.5. Otros ingresos y egresos no Operativos</t>
  </si>
  <si>
    <t>DIF DE CAMBIO</t>
  </si>
  <si>
    <t>OTROS INGRESOS</t>
  </si>
  <si>
    <t>TOTAL Otros Ing. y Egresos</t>
  </si>
  <si>
    <t>NOTA F</t>
  </si>
  <si>
    <t>CUENTAS DE ORDEN</t>
  </si>
  <si>
    <t>La empresa registra en cuentas de orden los cheques recibidos de los clientes como una garantía de cobro de préstamos, además de Documentos en garantía de préstamos, tomados de entidades financieras, estas garantías no superan el 20% del total del Activo</t>
  </si>
  <si>
    <t>Deudores por Cheq en Caución</t>
  </si>
  <si>
    <t>Acreedores por Cheq en Caución</t>
  </si>
  <si>
    <t>Deudores Doc  garan. de Prestamos</t>
  </si>
  <si>
    <t>Acreedores Doc  garan.  de Prestamos</t>
  </si>
  <si>
    <t>NOTA G</t>
  </si>
  <si>
    <t xml:space="preserve">POLITICAS DE GOBIERNO CORPORATIVO Y NORMAS DE PROCEDIMIENTOS CON CERTIFICACION DE CALIDAD ISO 9001
</t>
  </si>
  <si>
    <t xml:space="preserve">Conforme a las nuevas adecuaciones, se cuenta con un proyecto de elaboración de Normas de Gobierno Corporativo, el mismo está en proceso de terminación y definiciones para revisión del directorio de Credisolución. El mismo se inició en Marzo de este año, de acuerdo a lo reglamentado en la Resolución 06/19 Título N°27 Capítulo N°1 de Disposiciones Generales, del Reglamento General de Mercado.
Adicional, a la elaboración de Normas de Gobierno Corporativo, también se tiene en vigencia las Normas de Procedimientos con Certificación de Calidad ISO 9001 2015 conferida por la entidad calificadora de calidad SGS, soportadas por nuestro Manual de Calidad vigente desde Diciembre 2018.
</t>
  </si>
  <si>
    <t>NOTA H</t>
  </si>
  <si>
    <t>HECHOS POSTERIORES AL CIERRE DEL PERÍODO</t>
  </si>
  <si>
    <t>Ante los hechos ocurridos a nivel mundial con la irrupción y propagación del COVID-19, situación de la cual nuestro País no está exento; el Gobierno Nacional ha tomado importantes acciones tendientes a aislar a la población en todo lo posible decretando una cuarentena y restricción en la movilidad de las personas. Obviamente esas acertadas medidas también traen aparejadas consecuencias en la economía y el mercado.</t>
  </si>
  <si>
    <t>CREDISOLUCION S.A.E.C.A. ha reaccionado inmediatamente tomando primeramente las acciones preventivas y sanitarias recomendadas por las Autoridades Nacionales y la OMS,  licenciando a parte de sus colaboradores implementando el home office o trabajo en casa, al tiempo de seguir funcionando en las oficinas con la dotación mínima necesaria haciendo fuerte hincapié en la limpieza y desinfección permanente, proveyendo de los elementos de prevención necesarios y emprendiendo una campaña de educación y concientización en el cuidado personal de sus funcionarios.</t>
  </si>
  <si>
    <t>De igual manera, los Directivos y plana Gerencial han tomado las medidas necesarias para asegurar la continuidad del negocio, tanto operativa como financieramente, fortaleciendo la estructura del área de cobranzas con un fuerte foco en la gestión de recupero de los créditos mediante campañas especiales de descuentos en los gastos e intereses por atrasos; así como la identificación de los clientes que puedan tener afectados sus ingresos por la coyuntura actual, ofreciendo a los mismos refinanciaciones de las cuotas que no puedan abonar normalmente en éstos meses hasta la recuperación económica, en consonancia con las medidas tomadas por el BCP y el Sistema Financiero</t>
  </si>
  <si>
    <t>Ha revisado y ajustado sus políticas de crédito ajustándolas a la situación actual del mercado, re perfilando a los clientes de acuerdo a sus características y fuentes de ingresos limitando los sectores más afectados de la economía en éste momento.</t>
  </si>
  <si>
    <t>La Empresa cuenta con importantes líneas de crédito en el sistema financiero, ha cumplido y cumple puntualmente con sus obligaciones financieras, lo que le posibilita acceder sin inconvenientes a nuevos desembolsos por parte de Bancos y Financieras; la cartera de créditos en general no se encuentra comprometida en garantías u otro tipo de operaciones lo que permite una eventual fuente alternativa de financiamiento en caso de necesidad; además de un amplio apoyo de sus accionistas quienes en el último año han incrementado el capital integrado en más del 60%. Esto ha permitido un gran fortalecimiento patrimonial, además de las buenas prácticas del negocio financiero que nuestra Institución siempre ha respetado, manteniendo importantes previsiones sobre su cartera en gestión de cobro, suspensión del devengamiento de intereses, además de una historia de reinversión y capitalización de las utilidades anualmente.</t>
  </si>
  <si>
    <t>En las Asambleas Ordinaria y Extraordinaria próximas a realizarse está previsto un aumento del capital social, la modificación de sus Estatutos para convertir las acciones físicas en acciones escriturales electrónicas; lo que le permitirá operar con mayor dinamismo en el Mercado de Valores, estando previstas nuevas emisiones de Acciones Preferidas y Ordinarias, para lo cual se encuentra ya trabajando con una de las Casas de Bolsa más importantes de plaza, notándose un interés en esos papeles por parte de nuevos inversionistas de acuerdo a sondeos previos realizados.  Ello proveerá una importante fuente de financiamiento de las operaciones de la Empresa al tiempo de aumentar su respaldo patrimonial.</t>
  </si>
  <si>
    <t>Estas y otras medidas que se seguirán tomando y ajustando, sumadas a la experiencia en el negocio financiero y en otras situaciones de turbulencia del mercado en el pasado por parte de gran parte de sus Staff y principales autoridades, consideramos que garantizan la continuidad del negocio y el cumplimiento de sus obligaciones.</t>
  </si>
  <si>
    <t xml:space="preserve">A excepción de lo mencionado en los párrafos anteriores, no existen hechos relevantes con posterioridad al 31 de diciembre de 2019 que impliquen alteraciones significativas en la estructura patrimonial y en los resultados del ejercicio.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</si>
</sst>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41" formatCode="_ * #,##0_ ;_ * \-#,##0_ ;_ * &quot;-&quot;_ ;_ @_ "/>
    <numFmt numFmtId="43" formatCode="_ * #,##0.00_ ;_ * \-#,##0.00_ ;_ * &quot;-&quot;??_ ;_ @_ "/>
    <numFmt numFmtId="164" formatCode="_(* #,##0_);_(* \(#,##0\);_(* &quot;-&quot;_);_(@_)"/>
    <numFmt numFmtId="165" formatCode="_(* #,##0.00_);_(* \(#,##0.00\);_(* &quot;-&quot;??_);_(@_)"/>
    <numFmt numFmtId="166" formatCode="_(* #,##0_);_(* \(#,##0\);_(* &quot;-&quot;??_);_(@_)"/>
    <numFmt numFmtId="167" formatCode="_(* #,##0.00_);_(* \(#,##0.00\);_(* \-??_);_(@_)"/>
    <numFmt numFmtId="168" formatCode="#,##0\ ;\(##,##0\)"/>
    <numFmt numFmtId="169" formatCode="0.0%"/>
    <numFmt numFmtId="170" formatCode="_(* #,##0_);_(* \(#,##0\);_(* \-??_);_(@_)"/>
    <numFmt numFmtId="171" formatCode="_(* #,##0.000_);_(* \(#,##0.000\);_(* &quot;-&quot;??_);_(@_)"/>
    <numFmt numFmtId="172" formatCode="#,##0_ ;[Red]\-#,##0\ "/>
    <numFmt numFmtId="173" formatCode="_ * #,##0.000_ ;_ * \-#,##0.000_ ;_ * &quot;-&quot;_ ;_ @_ "/>
    <numFmt numFmtId="174" formatCode="_(* #,##0.000_);_(* \(#,##0.000\);_(* &quot;-&quot;_);_(@_)"/>
    <numFmt numFmtId="175" formatCode="#,##0.000;[Red]\-#,##0.000"/>
    <numFmt numFmtId="176" formatCode="#,##0_ ;\-#,##0\ "/>
  </numFmts>
  <fonts count="93" x14ac:knownFonts="1">
    <font>
      <sz val="11"/>
      <color theme="1"/>
      <name val="Calibri"/>
      <family val="2"/>
      <scheme val="minor"/>
    </font>
    <font>
      <b/>
      <sz val="11"/>
      <color theme="1"/>
      <name val="Calibri"/>
      <family val="2"/>
      <scheme val="minor"/>
    </font>
    <font>
      <b/>
      <sz val="12"/>
      <color theme="1"/>
      <name val="Arial"/>
      <family val="2"/>
    </font>
    <font>
      <sz val="11"/>
      <color theme="1"/>
      <name val="Arial"/>
      <family val="2"/>
    </font>
    <font>
      <b/>
      <sz val="11"/>
      <color theme="1"/>
      <name val="Arial"/>
      <family val="2"/>
    </font>
    <font>
      <b/>
      <sz val="12"/>
      <color theme="1"/>
      <name val="Calibri"/>
      <family val="2"/>
      <scheme val="minor"/>
    </font>
    <font>
      <sz val="11"/>
      <color theme="1"/>
      <name val="Calibri"/>
      <family val="2"/>
      <scheme val="minor"/>
    </font>
    <font>
      <sz val="11"/>
      <color theme="1"/>
      <name val="Cambria"/>
      <family val="1"/>
      <scheme val="major"/>
    </font>
    <font>
      <sz val="10"/>
      <color indexed="8"/>
      <name val="Calibri"/>
      <family val="2"/>
      <scheme val="minor"/>
    </font>
    <font>
      <sz val="8"/>
      <color theme="1"/>
      <name val="Arial"/>
      <family val="2"/>
    </font>
    <font>
      <sz val="10"/>
      <color theme="1"/>
      <name val="Calibri"/>
      <family val="2"/>
      <scheme val="minor"/>
    </font>
    <font>
      <b/>
      <sz val="14"/>
      <color theme="1"/>
      <name val="Calibri"/>
      <family val="2"/>
      <scheme val="minor"/>
    </font>
    <font>
      <sz val="10"/>
      <color theme="1"/>
      <name val="Arial"/>
      <family val="2"/>
    </font>
    <font>
      <b/>
      <u/>
      <sz val="11"/>
      <color theme="1"/>
      <name val="Calibri"/>
      <family val="2"/>
      <scheme val="minor"/>
    </font>
    <font>
      <sz val="10"/>
      <name val="Arial"/>
      <family val="2"/>
    </font>
    <font>
      <sz val="14"/>
      <name val="Times New Roman"/>
      <family val="1"/>
    </font>
    <font>
      <b/>
      <sz val="14"/>
      <name val="Times New Roman"/>
      <family val="1"/>
    </font>
    <font>
      <b/>
      <sz val="12"/>
      <name val="Times New Roman"/>
      <family val="1"/>
    </font>
    <font>
      <sz val="9"/>
      <name val="Times New Roman"/>
      <family val="1"/>
    </font>
    <font>
      <sz val="14"/>
      <name val="Arial"/>
      <family val="2"/>
    </font>
    <font>
      <b/>
      <sz val="12"/>
      <name val="Arial"/>
      <family val="2"/>
    </font>
    <font>
      <sz val="11"/>
      <color rgb="FFFF0000"/>
      <name val="Calibri"/>
      <family val="2"/>
      <scheme val="minor"/>
    </font>
    <font>
      <b/>
      <sz val="9"/>
      <color theme="1"/>
      <name val="Calibri"/>
      <family val="2"/>
      <scheme val="minor"/>
    </font>
    <font>
      <sz val="9"/>
      <color theme="1"/>
      <name val="Calibri"/>
      <family val="2"/>
      <scheme val="minor"/>
    </font>
    <font>
      <b/>
      <i/>
      <sz val="9"/>
      <color theme="1"/>
      <name val="Calibri"/>
      <family val="2"/>
      <scheme val="minor"/>
    </font>
    <font>
      <b/>
      <sz val="9"/>
      <color theme="1"/>
      <name val="Arial"/>
      <family val="2"/>
    </font>
    <font>
      <sz val="9"/>
      <color theme="1"/>
      <name val="Arial"/>
      <family val="2"/>
    </font>
    <font>
      <sz val="8"/>
      <color theme="1"/>
      <name val="Calibri"/>
      <family val="2"/>
      <scheme val="minor"/>
    </font>
    <font>
      <b/>
      <sz val="8"/>
      <color theme="1"/>
      <name val="Arial"/>
      <family val="2"/>
    </font>
    <font>
      <b/>
      <sz val="8"/>
      <color theme="1"/>
      <name val="Calibri"/>
      <family val="2"/>
      <scheme val="minor"/>
    </font>
    <font>
      <sz val="9"/>
      <color indexed="8"/>
      <name val="Calibri"/>
      <family val="2"/>
      <scheme val="minor"/>
    </font>
    <font>
      <sz val="10"/>
      <name val="Calibri"/>
      <family val="2"/>
      <scheme val="minor"/>
    </font>
    <font>
      <b/>
      <sz val="10"/>
      <name val="Calibri"/>
      <family val="2"/>
      <scheme val="minor"/>
    </font>
    <font>
      <b/>
      <u/>
      <sz val="9"/>
      <color theme="1"/>
      <name val="Calibri"/>
      <family val="2"/>
      <scheme val="minor"/>
    </font>
    <font>
      <b/>
      <sz val="9"/>
      <name val="Calibri"/>
      <family val="2"/>
      <scheme val="minor"/>
    </font>
    <font>
      <sz val="9"/>
      <color rgb="FFFF0000"/>
      <name val="Calibri"/>
      <family val="2"/>
      <scheme val="minor"/>
    </font>
    <font>
      <sz val="9"/>
      <name val="Calibri"/>
      <family val="2"/>
      <scheme val="minor"/>
    </font>
    <font>
      <i/>
      <sz val="9"/>
      <color theme="1"/>
      <name val="Calibri"/>
      <family val="2"/>
      <scheme val="minor"/>
    </font>
    <font>
      <sz val="7"/>
      <color theme="1"/>
      <name val="Century Gothic"/>
      <family val="2"/>
    </font>
    <font>
      <sz val="8"/>
      <color theme="1"/>
      <name val="Century Gothic"/>
      <family val="2"/>
    </font>
    <font>
      <sz val="11"/>
      <name val="Arial"/>
      <family val="2"/>
    </font>
    <font>
      <b/>
      <sz val="11"/>
      <name val="Arial"/>
      <family val="2"/>
    </font>
    <font>
      <b/>
      <sz val="11"/>
      <name val="Cambria"/>
      <family val="1"/>
      <scheme val="major"/>
    </font>
    <font>
      <sz val="11"/>
      <name val="Cambria"/>
      <family val="1"/>
      <scheme val="major"/>
    </font>
    <font>
      <b/>
      <sz val="12"/>
      <color theme="1"/>
      <name val="Times New Roman"/>
      <family val="1"/>
    </font>
    <font>
      <b/>
      <sz val="10"/>
      <color theme="1"/>
      <name val="Arial"/>
      <family val="2"/>
    </font>
    <font>
      <b/>
      <u/>
      <sz val="10"/>
      <color theme="1"/>
      <name val="Arial"/>
      <family val="2"/>
    </font>
    <font>
      <b/>
      <sz val="10"/>
      <color theme="1"/>
      <name val="Times New Roman"/>
      <family val="1"/>
    </font>
    <font>
      <b/>
      <u/>
      <sz val="9"/>
      <color theme="1"/>
      <name val="Arial"/>
      <family val="2"/>
    </font>
    <font>
      <b/>
      <sz val="9"/>
      <color theme="1"/>
      <name val="Calibri"/>
      <family val="2"/>
    </font>
    <font>
      <u/>
      <sz val="10"/>
      <color theme="1"/>
      <name val="Arial"/>
      <family val="2"/>
    </font>
    <font>
      <sz val="11"/>
      <color indexed="8"/>
      <name val="Calibri"/>
      <family val="2"/>
      <scheme val="minor"/>
    </font>
    <font>
      <u/>
      <sz val="11"/>
      <color theme="1"/>
      <name val="Calibri"/>
      <family val="2"/>
      <scheme val="minor"/>
    </font>
    <font>
      <sz val="11"/>
      <name val="Calibri"/>
      <family val="2"/>
      <scheme val="minor"/>
    </font>
    <font>
      <sz val="12"/>
      <color rgb="FF000000"/>
      <name val="Arial"/>
      <family val="2"/>
    </font>
    <font>
      <sz val="6"/>
      <color rgb="FF000000"/>
      <name val="Arial"/>
      <family val="2"/>
    </font>
    <font>
      <sz val="7"/>
      <color rgb="FF000000"/>
      <name val="Arial"/>
      <family val="2"/>
    </font>
    <font>
      <sz val="12"/>
      <color theme="1"/>
      <name val="Arial"/>
      <family val="2"/>
    </font>
    <font>
      <sz val="4"/>
      <color theme="1"/>
      <name val="Arial"/>
      <family val="2"/>
    </font>
    <font>
      <sz val="5"/>
      <color theme="1"/>
      <name val="Arial"/>
      <family val="2"/>
    </font>
    <font>
      <sz val="3"/>
      <color theme="1"/>
      <name val="Arial"/>
      <family val="2"/>
    </font>
    <font>
      <sz val="6"/>
      <color theme="1"/>
      <name val="Arial"/>
      <family val="2"/>
    </font>
    <font>
      <sz val="7"/>
      <color theme="1"/>
      <name val="Arial"/>
      <family val="2"/>
    </font>
    <font>
      <sz val="11"/>
      <color rgb="FF000000"/>
      <name val="Arial"/>
      <family val="2"/>
    </font>
    <font>
      <sz val="11.5"/>
      <color rgb="FF000000"/>
      <name val="Calibri"/>
      <family val="2"/>
    </font>
    <font>
      <sz val="9"/>
      <color rgb="FF000000"/>
      <name val="Calibri"/>
      <family val="2"/>
    </font>
    <font>
      <b/>
      <sz val="9"/>
      <color rgb="FF000000"/>
      <name val="Calibri"/>
      <family val="2"/>
    </font>
    <font>
      <b/>
      <sz val="7"/>
      <color theme="1"/>
      <name val="Arial"/>
      <family val="2"/>
    </font>
    <font>
      <sz val="8"/>
      <color theme="1"/>
      <name val="Times New Roman"/>
      <family val="1"/>
    </font>
    <font>
      <sz val="12"/>
      <color theme="1"/>
      <name val="Symbol"/>
      <family val="1"/>
      <charset val="2"/>
    </font>
    <font>
      <b/>
      <i/>
      <u/>
      <sz val="11"/>
      <color theme="1"/>
      <name val="Arial"/>
      <family val="2"/>
    </font>
    <font>
      <b/>
      <i/>
      <sz val="9"/>
      <color rgb="FF000000"/>
      <name val="Calibri"/>
      <family val="2"/>
    </font>
    <font>
      <i/>
      <sz val="9"/>
      <color rgb="FF000000"/>
      <name val="Calibri"/>
      <family val="2"/>
    </font>
    <font>
      <sz val="11"/>
      <color rgb="FF000000"/>
      <name val="Calibri"/>
      <family val="2"/>
    </font>
    <font>
      <b/>
      <sz val="10"/>
      <color rgb="FF000000"/>
      <name val="Calibri"/>
      <family val="2"/>
    </font>
    <font>
      <sz val="10"/>
      <color rgb="FF000000"/>
      <name val="Calibri"/>
      <family val="2"/>
    </font>
    <font>
      <sz val="7"/>
      <color theme="1"/>
      <name val="Times New Roman"/>
      <family val="1"/>
    </font>
    <font>
      <sz val="10"/>
      <color theme="1"/>
      <name val="Times New Roman"/>
      <family val="1"/>
    </font>
    <font>
      <sz val="8"/>
      <color rgb="FF000000"/>
      <name val="Calibri"/>
      <family val="2"/>
    </font>
    <font>
      <i/>
      <sz val="11"/>
      <color rgb="FF000000"/>
      <name val="Calibri"/>
      <family val="2"/>
    </font>
    <font>
      <b/>
      <sz val="12"/>
      <color rgb="FF000000"/>
      <name val="Calibri"/>
      <family val="2"/>
    </font>
    <font>
      <b/>
      <sz val="11"/>
      <color rgb="FF000000"/>
      <name val="Calibri"/>
      <family val="2"/>
    </font>
    <font>
      <i/>
      <sz val="8"/>
      <color rgb="FF000000"/>
      <name val="Calibri"/>
      <family val="2"/>
    </font>
    <font>
      <b/>
      <sz val="8"/>
      <color rgb="FF000000"/>
      <name val="Calibri"/>
      <family val="2"/>
    </font>
    <font>
      <i/>
      <sz val="8"/>
      <color theme="1"/>
      <name val="Calibri"/>
      <family val="2"/>
      <scheme val="minor"/>
    </font>
    <font>
      <sz val="8"/>
      <name val="Calibri"/>
      <family val="2"/>
    </font>
    <font>
      <b/>
      <sz val="9"/>
      <color rgb="FF000000"/>
      <name val="Calibri"/>
      <family val="2"/>
      <scheme val="minor"/>
    </font>
    <font>
      <b/>
      <sz val="9"/>
      <color theme="0" tint="-0.14999847407452621"/>
      <name val="Calibri"/>
      <family val="2"/>
      <scheme val="minor"/>
    </font>
    <font>
      <sz val="8"/>
      <color theme="1"/>
      <name val="Calibri"/>
      <family val="2"/>
    </font>
    <font>
      <b/>
      <sz val="9"/>
      <color theme="1"/>
      <name val="Century Gothic"/>
      <family val="2"/>
    </font>
    <font>
      <b/>
      <sz val="5"/>
      <color theme="1"/>
      <name val="Arial"/>
      <family val="2"/>
    </font>
    <font>
      <b/>
      <sz val="9"/>
      <name val="Century Gothic"/>
      <family val="2"/>
    </font>
    <font>
      <b/>
      <i/>
      <sz val="12"/>
      <color theme="1"/>
      <name val="Arial"/>
      <family val="2"/>
    </font>
  </fonts>
  <fills count="9">
    <fill>
      <patternFill patternType="none"/>
    </fill>
    <fill>
      <patternFill patternType="gray125"/>
    </fill>
    <fill>
      <patternFill patternType="solid">
        <fgColor theme="0" tint="-0.34998626667073579"/>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rgb="FFC0C0C0"/>
        <bgColor indexed="64"/>
      </patternFill>
    </fill>
    <fill>
      <patternFill patternType="solid">
        <fgColor rgb="FF969696"/>
        <bgColor indexed="64"/>
      </patternFill>
    </fill>
  </fills>
  <borders count="55">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thin">
        <color indexed="8"/>
      </bottom>
      <diagonal/>
    </border>
    <border>
      <left/>
      <right/>
      <top/>
      <bottom style="double">
        <color indexed="8"/>
      </bottom>
      <diagonal/>
    </border>
    <border>
      <left/>
      <right style="medium">
        <color indexed="64"/>
      </right>
      <top/>
      <bottom style="thin">
        <color indexed="8"/>
      </bottom>
      <diagonal/>
    </border>
    <border>
      <left/>
      <right style="medium">
        <color indexed="8"/>
      </right>
      <top/>
      <bottom style="thin">
        <color indexed="8"/>
      </bottom>
      <diagonal/>
    </border>
    <border>
      <left/>
      <right style="medium">
        <color indexed="8"/>
      </right>
      <top style="thin">
        <color indexed="8"/>
      </top>
      <bottom/>
      <diagonal/>
    </border>
    <border>
      <left/>
      <right style="medium">
        <color indexed="8"/>
      </right>
      <top/>
      <bottom/>
      <diagonal/>
    </border>
    <border>
      <left/>
      <right style="medium">
        <color indexed="8"/>
      </right>
      <top/>
      <bottom style="double">
        <color indexed="8"/>
      </bottom>
      <diagonal/>
    </border>
    <border>
      <left/>
      <right style="medium">
        <color indexed="8"/>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right/>
      <top/>
      <bottom style="thin">
        <color auto="1"/>
      </bottom>
      <diagonal/>
    </border>
    <border>
      <left/>
      <right style="thin">
        <color indexed="64"/>
      </right>
      <top/>
      <bottom style="thin">
        <color auto="1"/>
      </bottom>
      <diagonal/>
    </border>
  </borders>
  <cellStyleXfs count="7">
    <xf numFmtId="0" fontId="0" fillId="0" borderId="0"/>
    <xf numFmtId="164" fontId="6" fillId="0" borderId="0" applyFont="0" applyFill="0" applyBorder="0" applyAlignment="0" applyProtection="0"/>
    <xf numFmtId="165" fontId="6" fillId="0" borderId="0" applyFont="0" applyFill="0" applyBorder="0" applyAlignment="0" applyProtection="0"/>
    <xf numFmtId="9" fontId="6" fillId="0" borderId="0" applyFont="0" applyFill="0" applyBorder="0" applyAlignment="0" applyProtection="0"/>
    <xf numFmtId="0" fontId="14" fillId="0" borderId="0"/>
    <xf numFmtId="167" fontId="14" fillId="0" borderId="0" applyFill="0" applyBorder="0" applyAlignment="0" applyProtection="0"/>
    <xf numFmtId="43" fontId="6" fillId="0" borderId="0" applyFont="0" applyFill="0" applyBorder="0" applyAlignment="0" applyProtection="0"/>
  </cellStyleXfs>
  <cellXfs count="882">
    <xf numFmtId="0" fontId="0" fillId="0" borderId="0" xfId="0"/>
    <xf numFmtId="0" fontId="2" fillId="0" borderId="0" xfId="0" applyFont="1"/>
    <xf numFmtId="0" fontId="3" fillId="0" borderId="0" xfId="0" applyFont="1"/>
    <xf numFmtId="0" fontId="3" fillId="0" borderId="1" xfId="0" applyFont="1" applyBorder="1"/>
    <xf numFmtId="0" fontId="3" fillId="0" borderId="2" xfId="0" applyFont="1" applyBorder="1"/>
    <xf numFmtId="0" fontId="3" fillId="0" borderId="3" xfId="0" applyFont="1" applyBorder="1"/>
    <xf numFmtId="0" fontId="3" fillId="0" borderId="4" xfId="0" applyFont="1" applyBorder="1"/>
    <xf numFmtId="0" fontId="3" fillId="0" borderId="5" xfId="0" applyFont="1" applyBorder="1"/>
    <xf numFmtId="0" fontId="3" fillId="0" borderId="6" xfId="0" applyFont="1" applyBorder="1"/>
    <xf numFmtId="0" fontId="3" fillId="0" borderId="0" xfId="0" applyFont="1" applyBorder="1"/>
    <xf numFmtId="0" fontId="3" fillId="0" borderId="7" xfId="0" applyFont="1" applyBorder="1"/>
    <xf numFmtId="0" fontId="4" fillId="0" borderId="0" xfId="0" applyFont="1"/>
    <xf numFmtId="0" fontId="3" fillId="0" borderId="3" xfId="0" applyFont="1" applyBorder="1" applyAlignment="1">
      <alignment wrapText="1"/>
    </xf>
    <xf numFmtId="0" fontId="0" fillId="0" borderId="1" xfId="0" applyBorder="1"/>
    <xf numFmtId="0" fontId="0" fillId="0" borderId="7" xfId="0" applyBorder="1"/>
    <xf numFmtId="0" fontId="0" fillId="0" borderId="2" xfId="0" applyBorder="1"/>
    <xf numFmtId="0" fontId="0" fillId="0" borderId="3" xfId="0" applyBorder="1"/>
    <xf numFmtId="0" fontId="0" fillId="0" borderId="0" xfId="0" applyBorder="1"/>
    <xf numFmtId="0" fontId="0" fillId="0" borderId="4" xfId="0" applyBorder="1"/>
    <xf numFmtId="0" fontId="0" fillId="0" borderId="8" xfId="0" applyBorder="1"/>
    <xf numFmtId="0" fontId="0" fillId="0" borderId="6" xfId="0" applyBorder="1"/>
    <xf numFmtId="0" fontId="1" fillId="0" borderId="5" xfId="0" applyFont="1" applyBorder="1"/>
    <xf numFmtId="0" fontId="0" fillId="0" borderId="0" xfId="0"/>
    <xf numFmtId="0" fontId="3" fillId="0" borderId="3" xfId="0" applyFont="1" applyBorder="1" applyAlignment="1"/>
    <xf numFmtId="0" fontId="1" fillId="0" borderId="0" xfId="0" applyFont="1" applyBorder="1"/>
    <xf numFmtId="0" fontId="0" fillId="0" borderId="5" xfId="0" applyBorder="1"/>
    <xf numFmtId="0" fontId="4" fillId="0" borderId="0" xfId="0" applyFont="1" applyBorder="1"/>
    <xf numFmtId="0" fontId="4" fillId="0" borderId="0" xfId="0" applyFont="1" applyBorder="1" applyAlignment="1">
      <alignment horizontal="center" vertical="center"/>
    </xf>
    <xf numFmtId="0" fontId="4" fillId="0" borderId="3" xfId="0" applyFont="1" applyBorder="1"/>
    <xf numFmtId="0" fontId="3" fillId="0" borderId="10" xfId="0" applyFont="1" applyBorder="1"/>
    <xf numFmtId="0" fontId="3" fillId="0" borderId="11" xfId="0" applyFont="1" applyBorder="1"/>
    <xf numFmtId="0" fontId="3" fillId="0" borderId="12" xfId="0" applyFont="1" applyBorder="1"/>
    <xf numFmtId="0" fontId="0" fillId="0" borderId="15" xfId="0" applyBorder="1"/>
    <xf numFmtId="0" fontId="0" fillId="0" borderId="16" xfId="0" applyBorder="1"/>
    <xf numFmtId="0" fontId="3" fillId="0" borderId="9" xfId="0" applyFont="1" applyBorder="1" applyAlignment="1">
      <alignment horizontal="center" vertical="center" wrapText="1"/>
    </xf>
    <xf numFmtId="0" fontId="3" fillId="0" borderId="14" xfId="0" applyFont="1" applyBorder="1"/>
    <xf numFmtId="0" fontId="3" fillId="0" borderId="15" xfId="0" applyFont="1" applyBorder="1"/>
    <xf numFmtId="0" fontId="3" fillId="0" borderId="16" xfId="0" applyFont="1" applyBorder="1"/>
    <xf numFmtId="0" fontId="0" fillId="0" borderId="0" xfId="0" applyAlignment="1">
      <alignment wrapText="1"/>
    </xf>
    <xf numFmtId="0" fontId="3" fillId="0" borderId="9" xfId="0" applyFont="1" applyBorder="1"/>
    <xf numFmtId="0" fontId="3" fillId="0" borderId="14" xfId="0" applyFont="1" applyBorder="1" applyAlignment="1">
      <alignment horizontal="center" vertical="center" wrapText="1"/>
    </xf>
    <xf numFmtId="0" fontId="4" fillId="0" borderId="9" xfId="0" applyFont="1" applyFill="1" applyBorder="1"/>
    <xf numFmtId="0" fontId="3" fillId="0" borderId="3" xfId="0" applyFont="1" applyBorder="1" applyAlignment="1">
      <alignment horizontal="left" indent="5"/>
    </xf>
    <xf numFmtId="0" fontId="3" fillId="0" borderId="3" xfId="0" applyFont="1" applyFill="1" applyBorder="1" applyAlignment="1">
      <alignment horizontal="left" indent="5"/>
    </xf>
    <xf numFmtId="0" fontId="3" fillId="0" borderId="3" xfId="0" applyFont="1" applyFill="1" applyBorder="1"/>
    <xf numFmtId="0" fontId="3" fillId="0" borderId="3" xfId="0" applyFont="1" applyFill="1" applyBorder="1" applyAlignment="1">
      <alignment horizontal="left"/>
    </xf>
    <xf numFmtId="0" fontId="3" fillId="0" borderId="3" xfId="0" applyFont="1" applyBorder="1" applyAlignment="1">
      <alignment horizontal="left"/>
    </xf>
    <xf numFmtId="0" fontId="3" fillId="0" borderId="9" xfId="0" applyFont="1" applyBorder="1" applyAlignment="1">
      <alignment horizontal="left"/>
    </xf>
    <xf numFmtId="0" fontId="4" fillId="0" borderId="3" xfId="0" applyFont="1" applyBorder="1" applyAlignment="1">
      <alignment horizontal="left"/>
    </xf>
    <xf numFmtId="0" fontId="4" fillId="0" borderId="3" xfId="0" applyFont="1" applyFill="1" applyBorder="1" applyAlignment="1">
      <alignment horizontal="left"/>
    </xf>
    <xf numFmtId="0" fontId="3" fillId="0" borderId="9" xfId="0" applyFont="1" applyFill="1" applyBorder="1" applyAlignment="1">
      <alignment horizontal="center" vertical="center" wrapText="1"/>
    </xf>
    <xf numFmtId="0" fontId="3" fillId="0" borderId="4" xfId="0" applyFont="1" applyBorder="1" applyAlignment="1">
      <alignment horizontal="center" vertical="center"/>
    </xf>
    <xf numFmtId="0" fontId="3" fillId="0" borderId="0" xfId="0" applyFont="1" applyFill="1" applyBorder="1" applyAlignment="1">
      <alignment horizontal="center" vertical="center" wrapText="1"/>
    </xf>
    <xf numFmtId="0" fontId="3" fillId="2" borderId="10"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9"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3" xfId="0" applyFont="1" applyBorder="1" applyAlignment="1">
      <alignment horizontal="left" wrapText="1"/>
    </xf>
    <xf numFmtId="41" fontId="3" fillId="0" borderId="0" xfId="0" applyNumberFormat="1" applyFont="1" applyBorder="1"/>
    <xf numFmtId="166" fontId="3" fillId="0" borderId="0" xfId="2" applyNumberFormat="1" applyFont="1"/>
    <xf numFmtId="166" fontId="0" fillId="0" borderId="0" xfId="2" applyNumberFormat="1" applyFont="1"/>
    <xf numFmtId="0" fontId="3" fillId="2" borderId="1" xfId="0" applyFont="1" applyFill="1" applyBorder="1" applyAlignment="1">
      <alignment horizontal="center"/>
    </xf>
    <xf numFmtId="0" fontId="0" fillId="2" borderId="7" xfId="0" applyFill="1" applyBorder="1" applyAlignment="1">
      <alignment horizontal="center"/>
    </xf>
    <xf numFmtId="0" fontId="0" fillId="2" borderId="2" xfId="0" applyFill="1" applyBorder="1" applyAlignment="1">
      <alignment horizontal="center"/>
    </xf>
    <xf numFmtId="166" fontId="4" fillId="0" borderId="1" xfId="2" applyNumberFormat="1" applyFont="1" applyBorder="1"/>
    <xf numFmtId="166" fontId="1" fillId="0" borderId="7" xfId="2" applyNumberFormat="1" applyFont="1" applyBorder="1"/>
    <xf numFmtId="0" fontId="1" fillId="0" borderId="2" xfId="0" applyFont="1" applyBorder="1" applyAlignment="1">
      <alignment horizontal="center"/>
    </xf>
    <xf numFmtId="166" fontId="3" fillId="0" borderId="3" xfId="2" applyNumberFormat="1" applyFont="1" applyBorder="1"/>
    <xf numFmtId="166" fontId="0" fillId="0" borderId="0" xfId="2" applyNumberFormat="1" applyFont="1" applyBorder="1"/>
    <xf numFmtId="0" fontId="0" fillId="0" borderId="4" xfId="0" applyBorder="1" applyAlignment="1">
      <alignment horizontal="center"/>
    </xf>
    <xf numFmtId="166" fontId="3" fillId="0" borderId="5" xfId="2" applyNumberFormat="1" applyFont="1" applyBorder="1"/>
    <xf numFmtId="166" fontId="0" fillId="0" borderId="8" xfId="2" applyNumberFormat="1" applyFont="1" applyBorder="1"/>
    <xf numFmtId="0" fontId="0" fillId="0" borderId="6" xfId="0" applyBorder="1" applyAlignment="1">
      <alignment horizontal="center"/>
    </xf>
    <xf numFmtId="0" fontId="3" fillId="0" borderId="5" xfId="0" applyFont="1" applyBorder="1"/>
    <xf numFmtId="0" fontId="3" fillId="0" borderId="8" xfId="0" applyFont="1" applyBorder="1"/>
    <xf numFmtId="0" fontId="3" fillId="0" borderId="6" xfId="0" applyFont="1" applyBorder="1"/>
    <xf numFmtId="38" fontId="8" fillId="0" borderId="15" xfId="0" applyNumberFormat="1" applyFont="1" applyBorder="1"/>
    <xf numFmtId="0" fontId="4" fillId="0" borderId="10" xfId="0" applyFont="1" applyBorder="1" applyAlignment="1">
      <alignment horizontal="left"/>
    </xf>
    <xf numFmtId="166" fontId="1" fillId="0" borderId="9" xfId="0" applyNumberFormat="1" applyFont="1" applyBorder="1"/>
    <xf numFmtId="38" fontId="0" fillId="0" borderId="0" xfId="0" applyNumberFormat="1"/>
    <xf numFmtId="3" fontId="0" fillId="0" borderId="0" xfId="0" applyNumberFormat="1"/>
    <xf numFmtId="166" fontId="0" fillId="0" borderId="0" xfId="0" applyNumberFormat="1"/>
    <xf numFmtId="166" fontId="12" fillId="0" borderId="0" xfId="2" applyNumberFormat="1" applyFont="1" applyBorder="1"/>
    <xf numFmtId="166" fontId="12" fillId="0" borderId="4" xfId="2" applyNumberFormat="1" applyFont="1" applyBorder="1"/>
    <xf numFmtId="166" fontId="3" fillId="0" borderId="10" xfId="0" applyNumberFormat="1" applyFont="1" applyBorder="1"/>
    <xf numFmtId="166" fontId="3" fillId="0" borderId="9" xfId="0" applyNumberFormat="1" applyFont="1" applyBorder="1"/>
    <xf numFmtId="166" fontId="10" fillId="0" borderId="9" xfId="0" applyNumberFormat="1" applyFont="1" applyBorder="1"/>
    <xf numFmtId="3" fontId="10" fillId="0" borderId="0" xfId="0" applyNumberFormat="1" applyFont="1"/>
    <xf numFmtId="0" fontId="3" fillId="0" borderId="9" xfId="0" applyFont="1" applyBorder="1" applyAlignment="1">
      <alignment horizontal="center"/>
    </xf>
    <xf numFmtId="0" fontId="3" fillId="0" borderId="2" xfId="0" applyFont="1" applyBorder="1" applyAlignment="1">
      <alignment horizontal="right"/>
    </xf>
    <xf numFmtId="0" fontId="4" fillId="0" borderId="5" xfId="0" applyFont="1" applyBorder="1" applyAlignment="1">
      <alignment horizontal="left"/>
    </xf>
    <xf numFmtId="0" fontId="4" fillId="0" borderId="10" xfId="0" applyFont="1" applyFill="1" applyBorder="1" applyAlignment="1">
      <alignment horizontal="left"/>
    </xf>
    <xf numFmtId="38" fontId="10" fillId="0" borderId="0" xfId="0" applyNumberFormat="1" applyFont="1"/>
    <xf numFmtId="0" fontId="0" fillId="0" borderId="0" xfId="0" applyAlignment="1">
      <alignment vertical="center"/>
    </xf>
    <xf numFmtId="17" fontId="4" fillId="0" borderId="9" xfId="0" applyNumberFormat="1" applyFont="1" applyBorder="1" applyAlignment="1">
      <alignment horizontal="center"/>
    </xf>
    <xf numFmtId="166" fontId="1" fillId="0" borderId="0" xfId="0" applyNumberFormat="1" applyFont="1" applyBorder="1"/>
    <xf numFmtId="0" fontId="15" fillId="0" borderId="0" xfId="4" applyFont="1"/>
    <xf numFmtId="0" fontId="14" fillId="0" borderId="0" xfId="4"/>
    <xf numFmtId="168" fontId="15" fillId="0" borderId="0" xfId="4" applyNumberFormat="1" applyFont="1" applyFill="1" applyAlignment="1"/>
    <xf numFmtId="0" fontId="16" fillId="0" borderId="0" xfId="4" applyFont="1"/>
    <xf numFmtId="168" fontId="16" fillId="0" borderId="0" xfId="4" applyNumberFormat="1" applyFont="1" applyBorder="1" applyAlignment="1"/>
    <xf numFmtId="168" fontId="15" fillId="0" borderId="0" xfId="4" applyNumberFormat="1" applyFont="1" applyBorder="1" applyAlignment="1"/>
    <xf numFmtId="168" fontId="14" fillId="0" borderId="0" xfId="4" applyNumberFormat="1"/>
    <xf numFmtId="0" fontId="14" fillId="0" borderId="0" xfId="4" applyFill="1"/>
    <xf numFmtId="168" fontId="16" fillId="0" borderId="0" xfId="4" applyNumberFormat="1" applyFont="1" applyFill="1" applyBorder="1" applyAlignment="1"/>
    <xf numFmtId="0" fontId="18" fillId="0" borderId="0" xfId="4" applyFont="1" applyAlignment="1"/>
    <xf numFmtId="0" fontId="14" fillId="0" borderId="0" xfId="4" applyAlignment="1"/>
    <xf numFmtId="37" fontId="15" fillId="0" borderId="0" xfId="4" applyNumberFormat="1" applyFont="1" applyAlignment="1">
      <alignment horizontal="left"/>
    </xf>
    <xf numFmtId="0" fontId="19" fillId="0" borderId="0" xfId="4" applyFont="1" applyAlignment="1">
      <alignment horizontal="left"/>
    </xf>
    <xf numFmtId="3" fontId="15" fillId="0" borderId="0" xfId="4" applyNumberFormat="1" applyFont="1" applyFill="1"/>
    <xf numFmtId="4" fontId="15" fillId="0" borderId="0" xfId="4" applyNumberFormat="1" applyFont="1"/>
    <xf numFmtId="0" fontId="15" fillId="0" borderId="0" xfId="4" applyFont="1" applyFill="1"/>
    <xf numFmtId="0" fontId="20" fillId="0" borderId="0" xfId="4" applyFont="1"/>
    <xf numFmtId="38" fontId="8" fillId="0" borderId="3" xfId="0" applyNumberFormat="1" applyFont="1" applyBorder="1"/>
    <xf numFmtId="0" fontId="4" fillId="0" borderId="0" xfId="0" applyFont="1" applyAlignment="1"/>
    <xf numFmtId="0" fontId="0" fillId="0" borderId="0" xfId="0" applyAlignment="1">
      <alignment horizontal="right"/>
    </xf>
    <xf numFmtId="0" fontId="0" fillId="0" borderId="9" xfId="0" applyBorder="1"/>
    <xf numFmtId="3" fontId="0" fillId="0" borderId="9" xfId="0" applyNumberFormat="1" applyBorder="1"/>
    <xf numFmtId="166" fontId="0" fillId="0" borderId="9" xfId="2" applyNumberFormat="1" applyFont="1" applyBorder="1"/>
    <xf numFmtId="0" fontId="0" fillId="0" borderId="0" xfId="0" applyFont="1" applyAlignment="1">
      <alignment vertical="center"/>
    </xf>
    <xf numFmtId="166" fontId="1" fillId="0" borderId="15" xfId="0" applyNumberFormat="1" applyFont="1" applyBorder="1"/>
    <xf numFmtId="166" fontId="3" fillId="0" borderId="0" xfId="0" applyNumberFormat="1" applyFont="1"/>
    <xf numFmtId="0" fontId="14" fillId="0" borderId="0" xfId="4" applyFont="1"/>
    <xf numFmtId="0" fontId="13" fillId="0" borderId="0" xfId="0" applyFont="1" applyAlignment="1">
      <alignment horizontal="center" vertical="center"/>
    </xf>
    <xf numFmtId="41" fontId="7" fillId="0" borderId="0" xfId="1" applyNumberFormat="1" applyFont="1" applyBorder="1" applyAlignment="1">
      <alignment horizontal="center"/>
    </xf>
    <xf numFmtId="0" fontId="7" fillId="0" borderId="0" xfId="0" applyFont="1" applyBorder="1"/>
    <xf numFmtId="41" fontId="7" fillId="0" borderId="0" xfId="1" applyNumberFormat="1" applyFont="1" applyBorder="1"/>
    <xf numFmtId="0" fontId="22" fillId="4" borderId="18" xfId="0" applyFont="1" applyFill="1" applyBorder="1" applyAlignment="1">
      <alignment vertical="center"/>
    </xf>
    <xf numFmtId="0" fontId="22" fillId="3" borderId="18" xfId="0" applyFont="1" applyFill="1" applyBorder="1" applyAlignment="1">
      <alignment vertical="center"/>
    </xf>
    <xf numFmtId="0" fontId="23" fillId="4" borderId="18" xfId="0" applyFont="1" applyFill="1" applyBorder="1" applyAlignment="1">
      <alignment vertical="center"/>
    </xf>
    <xf numFmtId="9" fontId="22" fillId="4" borderId="18" xfId="3" applyFont="1" applyFill="1" applyBorder="1" applyAlignment="1">
      <alignment vertical="center"/>
    </xf>
    <xf numFmtId="0" fontId="24" fillId="4" borderId="18" xfId="0" applyFont="1" applyFill="1" applyBorder="1" applyAlignment="1">
      <alignment vertical="center"/>
    </xf>
    <xf numFmtId="0" fontId="22" fillId="0" borderId="0" xfId="0" applyFont="1" applyAlignment="1">
      <alignment vertical="center"/>
    </xf>
    <xf numFmtId="0" fontId="0" fillId="0" borderId="0" xfId="0" applyAlignment="1">
      <alignment horizontal="center" vertical="center" wrapText="1"/>
    </xf>
    <xf numFmtId="0" fontId="12" fillId="0" borderId="0" xfId="0" applyFont="1" applyAlignment="1">
      <alignment horizontal="center" vertical="center" wrapText="1"/>
    </xf>
    <xf numFmtId="0" fontId="25" fillId="0" borderId="0" xfId="0" applyFont="1" applyAlignment="1">
      <alignment horizontal="center" vertical="center" wrapText="1"/>
    </xf>
    <xf numFmtId="0" fontId="25" fillId="0" borderId="0" xfId="0" applyFont="1" applyAlignment="1">
      <alignment vertical="center" wrapText="1"/>
    </xf>
    <xf numFmtId="0" fontId="25" fillId="0" borderId="0" xfId="0" applyFont="1" applyAlignment="1">
      <alignment horizontal="center" vertical="center"/>
    </xf>
    <xf numFmtId="0" fontId="25" fillId="0" borderId="0" xfId="0" applyFont="1" applyAlignment="1">
      <alignment vertical="center"/>
    </xf>
    <xf numFmtId="0" fontId="26" fillId="0" borderId="9" xfId="0" applyFont="1" applyBorder="1" applyAlignment="1">
      <alignment horizontal="center" vertical="center" wrapText="1"/>
    </xf>
    <xf numFmtId="0" fontId="26" fillId="0" borderId="9" xfId="0" applyFont="1" applyFill="1" applyBorder="1" applyAlignment="1">
      <alignment horizontal="center" vertical="center" wrapText="1"/>
    </xf>
    <xf numFmtId="0" fontId="26" fillId="0" borderId="14" xfId="0" applyFont="1" applyBorder="1"/>
    <xf numFmtId="0" fontId="26" fillId="0" borderId="14" xfId="0" applyFont="1" applyFill="1" applyBorder="1"/>
    <xf numFmtId="0" fontId="23" fillId="0" borderId="1" xfId="0" applyFont="1" applyBorder="1"/>
    <xf numFmtId="0" fontId="26" fillId="0" borderId="15" xfId="0" applyFont="1" applyBorder="1"/>
    <xf numFmtId="0" fontId="26" fillId="0" borderId="15" xfId="0" applyFont="1" applyFill="1" applyBorder="1"/>
    <xf numFmtId="0" fontId="26" fillId="0" borderId="16" xfId="0" applyFont="1" applyBorder="1"/>
    <xf numFmtId="0" fontId="23" fillId="0" borderId="5" xfId="0" applyFont="1" applyBorder="1"/>
    <xf numFmtId="0" fontId="9" fillId="0" borderId="15" xfId="0" applyFont="1" applyBorder="1"/>
    <xf numFmtId="166" fontId="9" fillId="0" borderId="15" xfId="2" applyNumberFormat="1" applyFont="1" applyBorder="1"/>
    <xf numFmtId="0" fontId="9" fillId="0" borderId="15" xfId="0" applyFont="1" applyFill="1" applyBorder="1"/>
    <xf numFmtId="0" fontId="27" fillId="0" borderId="5" xfId="0" applyFont="1" applyBorder="1"/>
    <xf numFmtId="0" fontId="12" fillId="0" borderId="0" xfId="0" applyFont="1" applyAlignment="1">
      <alignment vertical="center" wrapText="1"/>
    </xf>
    <xf numFmtId="0" fontId="23" fillId="0" borderId="3" xfId="0" applyFont="1" applyBorder="1"/>
    <xf numFmtId="0" fontId="23" fillId="0" borderId="0" xfId="0" applyFont="1" applyBorder="1"/>
    <xf numFmtId="0" fontId="23" fillId="0" borderId="4" xfId="0" applyFont="1" applyBorder="1"/>
    <xf numFmtId="0" fontId="23" fillId="0" borderId="7" xfId="0" applyFont="1" applyBorder="1"/>
    <xf numFmtId="0" fontId="23" fillId="0" borderId="8" xfId="0" applyFont="1" applyBorder="1"/>
    <xf numFmtId="0" fontId="23" fillId="0" borderId="6" xfId="0" applyFont="1" applyBorder="1"/>
    <xf numFmtId="3" fontId="23" fillId="0" borderId="9" xfId="0" applyNumberFormat="1" applyFont="1" applyFill="1" applyBorder="1"/>
    <xf numFmtId="0" fontId="27" fillId="0" borderId="3" xfId="0" applyFont="1" applyBorder="1"/>
    <xf numFmtId="0" fontId="27" fillId="0" borderId="0" xfId="0" applyFont="1" applyBorder="1"/>
    <xf numFmtId="0" fontId="27" fillId="0" borderId="4" xfId="0" applyFont="1" applyBorder="1"/>
    <xf numFmtId="0" fontId="27" fillId="0" borderId="1" xfId="0" applyFont="1" applyBorder="1"/>
    <xf numFmtId="0" fontId="27" fillId="0" borderId="8" xfId="0" applyFont="1" applyBorder="1"/>
    <xf numFmtId="0" fontId="27" fillId="0" borderId="6" xfId="0" applyFont="1" applyBorder="1"/>
    <xf numFmtId="0" fontId="27" fillId="0" borderId="9" xfId="0" applyFont="1" applyBorder="1" applyAlignment="1">
      <alignment horizontal="center" vertical="center" wrapText="1"/>
    </xf>
    <xf numFmtId="0" fontId="27" fillId="0" borderId="9" xfId="0" applyFont="1" applyBorder="1"/>
    <xf numFmtId="0" fontId="29" fillId="0" borderId="9" xfId="0" applyFont="1" applyBorder="1"/>
    <xf numFmtId="0" fontId="29" fillId="0" borderId="0" xfId="0" applyFont="1" applyBorder="1" applyAlignment="1">
      <alignment horizontal="center" vertical="center"/>
    </xf>
    <xf numFmtId="38" fontId="27" fillId="0" borderId="9" xfId="0" applyNumberFormat="1" applyFont="1" applyBorder="1"/>
    <xf numFmtId="0" fontId="29" fillId="0" borderId="9" xfId="0" applyFont="1" applyBorder="1" applyAlignment="1">
      <alignment horizontal="center" vertical="center" wrapText="1"/>
    </xf>
    <xf numFmtId="38" fontId="27" fillId="0" borderId="9" xfId="0" applyNumberFormat="1" applyFont="1" applyBorder="1" applyAlignment="1">
      <alignment horizontal="center" vertical="center" wrapText="1"/>
    </xf>
    <xf numFmtId="3" fontId="27" fillId="0" borderId="9" xfId="0" applyNumberFormat="1" applyFont="1" applyFill="1" applyBorder="1" applyAlignment="1">
      <alignment horizontal="center" vertical="center" wrapText="1"/>
    </xf>
    <xf numFmtId="0" fontId="26" fillId="0" borderId="0" xfId="0" applyFont="1" applyBorder="1"/>
    <xf numFmtId="0" fontId="25" fillId="0" borderId="0" xfId="0" applyFont="1" applyBorder="1" applyAlignment="1">
      <alignment horizontal="center" vertical="center"/>
    </xf>
    <xf numFmtId="0" fontId="25" fillId="0" borderId="10" xfId="0" applyFont="1" applyBorder="1"/>
    <xf numFmtId="0" fontId="26" fillId="0" borderId="5" xfId="0" applyFont="1" applyBorder="1"/>
    <xf numFmtId="3" fontId="26" fillId="0" borderId="8" xfId="0" applyNumberFormat="1" applyFont="1" applyBorder="1"/>
    <xf numFmtId="0" fontId="26" fillId="0" borderId="6" xfId="0" applyFont="1" applyBorder="1"/>
    <xf numFmtId="0" fontId="0" fillId="0" borderId="0" xfId="0" applyAlignment="1">
      <alignment horizontal="center" vertical="center"/>
    </xf>
    <xf numFmtId="0" fontId="12" fillId="0" borderId="0" xfId="0" applyFont="1" applyAlignment="1">
      <alignment horizontal="center" vertical="center"/>
    </xf>
    <xf numFmtId="0" fontId="0" fillId="0" borderId="0" xfId="0" applyAlignment="1">
      <alignment horizontal="left" vertical="center"/>
    </xf>
    <xf numFmtId="0" fontId="0" fillId="0" borderId="0" xfId="0" applyAlignment="1">
      <alignment horizontal="right" vertical="center"/>
    </xf>
    <xf numFmtId="0" fontId="25" fillId="0" borderId="9" xfId="0" applyFont="1" applyBorder="1" applyAlignment="1">
      <alignment horizontal="center" vertical="center" wrapText="1"/>
    </xf>
    <xf numFmtId="0" fontId="26" fillId="0" borderId="3" xfId="0" applyFont="1" applyFill="1" applyBorder="1" applyAlignment="1">
      <alignment horizontal="center" vertical="center" wrapText="1"/>
    </xf>
    <xf numFmtId="0" fontId="26" fillId="0" borderId="2" xfId="0" applyFont="1" applyFill="1" applyBorder="1"/>
    <xf numFmtId="0" fontId="23" fillId="0" borderId="1" xfId="0" applyFont="1" applyFill="1" applyBorder="1"/>
    <xf numFmtId="38" fontId="23" fillId="0" borderId="15" xfId="0" applyNumberFormat="1" applyFont="1" applyFill="1" applyBorder="1"/>
    <xf numFmtId="3" fontId="23" fillId="0" borderId="15" xfId="0" applyNumberFormat="1" applyFont="1" applyFill="1" applyBorder="1"/>
    <xf numFmtId="166" fontId="23" fillId="0" borderId="15" xfId="2" applyNumberFormat="1" applyFont="1" applyFill="1" applyBorder="1"/>
    <xf numFmtId="0" fontId="26" fillId="0" borderId="4" xfId="0" applyFont="1" applyBorder="1"/>
    <xf numFmtId="0" fontId="26" fillId="0" borderId="3" xfId="0" applyFont="1" applyBorder="1"/>
    <xf numFmtId="0" fontId="26" fillId="0" borderId="9" xfId="0" applyFont="1" applyBorder="1" applyAlignment="1">
      <alignment horizontal="center" vertical="center"/>
    </xf>
    <xf numFmtId="3" fontId="23" fillId="0" borderId="9" xfId="0" applyNumberFormat="1" applyFont="1" applyBorder="1"/>
    <xf numFmtId="0" fontId="23" fillId="0" borderId="9" xfId="0" applyFont="1" applyFill="1" applyBorder="1"/>
    <xf numFmtId="0" fontId="23" fillId="0" borderId="8" xfId="0" applyFont="1" applyBorder="1" applyAlignment="1">
      <alignment horizontal="center"/>
    </xf>
    <xf numFmtId="38" fontId="23" fillId="0" borderId="8" xfId="0" applyNumberFormat="1" applyFont="1" applyBorder="1"/>
    <xf numFmtId="0" fontId="26" fillId="0" borderId="0" xfId="0" applyFont="1" applyAlignment="1">
      <alignment horizontal="center" vertical="center"/>
    </xf>
    <xf numFmtId="0" fontId="26" fillId="0" borderId="3" xfId="0" applyFont="1" applyFill="1" applyBorder="1"/>
    <xf numFmtId="0" fontId="10" fillId="0" borderId="0" xfId="0" applyFont="1"/>
    <xf numFmtId="0" fontId="26" fillId="0" borderId="4" xfId="0" applyFont="1" applyBorder="1" applyAlignment="1">
      <alignment wrapText="1"/>
    </xf>
    <xf numFmtId="0" fontId="25" fillId="0" borderId="10" xfId="0" applyFont="1" applyBorder="1" applyAlignment="1">
      <alignment horizontal="center" vertical="center" wrapText="1"/>
    </xf>
    <xf numFmtId="0" fontId="26" fillId="0" borderId="10" xfId="0" applyFont="1" applyBorder="1" applyAlignment="1">
      <alignment horizontal="center" vertical="center"/>
    </xf>
    <xf numFmtId="0" fontId="26" fillId="0" borderId="10" xfId="0" applyFont="1" applyBorder="1" applyAlignment="1">
      <alignment horizontal="center" vertical="center" wrapText="1"/>
    </xf>
    <xf numFmtId="3" fontId="23" fillId="0" borderId="3" xfId="0" applyNumberFormat="1" applyFont="1" applyBorder="1"/>
    <xf numFmtId="3" fontId="23" fillId="0" borderId="15" xfId="0" applyNumberFormat="1" applyFont="1" applyBorder="1"/>
    <xf numFmtId="3" fontId="23" fillId="0" borderId="14" xfId="0" applyNumberFormat="1" applyFont="1" applyBorder="1"/>
    <xf numFmtId="38" fontId="30" fillId="0" borderId="14" xfId="0" applyNumberFormat="1" applyFont="1" applyBorder="1"/>
    <xf numFmtId="3" fontId="22" fillId="0" borderId="9" xfId="0" applyNumberFormat="1" applyFont="1" applyBorder="1"/>
    <xf numFmtId="3" fontId="22" fillId="0" borderId="12" xfId="0" applyNumberFormat="1" applyFont="1" applyBorder="1"/>
    <xf numFmtId="3" fontId="23" fillId="0" borderId="4" xfId="0" applyNumberFormat="1" applyFont="1" applyBorder="1"/>
    <xf numFmtId="0" fontId="23" fillId="0" borderId="0" xfId="0" applyFont="1"/>
    <xf numFmtId="3" fontId="22" fillId="0" borderId="10" xfId="0" applyNumberFormat="1" applyFont="1" applyBorder="1"/>
    <xf numFmtId="3" fontId="26" fillId="0" borderId="0" xfId="0" applyNumberFormat="1" applyFont="1" applyBorder="1"/>
    <xf numFmtId="166" fontId="26" fillId="0" borderId="0" xfId="2" applyNumberFormat="1" applyFont="1" applyBorder="1"/>
    <xf numFmtId="0" fontId="25" fillId="0" borderId="8" xfId="0" applyFont="1" applyFill="1" applyBorder="1"/>
    <xf numFmtId="3" fontId="10" fillId="0" borderId="0" xfId="0" applyNumberFormat="1" applyFont="1" applyBorder="1"/>
    <xf numFmtId="0" fontId="31" fillId="0" borderId="8" xfId="4" applyFont="1" applyBorder="1"/>
    <xf numFmtId="0" fontId="31" fillId="0" borderId="34" xfId="4" applyFont="1" applyBorder="1"/>
    <xf numFmtId="0" fontId="32" fillId="0" borderId="3" xfId="4" applyFont="1" applyBorder="1" applyAlignment="1">
      <alignment horizontal="center"/>
    </xf>
    <xf numFmtId="0" fontId="32" fillId="0" borderId="0" xfId="4" applyFont="1" applyBorder="1" applyAlignment="1">
      <alignment horizontal="center"/>
    </xf>
    <xf numFmtId="0" fontId="31" fillId="0" borderId="0" xfId="4" applyFont="1" applyBorder="1"/>
    <xf numFmtId="17" fontId="32" fillId="0" borderId="27" xfId="4" applyNumberFormat="1" applyFont="1" applyFill="1" applyBorder="1" applyAlignment="1">
      <alignment horizontal="center"/>
    </xf>
    <xf numFmtId="17" fontId="32" fillId="0" borderId="29" xfId="4" applyNumberFormat="1" applyFont="1" applyFill="1" applyBorder="1" applyAlignment="1">
      <alignment horizontal="center"/>
    </xf>
    <xf numFmtId="0" fontId="32" fillId="0" borderId="0" xfId="4" applyFont="1" applyFill="1" applyBorder="1" applyAlignment="1">
      <alignment horizontal="center"/>
    </xf>
    <xf numFmtId="0" fontId="32" fillId="0" borderId="31" xfId="4" applyFont="1" applyFill="1" applyBorder="1" applyAlignment="1">
      <alignment horizontal="center"/>
    </xf>
    <xf numFmtId="0" fontId="31" fillId="0" borderId="0" xfId="4" applyFont="1" applyBorder="1" applyAlignment="1">
      <alignment horizontal="left"/>
    </xf>
    <xf numFmtId="168" fontId="31" fillId="0" borderId="0" xfId="4" applyNumberFormat="1" applyFont="1" applyFill="1" applyBorder="1" applyAlignment="1"/>
    <xf numFmtId="168" fontId="31" fillId="0" borderId="32" xfId="4" applyNumberFormat="1" applyFont="1" applyFill="1" applyBorder="1" applyAlignment="1"/>
    <xf numFmtId="168" fontId="32" fillId="0" borderId="0" xfId="4" applyNumberFormat="1" applyFont="1" applyFill="1" applyBorder="1" applyAlignment="1">
      <alignment horizontal="center"/>
    </xf>
    <xf numFmtId="168" fontId="32" fillId="0" borderId="32" xfId="4" applyNumberFormat="1" applyFont="1" applyFill="1" applyBorder="1" applyAlignment="1">
      <alignment horizontal="center"/>
    </xf>
    <xf numFmtId="0" fontId="32" fillId="0" borderId="0" xfId="0" applyFont="1"/>
    <xf numFmtId="0" fontId="31" fillId="0" borderId="0" xfId="0" applyFont="1"/>
    <xf numFmtId="168" fontId="32" fillId="0" borderId="0" xfId="0" applyNumberFormat="1" applyFont="1" applyBorder="1" applyAlignment="1"/>
    <xf numFmtId="168" fontId="32" fillId="0" borderId="0" xfId="0" applyNumberFormat="1" applyFont="1" applyFill="1" applyAlignment="1"/>
    <xf numFmtId="168" fontId="32" fillId="0" borderId="32" xfId="0" applyNumberFormat="1" applyFont="1" applyFill="1" applyBorder="1" applyAlignment="1"/>
    <xf numFmtId="168" fontId="31" fillId="0" borderId="0" xfId="0" applyNumberFormat="1" applyFont="1" applyBorder="1" applyAlignment="1"/>
    <xf numFmtId="168" fontId="31" fillId="0" borderId="0" xfId="0" applyNumberFormat="1" applyFont="1" applyFill="1" applyAlignment="1"/>
    <xf numFmtId="168" fontId="31" fillId="0" borderId="32" xfId="0" applyNumberFormat="1" applyFont="1" applyFill="1" applyBorder="1" applyAlignment="1"/>
    <xf numFmtId="168" fontId="31" fillId="0" borderId="0" xfId="0" applyNumberFormat="1" applyFont="1" applyFill="1" applyBorder="1" applyAlignment="1"/>
    <xf numFmtId="168" fontId="32" fillId="0" borderId="27" xfId="0" applyNumberFormat="1" applyFont="1" applyFill="1" applyBorder="1" applyAlignment="1"/>
    <xf numFmtId="168" fontId="32" fillId="0" borderId="30" xfId="0" applyNumberFormat="1" applyFont="1" applyFill="1" applyBorder="1" applyAlignment="1"/>
    <xf numFmtId="0" fontId="10" fillId="0" borderId="0" xfId="0" applyFont="1" applyFill="1"/>
    <xf numFmtId="0" fontId="32" fillId="0" borderId="0" xfId="0" applyFont="1" applyAlignment="1">
      <alignment horizontal="center"/>
    </xf>
    <xf numFmtId="170" fontId="31" fillId="0" borderId="0" xfId="5" applyNumberFormat="1" applyFont="1" applyFill="1" applyBorder="1" applyAlignment="1" applyProtection="1"/>
    <xf numFmtId="170" fontId="31" fillId="0" borderId="32" xfId="5" applyNumberFormat="1" applyFont="1" applyFill="1" applyBorder="1" applyAlignment="1" applyProtection="1"/>
    <xf numFmtId="168" fontId="32" fillId="0" borderId="28" xfId="0" applyNumberFormat="1" applyFont="1" applyFill="1" applyBorder="1" applyAlignment="1"/>
    <xf numFmtId="168" fontId="32" fillId="0" borderId="33" xfId="0" applyNumberFormat="1" applyFont="1" applyFill="1" applyBorder="1" applyAlignment="1"/>
    <xf numFmtId="0" fontId="32" fillId="0" borderId="5" xfId="4" applyFont="1" applyBorder="1"/>
    <xf numFmtId="168" fontId="32" fillId="0" borderId="8" xfId="4" applyNumberFormat="1" applyFont="1" applyBorder="1" applyAlignment="1"/>
    <xf numFmtId="0" fontId="32" fillId="0" borderId="3" xfId="0" applyFont="1" applyBorder="1"/>
    <xf numFmtId="0" fontId="31" fillId="0" borderId="3" xfId="0" applyFont="1" applyBorder="1"/>
    <xf numFmtId="0" fontId="26" fillId="0" borderId="4" xfId="0" applyFont="1" applyBorder="1" applyAlignment="1">
      <alignment horizontal="center" vertical="center"/>
    </xf>
    <xf numFmtId="0" fontId="22" fillId="0" borderId="4" xfId="0" applyFont="1" applyBorder="1" applyAlignment="1">
      <alignment vertical="center"/>
    </xf>
    <xf numFmtId="14" fontId="26" fillId="0" borderId="9" xfId="0" applyNumberFormat="1" applyFont="1" applyBorder="1" applyAlignment="1">
      <alignment horizontal="center" vertical="center" wrapText="1"/>
    </xf>
    <xf numFmtId="38" fontId="23" fillId="0" borderId="15" xfId="0" applyNumberFormat="1" applyFont="1" applyBorder="1"/>
    <xf numFmtId="0" fontId="26" fillId="0" borderId="5" xfId="0" applyFont="1" applyFill="1" applyBorder="1" applyAlignment="1">
      <alignment horizontal="left"/>
    </xf>
    <xf numFmtId="0" fontId="33" fillId="0" borderId="19" xfId="0" applyFont="1" applyBorder="1" applyAlignment="1">
      <alignment vertical="center"/>
    </xf>
    <xf numFmtId="0" fontId="23" fillId="0" borderId="0" xfId="0" applyFont="1" applyBorder="1" applyAlignment="1">
      <alignment vertical="center"/>
    </xf>
    <xf numFmtId="0" fontId="23" fillId="0" borderId="20" xfId="0" applyFont="1" applyBorder="1" applyAlignment="1">
      <alignment vertical="center"/>
    </xf>
    <xf numFmtId="0" fontId="34" fillId="0" borderId="13" xfId="0" applyFont="1" applyFill="1" applyBorder="1" applyAlignment="1">
      <alignment horizontal="center" vertical="center"/>
    </xf>
    <xf numFmtId="0" fontId="22" fillId="0" borderId="13" xfId="0" applyFont="1" applyBorder="1" applyAlignment="1">
      <alignment horizontal="center" vertical="center"/>
    </xf>
    <xf numFmtId="0" fontId="35" fillId="0" borderId="0" xfId="0" applyFont="1" applyBorder="1"/>
    <xf numFmtId="0" fontId="23" fillId="0" borderId="13" xfId="0" applyFont="1" applyFill="1" applyBorder="1" applyAlignment="1">
      <alignment horizontal="center"/>
    </xf>
    <xf numFmtId="0" fontId="34" fillId="0" borderId="13" xfId="0" applyFont="1" applyBorder="1" applyAlignment="1">
      <alignment horizontal="center" vertical="center"/>
    </xf>
    <xf numFmtId="0" fontId="34" fillId="0" borderId="13" xfId="0" applyFont="1" applyBorder="1" applyAlignment="1">
      <alignment horizontal="center" vertical="center" wrapText="1"/>
    </xf>
    <xf numFmtId="0" fontId="35" fillId="0" borderId="0" xfId="0" applyFont="1" applyBorder="1" applyAlignment="1">
      <alignment vertical="center"/>
    </xf>
    <xf numFmtId="0" fontId="23" fillId="0" borderId="13" xfId="0" applyFont="1" applyBorder="1" applyAlignment="1">
      <alignment horizontal="left" vertical="center"/>
    </xf>
    <xf numFmtId="0" fontId="36" fillId="0" borderId="23" xfId="0" applyFont="1" applyBorder="1" applyAlignment="1">
      <alignment horizontal="center" vertical="center"/>
    </xf>
    <xf numFmtId="0" fontId="36" fillId="0" borderId="13" xfId="0" applyFont="1" applyFill="1" applyBorder="1" applyAlignment="1">
      <alignment horizontal="left" vertical="center"/>
    </xf>
    <xf numFmtId="0" fontId="36" fillId="0" borderId="23" xfId="0" applyFont="1" applyFill="1" applyBorder="1" applyAlignment="1">
      <alignment horizontal="center" vertical="center"/>
    </xf>
    <xf numFmtId="0" fontId="36" fillId="0" borderId="13" xfId="0" applyFont="1" applyFill="1" applyBorder="1" applyAlignment="1">
      <alignment horizontal="center" vertical="center"/>
    </xf>
    <xf numFmtId="0" fontId="23" fillId="0" borderId="13" xfId="0" applyFont="1" applyBorder="1" applyAlignment="1">
      <alignment horizontal="center" vertical="center"/>
    </xf>
    <xf numFmtId="0" fontId="23" fillId="0" borderId="13" xfId="0" applyFont="1" applyBorder="1" applyAlignment="1">
      <alignment horizontal="center" vertical="center" wrapText="1"/>
    </xf>
    <xf numFmtId="0" fontId="23" fillId="0" borderId="19" xfId="0" applyFont="1" applyBorder="1" applyAlignment="1">
      <alignment vertical="center"/>
    </xf>
    <xf numFmtId="0" fontId="23" fillId="0" borderId="13" xfId="0" applyFont="1" applyBorder="1" applyAlignment="1">
      <alignment horizontal="left"/>
    </xf>
    <xf numFmtId="166" fontId="23" fillId="0" borderId="13" xfId="0" applyNumberFormat="1" applyFont="1" applyFill="1" applyBorder="1"/>
    <xf numFmtId="0" fontId="23" fillId="0" borderId="24" xfId="0" applyFont="1" applyBorder="1" applyAlignment="1">
      <alignment vertical="center"/>
    </xf>
    <xf numFmtId="0" fontId="23" fillId="0" borderId="25" xfId="0" applyFont="1" applyBorder="1" applyAlignment="1">
      <alignment vertical="center"/>
    </xf>
    <xf numFmtId="0" fontId="23" fillId="0" borderId="26" xfId="0" applyFont="1" applyBorder="1" applyAlignment="1">
      <alignment vertical="center"/>
    </xf>
    <xf numFmtId="0" fontId="26" fillId="0" borderId="0" xfId="0" applyFont="1" applyAlignment="1">
      <alignment horizontal="left" vertical="center"/>
    </xf>
    <xf numFmtId="0" fontId="27" fillId="0" borderId="0" xfId="0" applyFont="1"/>
    <xf numFmtId="0" fontId="28" fillId="0" borderId="0" xfId="0" applyFont="1" applyAlignment="1">
      <alignment horizontal="center" vertical="center" wrapText="1"/>
    </xf>
    <xf numFmtId="0" fontId="25" fillId="0" borderId="9" xfId="0" applyFont="1" applyBorder="1" applyAlignment="1">
      <alignment horizontal="center" vertical="center"/>
    </xf>
    <xf numFmtId="4" fontId="23" fillId="0" borderId="15" xfId="2" applyNumberFormat="1" applyFont="1" applyBorder="1" applyAlignment="1">
      <alignment horizontal="center"/>
    </xf>
    <xf numFmtId="4" fontId="23" fillId="0" borderId="15" xfId="0" applyNumberFormat="1" applyFont="1" applyBorder="1" applyAlignment="1">
      <alignment horizontal="center"/>
    </xf>
    <xf numFmtId="4" fontId="23" fillId="0" borderId="4" xfId="0" applyNumberFormat="1" applyFont="1" applyBorder="1" applyAlignment="1">
      <alignment horizontal="center"/>
    </xf>
    <xf numFmtId="0" fontId="26" fillId="0" borderId="3" xfId="0" applyFont="1" applyBorder="1" applyAlignment="1">
      <alignment horizontal="left"/>
    </xf>
    <xf numFmtId="0" fontId="26" fillId="0" borderId="3" xfId="0" applyFont="1" applyFill="1" applyBorder="1" applyAlignment="1">
      <alignment horizontal="left"/>
    </xf>
    <xf numFmtId="0" fontId="26" fillId="0" borderId="11" xfId="0" applyFont="1" applyBorder="1" applyAlignment="1">
      <alignment horizontal="center" vertical="center" wrapText="1"/>
    </xf>
    <xf numFmtId="0" fontId="26" fillId="0" borderId="12" xfId="0" applyFont="1" applyBorder="1" applyAlignment="1">
      <alignment horizontal="center" vertical="center" wrapText="1"/>
    </xf>
    <xf numFmtId="0" fontId="3" fillId="0" borderId="0" xfId="0" applyFont="1" applyBorder="1" applyAlignment="1">
      <alignment horizontal="left" wrapText="1"/>
    </xf>
    <xf numFmtId="0" fontId="3" fillId="0" borderId="4" xfId="0" applyFont="1" applyBorder="1" applyAlignment="1">
      <alignment horizontal="left" wrapText="1"/>
    </xf>
    <xf numFmtId="0" fontId="4" fillId="0" borderId="0" xfId="0" applyFont="1" applyBorder="1" applyAlignment="1">
      <alignment horizontal="center"/>
    </xf>
    <xf numFmtId="0" fontId="12" fillId="0" borderId="0" xfId="0" applyFont="1" applyAlignment="1">
      <alignment horizontal="center" vertical="center" wrapText="1"/>
    </xf>
    <xf numFmtId="0" fontId="25" fillId="0" borderId="0" xfId="0" applyFont="1" applyAlignment="1">
      <alignment horizontal="center" vertical="center" wrapText="1"/>
    </xf>
    <xf numFmtId="0" fontId="39" fillId="0" borderId="0" xfId="0" applyFont="1" applyAlignment="1">
      <alignment horizontal="justify" vertical="center"/>
    </xf>
    <xf numFmtId="41" fontId="42" fillId="0" borderId="3" xfId="1" applyNumberFormat="1" applyFont="1" applyFill="1" applyBorder="1" applyAlignment="1">
      <alignment horizontal="center"/>
    </xf>
    <xf numFmtId="0" fontId="42" fillId="0" borderId="0" xfId="0" applyFont="1" applyBorder="1" applyAlignment="1">
      <alignment horizontal="center"/>
    </xf>
    <xf numFmtId="0" fontId="40" fillId="0" borderId="0" xfId="0" applyFont="1" applyFill="1" applyBorder="1" applyAlignment="1">
      <alignment horizontal="center" vertical="center" wrapText="1"/>
    </xf>
    <xf numFmtId="41" fontId="42" fillId="0" borderId="0" xfId="1" applyNumberFormat="1" applyFont="1" applyFill="1" applyBorder="1"/>
    <xf numFmtId="41" fontId="43" fillId="0" borderId="3" xfId="1" applyNumberFormat="1" applyFont="1" applyFill="1" applyBorder="1" applyAlignment="1">
      <alignment horizontal="center"/>
    </xf>
    <xf numFmtId="0" fontId="43" fillId="0" borderId="0" xfId="0" applyFont="1" applyFill="1" applyBorder="1"/>
    <xf numFmtId="41" fontId="43" fillId="0" borderId="3" xfId="1" applyNumberFormat="1" applyFont="1" applyBorder="1" applyAlignment="1">
      <alignment horizontal="center"/>
    </xf>
    <xf numFmtId="0" fontId="43" fillId="0" borderId="0" xfId="0" applyFont="1" applyBorder="1"/>
    <xf numFmtId="41" fontId="43" fillId="0" borderId="5" xfId="1" applyNumberFormat="1" applyFont="1" applyBorder="1" applyAlignment="1">
      <alignment horizontal="center"/>
    </xf>
    <xf numFmtId="0" fontId="43" fillId="0" borderId="8" xfId="0" applyFont="1" applyBorder="1"/>
    <xf numFmtId="0" fontId="40" fillId="0" borderId="8" xfId="0" applyFont="1" applyFill="1" applyBorder="1" applyAlignment="1">
      <alignment horizontal="center" vertical="center" wrapText="1"/>
    </xf>
    <xf numFmtId="0" fontId="25" fillId="0" borderId="0" xfId="0" applyFont="1" applyAlignment="1">
      <alignment horizontal="center" vertical="center" wrapText="1"/>
    </xf>
    <xf numFmtId="38" fontId="0" fillId="0" borderId="4" xfId="0" applyNumberFormat="1" applyBorder="1"/>
    <xf numFmtId="0" fontId="26" fillId="0" borderId="9" xfId="0" applyFont="1" applyBorder="1" applyAlignment="1">
      <alignment wrapText="1"/>
    </xf>
    <xf numFmtId="38" fontId="26" fillId="0" borderId="4" xfId="0" applyNumberFormat="1" applyFont="1" applyBorder="1"/>
    <xf numFmtId="0" fontId="23" fillId="0" borderId="19" xfId="0" applyFont="1" applyBorder="1" applyAlignment="1">
      <alignment horizontal="left" vertical="center"/>
    </xf>
    <xf numFmtId="0" fontId="23" fillId="0" borderId="19" xfId="0" applyFont="1" applyBorder="1" applyAlignment="1">
      <alignment horizontal="left"/>
    </xf>
    <xf numFmtId="166" fontId="23" fillId="0" borderId="0" xfId="0" applyNumberFormat="1" applyFont="1" applyFill="1" applyBorder="1"/>
    <xf numFmtId="0" fontId="36" fillId="0" borderId="13" xfId="0" applyFont="1" applyBorder="1" applyAlignment="1">
      <alignment horizontal="center" vertical="center"/>
    </xf>
    <xf numFmtId="0" fontId="9" fillId="0" borderId="10" xfId="0" applyFont="1" applyBorder="1"/>
    <xf numFmtId="0" fontId="27" fillId="0" borderId="17" xfId="0" applyFont="1" applyBorder="1"/>
    <xf numFmtId="0" fontId="9" fillId="0" borderId="9" xfId="0" applyFont="1" applyBorder="1" applyAlignment="1">
      <alignment horizontal="center" vertical="center" wrapText="1"/>
    </xf>
    <xf numFmtId="0" fontId="9" fillId="0" borderId="14" xfId="0" applyFont="1" applyBorder="1"/>
    <xf numFmtId="0" fontId="27" fillId="0" borderId="14" xfId="0" applyFont="1" applyBorder="1"/>
    <xf numFmtId="0" fontId="27" fillId="0" borderId="15" xfId="0" applyFont="1" applyBorder="1"/>
    <xf numFmtId="0" fontId="28" fillId="0" borderId="35" xfId="0" applyFont="1" applyBorder="1"/>
    <xf numFmtId="166" fontId="28" fillId="0" borderId="36" xfId="2" applyNumberFormat="1" applyFont="1" applyBorder="1"/>
    <xf numFmtId="166" fontId="28" fillId="0" borderId="37" xfId="2" applyNumberFormat="1" applyFont="1" applyBorder="1"/>
    <xf numFmtId="166" fontId="28" fillId="0" borderId="38" xfId="2" applyNumberFormat="1" applyFont="1" applyBorder="1"/>
    <xf numFmtId="0" fontId="28" fillId="0" borderId="39" xfId="0" applyFont="1" applyBorder="1"/>
    <xf numFmtId="9" fontId="9" fillId="0" borderId="15" xfId="3" applyFont="1" applyBorder="1"/>
    <xf numFmtId="169" fontId="3" fillId="0" borderId="0" xfId="3" applyNumberFormat="1" applyFont="1"/>
    <xf numFmtId="164" fontId="0" fillId="0" borderId="0" xfId="1" applyFont="1"/>
    <xf numFmtId="38" fontId="23" fillId="5" borderId="15" xfId="0" applyNumberFormat="1" applyFont="1" applyFill="1" applyBorder="1"/>
    <xf numFmtId="0" fontId="3" fillId="0" borderId="9" xfId="0" applyFont="1" applyBorder="1" applyAlignment="1">
      <alignment horizontal="right"/>
    </xf>
    <xf numFmtId="14" fontId="25" fillId="0" borderId="9" xfId="0" applyNumberFormat="1" applyFont="1" applyBorder="1" applyAlignment="1">
      <alignment horizontal="center" vertical="center"/>
    </xf>
    <xf numFmtId="171" fontId="0" fillId="0" borderId="0" xfId="0" applyNumberFormat="1"/>
    <xf numFmtId="10" fontId="23" fillId="0" borderId="13" xfId="3" applyNumberFormat="1" applyFont="1" applyFill="1" applyBorder="1" applyAlignment="1">
      <alignment horizontal="center" vertical="center"/>
    </xf>
    <xf numFmtId="0" fontId="23" fillId="0" borderId="13" xfId="0" applyFont="1" applyFill="1" applyBorder="1" applyAlignment="1">
      <alignment horizontal="left" vertical="center"/>
    </xf>
    <xf numFmtId="164" fontId="0" fillId="0" borderId="9" xfId="1" applyFont="1" applyBorder="1"/>
    <xf numFmtId="0" fontId="23" fillId="0" borderId="13" xfId="0" applyFont="1" applyBorder="1"/>
    <xf numFmtId="0" fontId="23" fillId="0" borderId="13" xfId="0" applyFont="1" applyFill="1" applyBorder="1" applyAlignment="1">
      <alignment horizontal="left" vertical="center" wrapText="1"/>
    </xf>
    <xf numFmtId="0" fontId="23" fillId="0" borderId="13" xfId="0" applyFont="1" applyFill="1" applyBorder="1"/>
    <xf numFmtId="0" fontId="25" fillId="0" borderId="0" xfId="0" applyFont="1" applyAlignment="1">
      <alignment horizontal="center" vertical="center" wrapText="1"/>
    </xf>
    <xf numFmtId="164" fontId="0" fillId="0" borderId="0" xfId="1" applyFont="1" applyAlignment="1">
      <alignment vertical="center"/>
    </xf>
    <xf numFmtId="0" fontId="0" fillId="0" borderId="0" xfId="0" applyAlignment="1">
      <alignment horizontal="center"/>
    </xf>
    <xf numFmtId="0" fontId="28" fillId="0" borderId="0" xfId="0" applyFont="1" applyBorder="1"/>
    <xf numFmtId="0" fontId="12" fillId="0" borderId="0" xfId="0" applyFont="1" applyAlignment="1">
      <alignment horizontal="center" wrapText="1"/>
    </xf>
    <xf numFmtId="0" fontId="0" fillId="0" borderId="14" xfId="0" applyFont="1" applyBorder="1"/>
    <xf numFmtId="164" fontId="23" fillId="0" borderId="14" xfId="1" applyFont="1" applyBorder="1" applyAlignment="1">
      <alignment horizontal="right"/>
    </xf>
    <xf numFmtId="164" fontId="23" fillId="0" borderId="3" xfId="1" applyFont="1" applyBorder="1" applyAlignment="1">
      <alignment horizontal="right"/>
    </xf>
    <xf numFmtId="164" fontId="23" fillId="0" borderId="2" xfId="1" applyFont="1" applyBorder="1" applyAlignment="1">
      <alignment horizontal="right"/>
    </xf>
    <xf numFmtId="0" fontId="0" fillId="0" borderId="15" xfId="0" applyFont="1" applyBorder="1"/>
    <xf numFmtId="164" fontId="23" fillId="0" borderId="15" xfId="1" applyFont="1" applyBorder="1" applyAlignment="1">
      <alignment horizontal="right"/>
    </xf>
    <xf numFmtId="164" fontId="23" fillId="0" borderId="4" xfId="1" applyFont="1" applyBorder="1" applyAlignment="1">
      <alignment horizontal="right"/>
    </xf>
    <xf numFmtId="0" fontId="1" fillId="0" borderId="9" xfId="0" applyFont="1" applyBorder="1"/>
    <xf numFmtId="164" fontId="22" fillId="0" borderId="9" xfId="1" applyFont="1" applyBorder="1" applyAlignment="1">
      <alignment horizontal="right"/>
    </xf>
    <xf numFmtId="164" fontId="22" fillId="0" borderId="10" xfId="1" applyFont="1" applyBorder="1" applyAlignment="1">
      <alignment horizontal="right"/>
    </xf>
    <xf numFmtId="164" fontId="22" fillId="0" borderId="12" xfId="1" applyFont="1" applyBorder="1" applyAlignment="1">
      <alignment horizontal="right"/>
    </xf>
    <xf numFmtId="0" fontId="1" fillId="0" borderId="10" xfId="0" applyFont="1" applyBorder="1"/>
    <xf numFmtId="164" fontId="22" fillId="0" borderId="11" xfId="1" applyFont="1" applyBorder="1" applyAlignment="1">
      <alignment horizontal="right"/>
    </xf>
    <xf numFmtId="166" fontId="28" fillId="0" borderId="40" xfId="2" applyNumberFormat="1" applyFont="1" applyBorder="1"/>
    <xf numFmtId="166" fontId="28" fillId="0" borderId="41" xfId="2" applyNumberFormat="1" applyFont="1" applyBorder="1"/>
    <xf numFmtId="166" fontId="28" fillId="0" borderId="42" xfId="2" applyNumberFormat="1" applyFont="1" applyBorder="1"/>
    <xf numFmtId="41" fontId="0" fillId="0" borderId="0" xfId="0" applyNumberFormat="1"/>
    <xf numFmtId="173" fontId="0" fillId="0" borderId="0" xfId="0" applyNumberFormat="1"/>
    <xf numFmtId="173" fontId="0" fillId="0" borderId="0" xfId="0" applyNumberFormat="1" applyBorder="1"/>
    <xf numFmtId="0" fontId="26" fillId="0" borderId="3" xfId="0" applyFont="1" applyFill="1" applyBorder="1" applyAlignment="1">
      <alignment horizontal="left" wrapText="1"/>
    </xf>
    <xf numFmtId="0" fontId="0" fillId="0" borderId="0" xfId="0" applyAlignment="1">
      <alignment horizontal="center"/>
    </xf>
    <xf numFmtId="164" fontId="23" fillId="0" borderId="13" xfId="1" applyFont="1" applyFill="1" applyBorder="1"/>
    <xf numFmtId="0" fontId="10" fillId="0" borderId="0" xfId="0" applyFont="1" applyAlignment="1">
      <alignment vertical="center"/>
    </xf>
    <xf numFmtId="0" fontId="48" fillId="0" borderId="19" xfId="0" applyFont="1" applyBorder="1"/>
    <xf numFmtId="0" fontId="12" fillId="0" borderId="13" xfId="0" applyFont="1" applyBorder="1" applyAlignment="1">
      <alignment horizontal="justify" vertical="center"/>
    </xf>
    <xf numFmtId="0" fontId="12" fillId="0" borderId="19" xfId="0" applyFont="1" applyBorder="1" applyAlignment="1">
      <alignment horizontal="justify" vertical="center"/>
    </xf>
    <xf numFmtId="17" fontId="33" fillId="0" borderId="13" xfId="0" applyNumberFormat="1" applyFont="1" applyBorder="1" applyAlignment="1">
      <alignment horizontal="center" vertical="center"/>
    </xf>
    <xf numFmtId="0" fontId="49" fillId="0" borderId="13" xfId="0" applyFont="1" applyBorder="1" applyAlignment="1">
      <alignment horizontal="center" vertical="center" wrapText="1"/>
    </xf>
    <xf numFmtId="0" fontId="22" fillId="0" borderId="13" xfId="0" applyFont="1" applyBorder="1" applyAlignment="1">
      <alignment horizontal="center" vertical="center" wrapText="1"/>
    </xf>
    <xf numFmtId="0" fontId="23" fillId="6" borderId="0" xfId="0" applyFont="1" applyFill="1" applyBorder="1" applyAlignment="1">
      <alignment vertical="center"/>
    </xf>
    <xf numFmtId="0" fontId="33" fillId="6" borderId="13" xfId="0" applyFont="1" applyFill="1" applyBorder="1" applyAlignment="1">
      <alignment vertical="center"/>
    </xf>
    <xf numFmtId="0" fontId="23" fillId="6" borderId="13" xfId="0" applyFont="1" applyFill="1" applyBorder="1" applyAlignment="1">
      <alignment vertical="center"/>
    </xf>
    <xf numFmtId="0" fontId="23" fillId="6" borderId="13" xfId="0" applyFont="1" applyFill="1" applyBorder="1" applyAlignment="1">
      <alignment horizontal="center" vertical="center"/>
    </xf>
    <xf numFmtId="0" fontId="33" fillId="0" borderId="19" xfId="0" applyFont="1" applyFill="1" applyBorder="1" applyAlignment="1">
      <alignment vertical="center"/>
    </xf>
    <xf numFmtId="0" fontId="9" fillId="0" borderId="13" xfId="0" applyFont="1" applyBorder="1" applyAlignment="1">
      <alignment horizontal="center" vertical="center" wrapText="1"/>
    </xf>
    <xf numFmtId="0" fontId="22" fillId="6" borderId="19" xfId="0" applyFont="1" applyFill="1" applyBorder="1" applyAlignment="1">
      <alignment vertical="center"/>
    </xf>
    <xf numFmtId="0" fontId="35" fillId="6" borderId="0" xfId="0" applyFont="1" applyFill="1" applyBorder="1" applyAlignment="1">
      <alignment vertical="center"/>
    </xf>
    <xf numFmtId="0" fontId="22" fillId="6" borderId="19" xfId="0" applyFont="1" applyFill="1" applyBorder="1" applyAlignment="1">
      <alignment horizontal="left" vertical="center"/>
    </xf>
    <xf numFmtId="0" fontId="23" fillId="6" borderId="0" xfId="0" applyFont="1" applyFill="1" applyBorder="1" applyAlignment="1">
      <alignment horizontal="center" vertical="center"/>
    </xf>
    <xf numFmtId="0" fontId="34" fillId="6" borderId="19" xfId="0" applyFont="1" applyFill="1" applyBorder="1" applyAlignment="1">
      <alignment vertical="center"/>
    </xf>
    <xf numFmtId="0" fontId="50" fillId="0" borderId="19" xfId="0" applyFont="1" applyBorder="1" applyAlignment="1">
      <alignment horizontal="justify" vertical="center"/>
    </xf>
    <xf numFmtId="17" fontId="22" fillId="0" borderId="13" xfId="0" applyNumberFormat="1" applyFont="1" applyBorder="1" applyAlignment="1">
      <alignment horizontal="center" vertical="center"/>
    </xf>
    <xf numFmtId="0" fontId="22" fillId="0" borderId="13" xfId="0" applyFont="1" applyBorder="1" applyAlignment="1">
      <alignment vertical="center"/>
    </xf>
    <xf numFmtId="0" fontId="0" fillId="0" borderId="0" xfId="0" applyBorder="1" applyAlignment="1">
      <alignment vertical="center"/>
    </xf>
    <xf numFmtId="41" fontId="7" fillId="0" borderId="8" xfId="1" applyNumberFormat="1" applyFont="1" applyBorder="1"/>
    <xf numFmtId="0" fontId="22" fillId="4" borderId="47" xfId="0" applyFont="1" applyFill="1" applyBorder="1" applyAlignment="1">
      <alignment vertical="center"/>
    </xf>
    <xf numFmtId="38" fontId="23" fillId="0" borderId="13" xfId="0" applyNumberFormat="1" applyFont="1" applyBorder="1" applyAlignment="1"/>
    <xf numFmtId="0" fontId="22" fillId="3" borderId="48" xfId="0" applyFont="1" applyFill="1" applyBorder="1" applyAlignment="1">
      <alignment vertical="center"/>
    </xf>
    <xf numFmtId="0" fontId="22" fillId="3" borderId="49" xfId="0" applyFont="1" applyFill="1" applyBorder="1" applyAlignment="1">
      <alignment vertical="center"/>
    </xf>
    <xf numFmtId="0" fontId="23" fillId="4" borderId="47" xfId="0" applyFont="1" applyFill="1" applyBorder="1" applyAlignment="1">
      <alignment vertical="center"/>
    </xf>
    <xf numFmtId="0" fontId="22" fillId="4" borderId="48" xfId="0" applyFont="1" applyFill="1" applyBorder="1" applyAlignment="1">
      <alignment vertical="center"/>
    </xf>
    <xf numFmtId="166" fontId="23" fillId="4" borderId="48" xfId="2" applyNumberFormat="1" applyFont="1" applyFill="1" applyBorder="1" applyAlignment="1">
      <alignment vertical="center"/>
    </xf>
    <xf numFmtId="166" fontId="22" fillId="4" borderId="50" xfId="0" applyNumberFormat="1" applyFont="1" applyFill="1" applyBorder="1" applyAlignment="1">
      <alignment vertical="center"/>
    </xf>
    <xf numFmtId="0" fontId="23" fillId="0" borderId="19" xfId="0" applyFont="1" applyBorder="1" applyAlignment="1">
      <alignment horizontal="left" vertical="center" wrapText="1"/>
    </xf>
    <xf numFmtId="0" fontId="23" fillId="0" borderId="0" xfId="0" applyFont="1" applyBorder="1" applyAlignment="1">
      <alignment horizontal="left" vertical="center" wrapText="1"/>
    </xf>
    <xf numFmtId="0" fontId="23" fillId="0" borderId="20" xfId="0" applyFont="1" applyBorder="1" applyAlignment="1">
      <alignment horizontal="left" vertical="center" wrapText="1"/>
    </xf>
    <xf numFmtId="0" fontId="23" fillId="0" borderId="13" xfId="0" applyFont="1" applyBorder="1" applyAlignment="1">
      <alignment horizontal="left" vertical="center" wrapText="1"/>
    </xf>
    <xf numFmtId="0" fontId="25" fillId="0" borderId="2" xfId="0" applyFont="1" applyBorder="1" applyAlignment="1">
      <alignment horizontal="center"/>
    </xf>
    <xf numFmtId="3" fontId="23" fillId="0" borderId="0" xfId="0" applyNumberFormat="1" applyFont="1" applyBorder="1"/>
    <xf numFmtId="3" fontId="23" fillId="0" borderId="3" xfId="0" applyNumberFormat="1" applyFont="1" applyFill="1" applyBorder="1"/>
    <xf numFmtId="0" fontId="0" fillId="0" borderId="0" xfId="0" applyFont="1" applyBorder="1"/>
    <xf numFmtId="9" fontId="0" fillId="0" borderId="0" xfId="3" applyFont="1" applyBorder="1"/>
    <xf numFmtId="0" fontId="1" fillId="0" borderId="0" xfId="0" applyFont="1"/>
    <xf numFmtId="0" fontId="0" fillId="0" borderId="0" xfId="0" applyFont="1"/>
    <xf numFmtId="0" fontId="0" fillId="0" borderId="3" xfId="0" applyFont="1" applyBorder="1"/>
    <xf numFmtId="0" fontId="0" fillId="0" borderId="4" xfId="0" applyFont="1" applyBorder="1"/>
    <xf numFmtId="0" fontId="1" fillId="0" borderId="3" xfId="0" applyFont="1" applyBorder="1"/>
    <xf numFmtId="17" fontId="1" fillId="0" borderId="9" xfId="0" applyNumberFormat="1" applyFont="1" applyBorder="1" applyAlignment="1">
      <alignment horizontal="center"/>
    </xf>
    <xf numFmtId="0" fontId="0" fillId="0" borderId="14" xfId="0" applyFont="1" applyFill="1" applyBorder="1"/>
    <xf numFmtId="166" fontId="0" fillId="0" borderId="15" xfId="2" applyNumberFormat="1" applyFont="1" applyFill="1" applyBorder="1"/>
    <xf numFmtId="0" fontId="0" fillId="0" borderId="0" xfId="0" applyFont="1" applyFill="1" applyBorder="1"/>
    <xf numFmtId="0" fontId="0" fillId="0" borderId="3" xfId="0" applyFont="1" applyFill="1" applyBorder="1"/>
    <xf numFmtId="166" fontId="0" fillId="0" borderId="15" xfId="2" applyNumberFormat="1" applyFont="1" applyBorder="1"/>
    <xf numFmtId="0" fontId="1" fillId="0" borderId="3" xfId="0" applyFont="1" applyFill="1" applyBorder="1"/>
    <xf numFmtId="0" fontId="0" fillId="0" borderId="15" xfId="0" applyFont="1" applyFill="1" applyBorder="1"/>
    <xf numFmtId="38" fontId="1" fillId="0" borderId="9" xfId="0" applyNumberFormat="1" applyFont="1" applyBorder="1"/>
    <xf numFmtId="3" fontId="0" fillId="0" borderId="15" xfId="2" applyNumberFormat="1" applyFont="1" applyFill="1" applyBorder="1"/>
    <xf numFmtId="0" fontId="0" fillId="0" borderId="3" xfId="0" applyFont="1" applyFill="1" applyBorder="1" applyAlignment="1"/>
    <xf numFmtId="172" fontId="51" fillId="0" borderId="0" xfId="1" applyNumberFormat="1" applyFont="1"/>
    <xf numFmtId="38" fontId="51" fillId="0" borderId="0" xfId="0" applyNumberFormat="1" applyFont="1" applyBorder="1"/>
    <xf numFmtId="38" fontId="51" fillId="0" borderId="0" xfId="0" applyNumberFormat="1" applyFont="1"/>
    <xf numFmtId="0" fontId="0" fillId="0" borderId="5" xfId="0" applyFont="1" applyBorder="1"/>
    <xf numFmtId="0" fontId="0" fillId="0" borderId="8" xfId="0" applyFont="1" applyBorder="1"/>
    <xf numFmtId="38" fontId="0" fillId="0" borderId="8" xfId="0" applyNumberFormat="1" applyFont="1" applyBorder="1"/>
    <xf numFmtId="0" fontId="0" fillId="0" borderId="6" xfId="0" applyFont="1" applyBorder="1"/>
    <xf numFmtId="38" fontId="0" fillId="0" borderId="0" xfId="0" applyNumberFormat="1" applyFont="1" applyBorder="1"/>
    <xf numFmtId="0" fontId="52" fillId="0" borderId="3" xfId="0" applyFont="1" applyBorder="1"/>
    <xf numFmtId="0" fontId="1" fillId="0" borderId="0" xfId="0" applyFont="1" applyBorder="1" applyAlignment="1">
      <alignment vertical="center"/>
    </xf>
    <xf numFmtId="166" fontId="8" fillId="0" borderId="0" xfId="2" applyNumberFormat="1" applyFont="1"/>
    <xf numFmtId="0" fontId="22" fillId="4" borderId="18" xfId="0" applyFont="1" applyFill="1" applyBorder="1" applyAlignment="1">
      <alignment horizontal="center" vertical="center"/>
    </xf>
    <xf numFmtId="9" fontId="23" fillId="0" borderId="15" xfId="3" applyFont="1" applyBorder="1" applyAlignment="1">
      <alignment horizontal="center"/>
    </xf>
    <xf numFmtId="38" fontId="1" fillId="0" borderId="9" xfId="0" applyNumberFormat="1" applyFont="1" applyFill="1" applyBorder="1"/>
    <xf numFmtId="166" fontId="53" fillId="0" borderId="15" xfId="2" applyNumberFormat="1" applyFont="1" applyFill="1" applyBorder="1"/>
    <xf numFmtId="3" fontId="26" fillId="0" borderId="6" xfId="0" applyNumberFormat="1" applyFont="1" applyBorder="1"/>
    <xf numFmtId="0" fontId="23" fillId="0" borderId="0" xfId="0" applyFont="1" applyBorder="1" applyAlignment="1">
      <alignment horizontal="left" vertical="center" wrapText="1"/>
    </xf>
    <xf numFmtId="0" fontId="23" fillId="0" borderId="20" xfId="0" applyFont="1" applyBorder="1" applyAlignment="1">
      <alignment horizontal="left" vertical="center" wrapText="1"/>
    </xf>
    <xf numFmtId="0" fontId="27" fillId="0" borderId="10" xfId="0" applyFont="1" applyBorder="1"/>
    <xf numFmtId="0" fontId="27" fillId="0" borderId="11" xfId="0" applyFont="1" applyBorder="1"/>
    <xf numFmtId="0" fontId="27" fillId="0" borderId="12" xfId="0" applyFont="1" applyBorder="1"/>
    <xf numFmtId="0" fontId="34" fillId="0" borderId="43" xfId="0" applyFont="1" applyBorder="1" applyAlignment="1">
      <alignment horizontal="center" vertical="center"/>
    </xf>
    <xf numFmtId="0" fontId="23" fillId="0" borderId="44" xfId="0" applyFont="1" applyBorder="1" applyAlignment="1">
      <alignment horizontal="left" vertical="center" wrapText="1"/>
    </xf>
    <xf numFmtId="0" fontId="23" fillId="0" borderId="51" xfId="0" applyFont="1" applyBorder="1" applyAlignment="1">
      <alignment horizontal="left" vertical="center" wrapText="1"/>
    </xf>
    <xf numFmtId="0" fontId="23" fillId="0" borderId="53" xfId="0" applyFont="1" applyBorder="1" applyAlignment="1">
      <alignment horizontal="left" vertical="center" wrapText="1"/>
    </xf>
    <xf numFmtId="0" fontId="23" fillId="0" borderId="54" xfId="0" applyFont="1" applyBorder="1" applyAlignment="1">
      <alignment horizontal="left" vertical="center" wrapText="1"/>
    </xf>
    <xf numFmtId="0" fontId="23" fillId="0" borderId="24" xfId="0" applyFont="1" applyBorder="1" applyAlignment="1">
      <alignment horizontal="left" vertical="center"/>
    </xf>
    <xf numFmtId="164" fontId="23" fillId="0" borderId="13" xfId="1" applyFont="1" applyFill="1" applyBorder="1" applyAlignment="1">
      <alignment horizontal="right"/>
    </xf>
    <xf numFmtId="3" fontId="0" fillId="0" borderId="13" xfId="0" applyNumberFormat="1" applyFill="1" applyBorder="1"/>
    <xf numFmtId="164" fontId="0" fillId="0" borderId="0" xfId="1" applyFont="1" applyAlignment="1">
      <alignment horizontal="center" vertical="center" wrapText="1"/>
    </xf>
    <xf numFmtId="164" fontId="0" fillId="0" borderId="0" xfId="0" applyNumberFormat="1"/>
    <xf numFmtId="9" fontId="0" fillId="0" borderId="0" xfId="3" applyFont="1"/>
    <xf numFmtId="169" fontId="0" fillId="0" borderId="0" xfId="3" applyNumberFormat="1" applyFont="1"/>
    <xf numFmtId="171" fontId="8" fillId="0" borderId="0" xfId="2" applyNumberFormat="1" applyFont="1"/>
    <xf numFmtId="3" fontId="8" fillId="0" borderId="0" xfId="0" applyNumberFormat="1" applyFont="1"/>
    <xf numFmtId="174" fontId="0" fillId="0" borderId="0" xfId="1" applyNumberFormat="1" applyFont="1"/>
    <xf numFmtId="175" fontId="0" fillId="0" borderId="0" xfId="0" applyNumberFormat="1"/>
    <xf numFmtId="38" fontId="27" fillId="0" borderId="9" xfId="0" applyNumberFormat="1" applyFont="1" applyFill="1" applyBorder="1" applyAlignment="1">
      <alignment horizontal="center" vertical="center" wrapText="1"/>
    </xf>
    <xf numFmtId="169" fontId="27" fillId="0" borderId="9" xfId="3" applyNumberFormat="1" applyFont="1" applyFill="1" applyBorder="1" applyAlignment="1">
      <alignment horizontal="center" vertical="center" wrapText="1"/>
    </xf>
    <xf numFmtId="0" fontId="22" fillId="4" borderId="18" xfId="0" applyFont="1" applyFill="1" applyBorder="1" applyAlignment="1">
      <alignment horizontal="center" vertical="center"/>
    </xf>
    <xf numFmtId="166" fontId="28" fillId="0" borderId="0" xfId="2" applyNumberFormat="1" applyFont="1" applyBorder="1"/>
    <xf numFmtId="0" fontId="38" fillId="0" borderId="0" xfId="0" applyFont="1" applyAlignment="1">
      <alignment horizontal="justify" vertical="center"/>
    </xf>
    <xf numFmtId="0" fontId="40" fillId="0" borderId="0" xfId="0" applyFont="1" applyFill="1" applyBorder="1" applyAlignment="1">
      <alignment horizontal="left" wrapText="1"/>
    </xf>
    <xf numFmtId="0" fontId="40" fillId="0" borderId="4" xfId="0" applyFont="1" applyFill="1" applyBorder="1" applyAlignment="1">
      <alignment horizontal="left" wrapText="1"/>
    </xf>
    <xf numFmtId="0" fontId="3" fillId="0" borderId="0" xfId="0" applyFont="1" applyBorder="1" applyAlignment="1">
      <alignment horizontal="left" wrapText="1"/>
    </xf>
    <xf numFmtId="0" fontId="3" fillId="0" borderId="4" xfId="0" applyFont="1" applyBorder="1" applyAlignment="1">
      <alignment horizontal="left" wrapText="1"/>
    </xf>
    <xf numFmtId="0" fontId="12" fillId="0" borderId="0" xfId="0" applyFont="1" applyAlignment="1">
      <alignment horizontal="center" vertical="center" wrapText="1"/>
    </xf>
    <xf numFmtId="0" fontId="25" fillId="0" borderId="0" xfId="0" applyFont="1" applyAlignment="1">
      <alignment horizontal="center" vertical="center"/>
    </xf>
    <xf numFmtId="0" fontId="25" fillId="0" borderId="0" xfId="0" applyFont="1" applyAlignment="1">
      <alignment horizontal="center" vertical="center" wrapText="1"/>
    </xf>
    <xf numFmtId="0" fontId="40" fillId="0" borderId="0" xfId="0" applyFont="1" applyBorder="1" applyAlignment="1">
      <alignment horizontal="left" wrapText="1"/>
    </xf>
    <xf numFmtId="0" fontId="40" fillId="0" borderId="4" xfId="0" applyFont="1" applyBorder="1" applyAlignment="1">
      <alignment horizontal="left" wrapText="1"/>
    </xf>
    <xf numFmtId="0" fontId="2" fillId="0" borderId="0" xfId="0" applyFont="1" applyAlignment="1">
      <alignment horizontal="center"/>
    </xf>
    <xf numFmtId="0" fontId="4" fillId="0" borderId="3" xfId="0" applyFont="1" applyBorder="1" applyAlignment="1">
      <alignment horizontal="center"/>
    </xf>
    <xf numFmtId="0" fontId="4" fillId="0" borderId="0" xfId="0" applyFont="1" applyBorder="1" applyAlignment="1">
      <alignment horizontal="center"/>
    </xf>
    <xf numFmtId="0" fontId="4" fillId="0" borderId="4" xfId="0" applyFont="1" applyBorder="1" applyAlignment="1">
      <alignment horizontal="center"/>
    </xf>
    <xf numFmtId="0" fontId="3" fillId="5" borderId="3" xfId="0" applyFont="1" applyFill="1" applyBorder="1" applyAlignment="1">
      <alignment horizontal="left" wrapText="1"/>
    </xf>
    <xf numFmtId="0" fontId="3" fillId="5" borderId="0" xfId="0" applyFont="1" applyFill="1" applyBorder="1" applyAlignment="1">
      <alignment horizontal="left" wrapText="1"/>
    </xf>
    <xf numFmtId="0" fontId="3" fillId="5" borderId="4" xfId="0" applyFont="1" applyFill="1" applyBorder="1" applyAlignment="1">
      <alignment horizontal="left" wrapText="1"/>
    </xf>
    <xf numFmtId="0" fontId="12" fillId="0" borderId="0" xfId="0" applyFont="1" applyAlignment="1">
      <alignment horizontal="center" wrapText="1"/>
    </xf>
    <xf numFmtId="0" fontId="1" fillId="0" borderId="3" xfId="0" applyFont="1" applyBorder="1" applyAlignment="1">
      <alignment horizontal="center"/>
    </xf>
    <xf numFmtId="0" fontId="1" fillId="0" borderId="0" xfId="0" applyFont="1" applyBorder="1" applyAlignment="1">
      <alignment horizontal="center"/>
    </xf>
    <xf numFmtId="0" fontId="1" fillId="0" borderId="4" xfId="0" applyFont="1" applyBorder="1" applyAlignment="1">
      <alignment horizontal="center"/>
    </xf>
    <xf numFmtId="0" fontId="1" fillId="0" borderId="1" xfId="0" applyFont="1" applyBorder="1" applyAlignment="1">
      <alignment horizontal="center" vertical="center"/>
    </xf>
    <xf numFmtId="0" fontId="1" fillId="0" borderId="7" xfId="0" applyFont="1" applyBorder="1" applyAlignment="1">
      <alignment horizontal="center" vertical="center"/>
    </xf>
    <xf numFmtId="0" fontId="1" fillId="0" borderId="2" xfId="0" applyFont="1" applyBorder="1" applyAlignment="1">
      <alignment horizontal="center" vertical="center"/>
    </xf>
    <xf numFmtId="0" fontId="0" fillId="0" borderId="3" xfId="0" applyFont="1" applyBorder="1" applyAlignment="1">
      <alignment horizontal="center"/>
    </xf>
    <xf numFmtId="0" fontId="0" fillId="0" borderId="0" xfId="0" applyFont="1" applyBorder="1" applyAlignment="1">
      <alignment horizontal="center"/>
    </xf>
    <xf numFmtId="0" fontId="0" fillId="0" borderId="4" xfId="0" applyFont="1" applyBorder="1" applyAlignment="1">
      <alignment horizontal="center"/>
    </xf>
    <xf numFmtId="0" fontId="1" fillId="0" borderId="10" xfId="0" applyFont="1" applyBorder="1" applyAlignment="1">
      <alignment horizontal="left"/>
    </xf>
    <xf numFmtId="0" fontId="1" fillId="0" borderId="11" xfId="0" applyFont="1" applyBorder="1" applyAlignment="1">
      <alignment horizontal="left"/>
    </xf>
    <xf numFmtId="0" fontId="1" fillId="0" borderId="12" xfId="0" applyFont="1" applyBorder="1" applyAlignment="1">
      <alignment horizontal="left"/>
    </xf>
    <xf numFmtId="0" fontId="1" fillId="0" borderId="0" xfId="0" applyFont="1" applyAlignment="1">
      <alignment horizontal="center" vertical="center" wrapText="1"/>
    </xf>
    <xf numFmtId="0" fontId="1" fillId="0" borderId="10" xfId="0" applyFont="1" applyBorder="1" applyAlignment="1">
      <alignment horizontal="center"/>
    </xf>
    <xf numFmtId="0" fontId="1" fillId="0" borderId="12" xfId="0" applyFont="1" applyBorder="1" applyAlignment="1">
      <alignment horizontal="center"/>
    </xf>
    <xf numFmtId="0" fontId="5" fillId="0" borderId="1" xfId="0" applyFont="1" applyBorder="1" applyAlignment="1">
      <alignment horizontal="center" vertical="center"/>
    </xf>
    <xf numFmtId="0" fontId="5" fillId="0" borderId="7" xfId="0" applyFont="1" applyBorder="1" applyAlignment="1">
      <alignment horizontal="center" vertical="center"/>
    </xf>
    <xf numFmtId="0" fontId="5" fillId="0" borderId="2" xfId="0" applyFont="1" applyBorder="1" applyAlignment="1">
      <alignment horizontal="center" vertical="center"/>
    </xf>
    <xf numFmtId="0" fontId="1" fillId="0" borderId="3" xfId="0" applyFont="1" applyBorder="1" applyAlignment="1">
      <alignment horizontal="center" vertical="center"/>
    </xf>
    <xf numFmtId="0" fontId="1" fillId="0" borderId="0" xfId="0" applyFont="1" applyBorder="1" applyAlignment="1">
      <alignment horizontal="center" vertical="center"/>
    </xf>
    <xf numFmtId="0" fontId="1" fillId="0" borderId="4" xfId="0" applyFont="1" applyBorder="1" applyAlignment="1">
      <alignment horizontal="center" vertical="center"/>
    </xf>
    <xf numFmtId="0" fontId="0" fillId="0" borderId="3" xfId="0" applyBorder="1" applyAlignment="1">
      <alignment horizontal="center" vertical="center"/>
    </xf>
    <xf numFmtId="0" fontId="0" fillId="0" borderId="0" xfId="0" applyBorder="1" applyAlignment="1">
      <alignment horizontal="center" vertical="center"/>
    </xf>
    <xf numFmtId="0" fontId="0" fillId="0" borderId="4" xfId="0" applyBorder="1" applyAlignment="1">
      <alignment horizontal="center" vertical="center"/>
    </xf>
    <xf numFmtId="0" fontId="3" fillId="0" borderId="3" xfId="0" applyFont="1" applyBorder="1" applyAlignment="1">
      <alignment horizontal="center" vertical="center"/>
    </xf>
    <xf numFmtId="0" fontId="3" fillId="0" borderId="0" xfId="0" applyFont="1" applyBorder="1" applyAlignment="1">
      <alignment horizontal="center" vertical="center"/>
    </xf>
    <xf numFmtId="0" fontId="3" fillId="0" borderId="4" xfId="0" applyFont="1" applyBorder="1" applyAlignment="1">
      <alignment horizontal="center" vertical="center"/>
    </xf>
    <xf numFmtId="0" fontId="17" fillId="0" borderId="0" xfId="4" applyFont="1" applyBorder="1" applyAlignment="1">
      <alignment horizontal="left"/>
    </xf>
    <xf numFmtId="0" fontId="2" fillId="0" borderId="8" xfId="0" applyFont="1" applyBorder="1" applyAlignment="1">
      <alignment horizontal="center" wrapText="1"/>
    </xf>
    <xf numFmtId="0" fontId="4" fillId="0" borderId="3" xfId="0" applyFont="1" applyBorder="1" applyAlignment="1">
      <alignment horizontal="center" vertical="center"/>
    </xf>
    <xf numFmtId="0" fontId="4" fillId="0" borderId="0" xfId="0" applyFont="1" applyBorder="1" applyAlignment="1">
      <alignment horizontal="center" vertical="center"/>
    </xf>
    <xf numFmtId="0" fontId="4" fillId="0" borderId="4" xfId="0" applyFont="1" applyBorder="1" applyAlignment="1">
      <alignment horizontal="center" vertical="center"/>
    </xf>
    <xf numFmtId="0" fontId="26" fillId="0" borderId="10" xfId="0" applyFont="1" applyBorder="1" applyAlignment="1">
      <alignment horizontal="center"/>
    </xf>
    <xf numFmtId="0" fontId="26" fillId="0" borderId="11" xfId="0" applyFont="1" applyBorder="1" applyAlignment="1">
      <alignment horizontal="center"/>
    </xf>
    <xf numFmtId="0" fontId="26" fillId="0" borderId="12" xfId="0" applyFont="1" applyBorder="1" applyAlignment="1">
      <alignment horizontal="center"/>
    </xf>
    <xf numFmtId="0" fontId="4" fillId="0" borderId="1" xfId="0" applyFont="1" applyBorder="1" applyAlignment="1">
      <alignment horizontal="center"/>
    </xf>
    <xf numFmtId="0" fontId="4" fillId="0" borderId="7" xfId="0" applyFont="1" applyBorder="1" applyAlignment="1">
      <alignment horizontal="center"/>
    </xf>
    <xf numFmtId="0" fontId="4" fillId="0" borderId="2" xfId="0" applyFont="1" applyBorder="1" applyAlignment="1">
      <alignment horizontal="center"/>
    </xf>
    <xf numFmtId="0" fontId="25" fillId="0" borderId="3" xfId="0" applyFont="1" applyBorder="1" applyAlignment="1">
      <alignment horizontal="center"/>
    </xf>
    <xf numFmtId="0" fontId="25" fillId="0" borderId="0" xfId="0" applyFont="1" applyBorder="1" applyAlignment="1">
      <alignment horizontal="center"/>
    </xf>
    <xf numFmtId="0" fontId="25" fillId="0" borderId="4" xfId="0" applyFont="1" applyBorder="1" applyAlignment="1">
      <alignment horizontal="center"/>
    </xf>
    <xf numFmtId="0" fontId="26" fillId="0" borderId="3" xfId="0" applyFont="1" applyBorder="1" applyAlignment="1">
      <alignment horizontal="center"/>
    </xf>
    <xf numFmtId="0" fontId="26" fillId="0" borderId="0" xfId="0" applyFont="1" applyBorder="1" applyAlignment="1">
      <alignment horizontal="center"/>
    </xf>
    <xf numFmtId="0" fontId="26" fillId="0" borderId="4" xfId="0" applyFont="1" applyBorder="1" applyAlignment="1">
      <alignment horizontal="center"/>
    </xf>
    <xf numFmtId="0" fontId="23" fillId="0" borderId="19" xfId="0" applyFont="1" applyBorder="1" applyAlignment="1">
      <alignment horizontal="left" vertical="center" wrapText="1"/>
    </xf>
    <xf numFmtId="0" fontId="23" fillId="0" borderId="0" xfId="0" applyFont="1" applyBorder="1" applyAlignment="1">
      <alignment horizontal="left" vertical="center" wrapText="1"/>
    </xf>
    <xf numFmtId="0" fontId="23" fillId="0" borderId="20" xfId="0" applyFont="1" applyBorder="1" applyAlignment="1">
      <alignment horizontal="left" vertical="center" wrapText="1"/>
    </xf>
    <xf numFmtId="0" fontId="37" fillId="0" borderId="25" xfId="0" applyFont="1" applyBorder="1" applyAlignment="1">
      <alignment horizontal="center" vertical="center"/>
    </xf>
    <xf numFmtId="0" fontId="37" fillId="0" borderId="26" xfId="0" applyFont="1" applyBorder="1" applyAlignment="1">
      <alignment horizontal="center" vertical="center"/>
    </xf>
    <xf numFmtId="0" fontId="4" fillId="0" borderId="0" xfId="0" applyFont="1" applyAlignment="1">
      <alignment horizontal="left" vertical="center"/>
    </xf>
    <xf numFmtId="0" fontId="45" fillId="0" borderId="19" xfId="0" applyFont="1" applyBorder="1" applyAlignment="1">
      <alignment horizontal="left" vertical="center"/>
    </xf>
    <xf numFmtId="0" fontId="45" fillId="0" borderId="0" xfId="0" applyFont="1" applyBorder="1" applyAlignment="1">
      <alignment horizontal="left" vertical="center"/>
    </xf>
    <xf numFmtId="0" fontId="45" fillId="0" borderId="20" xfId="0" applyFont="1" applyBorder="1" applyAlignment="1">
      <alignment horizontal="left" vertical="center"/>
    </xf>
    <xf numFmtId="0" fontId="26" fillId="0" borderId="19" xfId="0" applyFont="1" applyBorder="1" applyAlignment="1">
      <alignment horizontal="left" vertical="center"/>
    </xf>
    <xf numFmtId="0" fontId="26" fillId="0" borderId="0" xfId="0" applyFont="1" applyBorder="1" applyAlignment="1">
      <alignment horizontal="left" vertical="center"/>
    </xf>
    <xf numFmtId="0" fontId="26" fillId="0" borderId="20" xfId="0" applyFont="1" applyBorder="1" applyAlignment="1">
      <alignment horizontal="left" vertical="center"/>
    </xf>
    <xf numFmtId="0" fontId="24" fillId="0" borderId="25" xfId="0" applyFont="1" applyBorder="1" applyAlignment="1">
      <alignment horizontal="center" vertical="center"/>
    </xf>
    <xf numFmtId="0" fontId="23" fillId="0" borderId="13" xfId="0" applyFont="1" applyBorder="1" applyAlignment="1">
      <alignment horizontal="left" vertical="center" wrapText="1"/>
    </xf>
    <xf numFmtId="0" fontId="28" fillId="0" borderId="24" xfId="0" applyFont="1" applyFill="1" applyBorder="1" applyAlignment="1">
      <alignment horizontal="left" vertical="center"/>
    </xf>
    <xf numFmtId="0" fontId="28" fillId="0" borderId="25" xfId="0" applyFont="1" applyFill="1" applyBorder="1" applyAlignment="1">
      <alignment horizontal="left" vertical="center"/>
    </xf>
    <xf numFmtId="0" fontId="28" fillId="0" borderId="26" xfId="0" applyFont="1" applyFill="1" applyBorder="1" applyAlignment="1">
      <alignment horizontal="left" vertical="center"/>
    </xf>
    <xf numFmtId="0" fontId="44" fillId="0" borderId="13" xfId="0" applyFont="1" applyBorder="1" applyAlignment="1">
      <alignment horizontal="center" vertical="center" wrapText="1"/>
    </xf>
    <xf numFmtId="0" fontId="45" fillId="0" borderId="43" xfId="0" applyFont="1" applyBorder="1" applyAlignment="1">
      <alignment horizontal="left" vertical="center"/>
    </xf>
    <xf numFmtId="0" fontId="45" fillId="0" borderId="44" xfId="0" applyFont="1" applyBorder="1" applyAlignment="1">
      <alignment horizontal="left" vertical="center"/>
    </xf>
    <xf numFmtId="0" fontId="45" fillId="0" borderId="45" xfId="0" applyFont="1" applyBorder="1" applyAlignment="1">
      <alignment horizontal="left" vertical="center"/>
    </xf>
    <xf numFmtId="0" fontId="22" fillId="0" borderId="21" xfId="0" applyFont="1" applyBorder="1" applyAlignment="1">
      <alignment horizontal="left" vertical="center"/>
    </xf>
    <xf numFmtId="0" fontId="22" fillId="0" borderId="22" xfId="0" applyFont="1" applyBorder="1" applyAlignment="1">
      <alignment horizontal="left" vertical="center"/>
    </xf>
    <xf numFmtId="0" fontId="22" fillId="0" borderId="23" xfId="0" applyFont="1" applyBorder="1" applyAlignment="1">
      <alignment horizontal="left" vertical="center"/>
    </xf>
    <xf numFmtId="0" fontId="22" fillId="0" borderId="13" xfId="0" applyFont="1" applyBorder="1" applyAlignment="1">
      <alignment horizontal="left" vertical="center"/>
    </xf>
    <xf numFmtId="0" fontId="21" fillId="0" borderId="0" xfId="0" applyFont="1" applyFill="1" applyAlignment="1">
      <alignment horizontal="center" vertical="center"/>
    </xf>
    <xf numFmtId="0" fontId="4" fillId="0" borderId="0" xfId="0" applyFont="1" applyAlignment="1">
      <alignment horizontal="center" vertical="center"/>
    </xf>
    <xf numFmtId="0" fontId="13" fillId="0" borderId="0" xfId="0" applyFont="1" applyAlignment="1">
      <alignment horizontal="center" vertical="center"/>
    </xf>
    <xf numFmtId="166" fontId="22" fillId="4" borderId="18" xfId="0" applyNumberFormat="1" applyFont="1" applyFill="1" applyBorder="1" applyAlignment="1">
      <alignment horizontal="center" vertical="center"/>
    </xf>
    <xf numFmtId="0" fontId="22" fillId="4" borderId="18" xfId="0" applyFont="1" applyFill="1" applyBorder="1" applyAlignment="1">
      <alignment horizontal="center" vertical="center"/>
    </xf>
    <xf numFmtId="0" fontId="22" fillId="4" borderId="46" xfId="0" applyFont="1" applyFill="1" applyBorder="1" applyAlignment="1">
      <alignment horizontal="center" vertical="center"/>
    </xf>
    <xf numFmtId="0" fontId="26" fillId="0" borderId="0" xfId="0" applyFont="1" applyAlignment="1">
      <alignment horizontal="center" vertical="center" wrapText="1"/>
    </xf>
    <xf numFmtId="0" fontId="22" fillId="4" borderId="18" xfId="0" applyFont="1" applyFill="1" applyBorder="1" applyAlignment="1">
      <alignment horizontal="left" vertical="center"/>
    </xf>
    <xf numFmtId="0" fontId="2" fillId="0" borderId="8" xfId="0" applyFont="1" applyBorder="1" applyAlignment="1">
      <alignment horizontal="center"/>
    </xf>
    <xf numFmtId="0" fontId="28" fillId="0" borderId="10" xfId="0" applyFont="1" applyBorder="1" applyAlignment="1">
      <alignment horizontal="center"/>
    </xf>
    <xf numFmtId="0" fontId="28" fillId="0" borderId="11" xfId="0" applyFont="1" applyBorder="1" applyAlignment="1">
      <alignment horizontal="center"/>
    </xf>
    <xf numFmtId="0" fontId="28" fillId="0" borderId="12" xfId="0" applyFont="1" applyBorder="1" applyAlignment="1">
      <alignment horizontal="center"/>
    </xf>
    <xf numFmtId="0" fontId="28" fillId="0" borderId="52" xfId="0" applyFont="1" applyBorder="1" applyAlignment="1">
      <alignment horizontal="center"/>
    </xf>
    <xf numFmtId="0" fontId="4" fillId="0" borderId="10" xfId="0" applyFont="1" applyBorder="1" applyAlignment="1">
      <alignment horizontal="center"/>
    </xf>
    <xf numFmtId="0" fontId="4" fillId="0" borderId="11" xfId="0" applyFont="1" applyBorder="1" applyAlignment="1">
      <alignment horizontal="center"/>
    </xf>
    <xf numFmtId="0" fontId="4" fillId="0" borderId="12" xfId="0" applyFont="1" applyBorder="1" applyAlignment="1">
      <alignment horizontal="center"/>
    </xf>
    <xf numFmtId="0" fontId="25" fillId="0" borderId="3" xfId="0" applyFont="1" applyBorder="1" applyAlignment="1">
      <alignment horizontal="center" vertical="center"/>
    </xf>
    <xf numFmtId="0" fontId="25" fillId="0" borderId="0" xfId="0" applyFont="1" applyBorder="1" applyAlignment="1">
      <alignment horizontal="center" vertical="center"/>
    </xf>
    <xf numFmtId="0" fontId="25" fillId="0" borderId="4" xfId="0" applyFont="1" applyBorder="1" applyAlignment="1">
      <alignment horizontal="center" vertical="center"/>
    </xf>
    <xf numFmtId="0" fontId="26" fillId="0" borderId="3" xfId="0" applyFont="1" applyBorder="1" applyAlignment="1">
      <alignment horizontal="center" vertical="center"/>
    </xf>
    <xf numFmtId="0" fontId="26" fillId="0" borderId="0" xfId="0" applyFont="1" applyBorder="1" applyAlignment="1">
      <alignment horizontal="center" vertical="center"/>
    </xf>
    <xf numFmtId="0" fontId="26" fillId="0" borderId="4" xfId="0" applyFont="1" applyBorder="1" applyAlignment="1">
      <alignment horizontal="center" vertical="center"/>
    </xf>
    <xf numFmtId="0" fontId="25" fillId="0" borderId="5" xfId="0" applyFont="1" applyBorder="1" applyAlignment="1">
      <alignment horizontal="center" vertical="center"/>
    </xf>
    <xf numFmtId="0" fontId="25" fillId="0" borderId="8" xfId="0" applyFont="1" applyBorder="1" applyAlignment="1">
      <alignment horizontal="center" vertical="center"/>
    </xf>
    <xf numFmtId="0" fontId="25" fillId="0" borderId="6" xfId="0" applyFont="1" applyBorder="1" applyAlignment="1">
      <alignment horizontal="center" vertical="center"/>
    </xf>
    <xf numFmtId="0" fontId="29" fillId="0" borderId="1" xfId="0" applyFont="1" applyBorder="1" applyAlignment="1">
      <alignment horizontal="center"/>
    </xf>
    <xf numFmtId="0" fontId="29" fillId="0" borderId="7" xfId="0" applyFont="1" applyBorder="1" applyAlignment="1">
      <alignment horizontal="center"/>
    </xf>
    <xf numFmtId="0" fontId="29" fillId="0" borderId="2" xfId="0" applyFont="1" applyBorder="1" applyAlignment="1">
      <alignment horizontal="center"/>
    </xf>
    <xf numFmtId="0" fontId="27" fillId="0" borderId="5" xfId="0" applyFont="1" applyBorder="1" applyAlignment="1">
      <alignment horizontal="center"/>
    </xf>
    <xf numFmtId="0" fontId="27" fillId="0" borderId="6" xfId="0" applyFont="1" applyBorder="1" applyAlignment="1">
      <alignment horizontal="center"/>
    </xf>
    <xf numFmtId="0" fontId="27" fillId="0" borderId="11" xfId="0" applyFont="1" applyBorder="1" applyAlignment="1">
      <alignment horizontal="center"/>
    </xf>
    <xf numFmtId="0" fontId="27" fillId="0" borderId="12" xfId="0" applyFont="1" applyBorder="1" applyAlignment="1">
      <alignment horizontal="center"/>
    </xf>
    <xf numFmtId="0" fontId="29" fillId="0" borderId="3" xfId="0" applyFont="1" applyBorder="1" applyAlignment="1">
      <alignment horizontal="center" vertical="center"/>
    </xf>
    <xf numFmtId="0" fontId="29" fillId="0" borderId="0" xfId="0" applyFont="1" applyBorder="1" applyAlignment="1">
      <alignment horizontal="center" vertical="center"/>
    </xf>
    <xf numFmtId="0" fontId="29" fillId="0" borderId="4" xfId="0" applyFont="1" applyBorder="1" applyAlignment="1">
      <alignment horizontal="center" vertical="center"/>
    </xf>
    <xf numFmtId="0" fontId="27" fillId="0" borderId="3" xfId="0" applyFont="1" applyBorder="1" applyAlignment="1">
      <alignment horizontal="center" vertical="center"/>
    </xf>
    <xf numFmtId="0" fontId="27" fillId="0" borderId="0" xfId="0" applyFont="1" applyBorder="1" applyAlignment="1">
      <alignment horizontal="center" vertical="center"/>
    </xf>
    <xf numFmtId="0" fontId="27" fillId="0" borderId="4" xfId="0" applyFont="1" applyBorder="1" applyAlignment="1">
      <alignment horizontal="center" vertical="center"/>
    </xf>
    <xf numFmtId="0" fontId="29" fillId="0" borderId="3" xfId="0" applyFont="1" applyBorder="1" applyAlignment="1">
      <alignment horizontal="center"/>
    </xf>
    <xf numFmtId="0" fontId="29" fillId="0" borderId="0" xfId="0" applyFont="1" applyBorder="1" applyAlignment="1">
      <alignment horizontal="center"/>
    </xf>
    <xf numFmtId="0" fontId="29" fillId="0" borderId="4" xfId="0" applyFont="1" applyBorder="1" applyAlignment="1">
      <alignment horizontal="center"/>
    </xf>
    <xf numFmtId="0" fontId="0" fillId="0" borderId="0" xfId="0" applyAlignment="1">
      <alignment horizontal="center"/>
    </xf>
    <xf numFmtId="0" fontId="12" fillId="0" borderId="0" xfId="0" applyFont="1" applyAlignment="1">
      <alignment horizontal="left" vertical="center" wrapText="1"/>
    </xf>
    <xf numFmtId="0" fontId="25" fillId="0" borderId="0" xfId="0" applyFont="1" applyAlignment="1">
      <alignment horizontal="left" vertical="center"/>
    </xf>
    <xf numFmtId="0" fontId="28" fillId="0" borderId="0" xfId="0" applyFont="1" applyAlignment="1">
      <alignment horizontal="center" vertical="center" wrapText="1"/>
    </xf>
    <xf numFmtId="0" fontId="2" fillId="0" borderId="0" xfId="0" applyFont="1" applyAlignment="1">
      <alignment horizont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11" fillId="0" borderId="3" xfId="0" applyFont="1" applyBorder="1" applyAlignment="1">
      <alignment horizontal="center"/>
    </xf>
    <xf numFmtId="0" fontId="11" fillId="0" borderId="0" xfId="0" applyFont="1" applyBorder="1" applyAlignment="1">
      <alignment horizontal="center"/>
    </xf>
    <xf numFmtId="0" fontId="11" fillId="0" borderId="4" xfId="0" applyFont="1" applyBorder="1" applyAlignment="1">
      <alignment horizontal="center"/>
    </xf>
    <xf numFmtId="0" fontId="3" fillId="0" borderId="10" xfId="0" applyFont="1" applyBorder="1" applyAlignment="1">
      <alignment horizontal="center"/>
    </xf>
    <xf numFmtId="0" fontId="3" fillId="0" borderId="12" xfId="0" applyFont="1" applyBorder="1" applyAlignment="1">
      <alignment horizontal="center"/>
    </xf>
    <xf numFmtId="14" fontId="25" fillId="0" borderId="3" xfId="0" applyNumberFormat="1" applyFont="1" applyBorder="1" applyAlignment="1">
      <alignment horizontal="center" vertical="center"/>
    </xf>
    <xf numFmtId="0" fontId="26" fillId="0" borderId="10" xfId="0" applyFont="1" applyBorder="1" applyAlignment="1">
      <alignment horizontal="center" vertical="center" wrapText="1"/>
    </xf>
    <xf numFmtId="0" fontId="26" fillId="0" borderId="12"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12" xfId="0" applyFont="1" applyBorder="1" applyAlignment="1">
      <alignment horizontal="center" vertical="center" wrapText="1"/>
    </xf>
    <xf numFmtId="0" fontId="2" fillId="0" borderId="0" xfId="0" applyFont="1" applyAlignment="1">
      <alignment horizontal="center" vertical="top"/>
    </xf>
    <xf numFmtId="0" fontId="2" fillId="0" borderId="0" xfId="0" applyFont="1" applyAlignment="1">
      <alignment horizontal="left" vertical="center" wrapText="1"/>
    </xf>
    <xf numFmtId="0" fontId="54" fillId="0" borderId="0" xfId="0" applyFont="1" applyAlignment="1">
      <alignment horizontal="left" vertical="top" wrapText="1"/>
    </xf>
    <xf numFmtId="0" fontId="2" fillId="0" borderId="0" xfId="0" applyFont="1" applyAlignment="1">
      <alignment vertical="center"/>
    </xf>
    <xf numFmtId="0" fontId="2" fillId="0" borderId="0" xfId="0" applyFont="1" applyAlignment="1">
      <alignment vertical="top"/>
    </xf>
    <xf numFmtId="0" fontId="55" fillId="0" borderId="0" xfId="0" applyFont="1" applyAlignment="1">
      <alignment horizontal="left" vertical="top" wrapText="1"/>
    </xf>
    <xf numFmtId="0" fontId="56" fillId="0" borderId="0" xfId="0" applyFont="1" applyAlignment="1">
      <alignment horizontal="left" vertical="top" wrapText="1"/>
    </xf>
    <xf numFmtId="0" fontId="54" fillId="0" borderId="0" xfId="0" applyFont="1" applyAlignment="1">
      <alignment horizontal="left" vertical="top" wrapText="1"/>
    </xf>
    <xf numFmtId="0" fontId="0" fillId="0" borderId="0" xfId="0" applyAlignment="1">
      <alignment horizontal="left" vertical="top" wrapText="1"/>
    </xf>
    <xf numFmtId="0" fontId="2" fillId="0" borderId="0" xfId="0" applyFont="1" applyAlignment="1">
      <alignment horizontal="left" vertical="top" wrapText="1"/>
    </xf>
    <xf numFmtId="0" fontId="57" fillId="0" borderId="0" xfId="0" applyFont="1" applyAlignment="1">
      <alignment horizontal="left" vertical="top" wrapText="1"/>
    </xf>
    <xf numFmtId="0" fontId="9" fillId="0" borderId="0" xfId="0" applyFont="1" applyAlignment="1">
      <alignment horizontal="justify" vertical="center"/>
    </xf>
    <xf numFmtId="0" fontId="2" fillId="0" borderId="0" xfId="0" applyFont="1" applyAlignment="1">
      <alignment horizontal="left" vertical="top"/>
    </xf>
    <xf numFmtId="0" fontId="58" fillId="0" borderId="0" xfId="0" applyFont="1" applyAlignment="1">
      <alignment horizontal="justify" vertical="center"/>
    </xf>
    <xf numFmtId="0" fontId="59" fillId="0" borderId="0" xfId="0" applyFont="1" applyAlignment="1">
      <alignment horizontal="justify" vertical="center"/>
    </xf>
    <xf numFmtId="0" fontId="2" fillId="0" borderId="0" xfId="0" applyFont="1" applyAlignment="1">
      <alignment vertical="top" wrapText="1"/>
    </xf>
    <xf numFmtId="0" fontId="9" fillId="0" borderId="0" xfId="0" applyFont="1" applyAlignment="1">
      <alignment vertical="center"/>
    </xf>
    <xf numFmtId="0" fontId="60" fillId="0" borderId="0" xfId="0" applyFont="1" applyAlignment="1">
      <alignment horizontal="justify" vertical="center"/>
    </xf>
    <xf numFmtId="0" fontId="0" fillId="0" borderId="0" xfId="0" applyAlignment="1">
      <alignment horizontal="left" vertical="top" wrapText="1"/>
    </xf>
    <xf numFmtId="0" fontId="61" fillId="0" borderId="0" xfId="0" applyFont="1" applyAlignment="1">
      <alignment horizontal="left" vertical="center" indent="8"/>
    </xf>
    <xf numFmtId="0" fontId="62" fillId="0" borderId="0" xfId="0" applyFont="1" applyAlignment="1">
      <alignment horizontal="left" vertical="center" indent="8"/>
    </xf>
    <xf numFmtId="0" fontId="4" fillId="0" borderId="13" xfId="0" applyFont="1" applyBorder="1" applyAlignment="1">
      <alignment horizontal="center" vertical="center" wrapText="1"/>
    </xf>
    <xf numFmtId="0" fontId="3" fillId="0" borderId="13" xfId="0" applyFont="1" applyBorder="1" applyAlignment="1">
      <alignment horizontal="center" vertical="center" wrapText="1"/>
    </xf>
    <xf numFmtId="0" fontId="63" fillId="0" borderId="13" xfId="0" applyFont="1" applyBorder="1" applyAlignment="1">
      <alignment horizontal="center" vertical="center" wrapText="1"/>
    </xf>
    <xf numFmtId="0" fontId="64" fillId="0" borderId="13" xfId="0" applyFont="1" applyBorder="1" applyAlignment="1">
      <alignment horizontal="center" vertical="center" wrapText="1"/>
    </xf>
    <xf numFmtId="0" fontId="1" fillId="0" borderId="0" xfId="0" applyFont="1" applyAlignment="1">
      <alignment horizontal="left" vertical="top" wrapText="1"/>
    </xf>
    <xf numFmtId="0" fontId="57" fillId="0" borderId="0" xfId="0" applyFont="1" applyAlignment="1">
      <alignment horizontal="left" vertical="top" wrapText="1"/>
    </xf>
    <xf numFmtId="0" fontId="65" fillId="0" borderId="0" xfId="0" applyFont="1" applyAlignment="1">
      <alignment horizontal="right" vertical="center" wrapText="1"/>
    </xf>
    <xf numFmtId="0" fontId="66" fillId="0" borderId="0" xfId="0" applyFont="1" applyBorder="1" applyAlignment="1">
      <alignment horizontal="center" vertical="center" wrapText="1"/>
    </xf>
    <xf numFmtId="0" fontId="66" fillId="7" borderId="13" xfId="0" applyFont="1" applyFill="1" applyBorder="1" applyAlignment="1">
      <alignment horizontal="center" vertical="center" wrapText="1"/>
    </xf>
    <xf numFmtId="17" fontId="66" fillId="7" borderId="13" xfId="0" applyNumberFormat="1" applyFont="1" applyFill="1" applyBorder="1" applyAlignment="1">
      <alignment horizontal="center" vertical="center" wrapText="1"/>
    </xf>
    <xf numFmtId="0" fontId="65" fillId="0" borderId="13" xfId="0" applyFont="1" applyBorder="1" applyAlignment="1">
      <alignment vertical="center" wrapText="1"/>
    </xf>
    <xf numFmtId="3" fontId="65" fillId="0" borderId="13" xfId="0" applyNumberFormat="1" applyFont="1" applyBorder="1" applyAlignment="1">
      <alignment horizontal="right" vertical="center" wrapText="1"/>
    </xf>
    <xf numFmtId="0" fontId="65" fillId="0" borderId="13" xfId="0" applyFont="1" applyBorder="1" applyAlignment="1">
      <alignment horizontal="right" vertical="center" wrapText="1"/>
    </xf>
    <xf numFmtId="3" fontId="66" fillId="7" borderId="13" xfId="0" applyNumberFormat="1" applyFont="1" applyFill="1" applyBorder="1" applyAlignment="1">
      <alignment horizontal="right" vertical="center" wrapText="1"/>
    </xf>
    <xf numFmtId="0" fontId="2" fillId="0" borderId="0" xfId="0" applyFont="1" applyAlignment="1">
      <alignment horizontal="left" vertical="top" wrapText="1"/>
    </xf>
    <xf numFmtId="0" fontId="57" fillId="0" borderId="0" xfId="0" applyFont="1" applyAlignment="1">
      <alignment horizontal="left" vertical="top"/>
    </xf>
    <xf numFmtId="0" fontId="0" fillId="0" borderId="0" xfId="0" applyAlignment="1">
      <alignment horizontal="left" vertical="top"/>
    </xf>
    <xf numFmtId="0" fontId="67" fillId="0" borderId="0" xfId="0" applyFont="1" applyAlignment="1">
      <alignment horizontal="left" vertical="center" indent="8"/>
    </xf>
    <xf numFmtId="0" fontId="68" fillId="0" borderId="0" xfId="0" applyFont="1" applyAlignment="1">
      <alignment horizontal="left" vertical="center" indent="8"/>
    </xf>
    <xf numFmtId="0" fontId="57" fillId="0" borderId="0" xfId="0" applyFont="1" applyAlignment="1">
      <alignment horizontal="justify" vertical="center"/>
    </xf>
    <xf numFmtId="0" fontId="57" fillId="0" borderId="0" xfId="0" applyFont="1" applyAlignment="1">
      <alignment horizontal="center" vertical="top"/>
    </xf>
    <xf numFmtId="0" fontId="61" fillId="0" borderId="0" xfId="0" applyFont="1" applyAlignment="1">
      <alignment horizontal="justify" vertical="center"/>
    </xf>
    <xf numFmtId="0" fontId="69" fillId="0" borderId="0" xfId="0" applyFont="1" applyAlignment="1">
      <alignment horizontal="left" vertical="top" wrapText="1"/>
    </xf>
    <xf numFmtId="0" fontId="57" fillId="0" borderId="0" xfId="0" applyFont="1" applyAlignment="1">
      <alignment horizontal="center" vertical="top" wrapText="1"/>
    </xf>
    <xf numFmtId="0" fontId="71" fillId="0" borderId="0" xfId="0" applyFont="1" applyBorder="1" applyAlignment="1">
      <alignment horizontal="center" vertical="center" wrapText="1"/>
    </xf>
    <xf numFmtId="0" fontId="3" fillId="0" borderId="0" xfId="0" applyFont="1" applyAlignment="1">
      <alignment horizontal="center" vertical="center"/>
    </xf>
    <xf numFmtId="0" fontId="0" fillId="0" borderId="0" xfId="0" applyFill="1" applyBorder="1" applyAlignment="1">
      <alignment wrapText="1"/>
    </xf>
    <xf numFmtId="0" fontId="71" fillId="0" borderId="0" xfId="0" applyFont="1" applyFill="1" applyBorder="1" applyAlignment="1">
      <alignment horizontal="center" vertical="center" wrapText="1"/>
    </xf>
    <xf numFmtId="17" fontId="66" fillId="0" borderId="0" xfId="0" applyNumberFormat="1" applyFont="1" applyFill="1" applyBorder="1" applyAlignment="1">
      <alignment horizontal="center" vertical="center" wrapText="1"/>
    </xf>
    <xf numFmtId="0" fontId="65" fillId="0" borderId="0" xfId="0" applyFont="1" applyAlignment="1">
      <alignment vertical="center" wrapText="1"/>
    </xf>
    <xf numFmtId="0" fontId="72" fillId="0" borderId="0" xfId="0" applyFont="1" applyFill="1" applyBorder="1" applyAlignment="1">
      <alignment vertical="center" wrapText="1"/>
    </xf>
    <xf numFmtId="0" fontId="65" fillId="0" borderId="0" xfId="0" applyFont="1" applyFill="1" applyBorder="1" applyAlignment="1">
      <alignment vertical="top"/>
    </xf>
    <xf numFmtId="3" fontId="65" fillId="0" borderId="0" xfId="0" applyNumberFormat="1" applyFont="1" applyFill="1" applyBorder="1" applyAlignment="1">
      <alignment horizontal="right" vertical="center"/>
    </xf>
    <xf numFmtId="0" fontId="0" fillId="0" borderId="0" xfId="0" applyAlignment="1"/>
    <xf numFmtId="0" fontId="66" fillId="0" borderId="0" xfId="0" applyFont="1" applyAlignment="1">
      <alignment vertical="center" wrapText="1"/>
    </xf>
    <xf numFmtId="3" fontId="66" fillId="0" borderId="13" xfId="0" applyNumberFormat="1" applyFont="1" applyBorder="1" applyAlignment="1">
      <alignment horizontal="right" vertical="center" wrapText="1"/>
    </xf>
    <xf numFmtId="0" fontId="0" fillId="0" borderId="0" xfId="0" applyFill="1" applyBorder="1" applyAlignment="1">
      <alignment vertical="top"/>
    </xf>
    <xf numFmtId="0" fontId="72" fillId="0" borderId="0" xfId="0" applyFont="1" applyAlignment="1">
      <alignment vertical="center" wrapText="1"/>
    </xf>
    <xf numFmtId="0" fontId="73" fillId="0" borderId="0" xfId="0" applyFont="1" applyAlignment="1">
      <alignment horizontal="right" vertical="center" wrapText="1"/>
    </xf>
    <xf numFmtId="3" fontId="71" fillId="0" borderId="0" xfId="0" applyNumberFormat="1" applyFont="1" applyFill="1" applyBorder="1" applyAlignment="1">
      <alignment horizontal="right" vertical="center"/>
    </xf>
    <xf numFmtId="0" fontId="0" fillId="0" borderId="0" xfId="0" applyFill="1" applyBorder="1" applyAlignment="1"/>
    <xf numFmtId="0" fontId="73" fillId="0" borderId="0" xfId="0" applyFont="1" applyFill="1" applyBorder="1" applyAlignment="1">
      <alignment horizontal="right" vertical="center"/>
    </xf>
    <xf numFmtId="0" fontId="66" fillId="0" borderId="0" xfId="0" applyFont="1" applyFill="1" applyBorder="1" applyAlignment="1">
      <alignment vertical="top"/>
    </xf>
    <xf numFmtId="0" fontId="66" fillId="0" borderId="20" xfId="0" applyFont="1" applyBorder="1" applyAlignment="1">
      <alignment vertical="center" wrapText="1"/>
    </xf>
    <xf numFmtId="0" fontId="65" fillId="0" borderId="0" xfId="0" applyFont="1" applyFill="1" applyBorder="1" applyAlignment="1">
      <alignment horizontal="right" vertical="center"/>
    </xf>
    <xf numFmtId="3" fontId="66" fillId="0" borderId="0" xfId="0" applyNumberFormat="1" applyFont="1" applyFill="1" applyBorder="1" applyAlignment="1">
      <alignment horizontal="right" vertical="center"/>
    </xf>
    <xf numFmtId="0" fontId="74" fillId="0" borderId="13" xfId="0" applyFont="1" applyBorder="1" applyAlignment="1">
      <alignment horizontal="center" vertical="center" wrapText="1"/>
    </xf>
    <xf numFmtId="0" fontId="65" fillId="0" borderId="13" xfId="0" applyFont="1" applyBorder="1" applyAlignment="1">
      <alignment horizontal="center" vertical="center" wrapText="1"/>
    </xf>
    <xf numFmtId="9" fontId="65" fillId="0" borderId="13" xfId="0" applyNumberFormat="1" applyFont="1" applyBorder="1" applyAlignment="1">
      <alignment horizontal="right" vertical="center" wrapText="1"/>
    </xf>
    <xf numFmtId="0" fontId="66" fillId="7" borderId="13" xfId="0" applyFont="1" applyFill="1" applyBorder="1" applyAlignment="1">
      <alignment vertical="center" wrapText="1"/>
    </xf>
    <xf numFmtId="0" fontId="66" fillId="7" borderId="13" xfId="0" applyFont="1" applyFill="1" applyBorder="1" applyAlignment="1">
      <alignment horizontal="right" vertical="center" wrapText="1"/>
    </xf>
    <xf numFmtId="0" fontId="66" fillId="0" borderId="13" xfId="0" applyFont="1" applyBorder="1" applyAlignment="1">
      <alignment vertical="center" wrapText="1"/>
    </xf>
    <xf numFmtId="0" fontId="66" fillId="0" borderId="13" xfId="0" applyFont="1" applyBorder="1" applyAlignment="1">
      <alignment horizontal="right" vertical="center" wrapText="1"/>
    </xf>
    <xf numFmtId="3" fontId="75" fillId="0" borderId="13" xfId="0" applyNumberFormat="1" applyFont="1" applyBorder="1" applyAlignment="1">
      <alignment horizontal="right" vertical="center" wrapText="1"/>
    </xf>
    <xf numFmtId="0" fontId="62" fillId="0" borderId="0" xfId="0" applyFont="1" applyAlignment="1">
      <alignment horizontal="justify" vertical="center"/>
    </xf>
    <xf numFmtId="0" fontId="57" fillId="0" borderId="0" xfId="0" applyFont="1"/>
    <xf numFmtId="0" fontId="71" fillId="0" borderId="0" xfId="0" applyFont="1" applyBorder="1" applyAlignment="1">
      <alignment horizontal="center" vertical="center" wrapText="1"/>
    </xf>
    <xf numFmtId="0" fontId="72" fillId="0" borderId="0" xfId="0" applyFont="1" applyBorder="1" applyAlignment="1">
      <alignment vertical="center" wrapText="1"/>
    </xf>
    <xf numFmtId="3" fontId="65" fillId="0" borderId="0" xfId="0" applyNumberFormat="1" applyFont="1" applyBorder="1" applyAlignment="1">
      <alignment horizontal="right" vertical="center" wrapText="1"/>
    </xf>
    <xf numFmtId="3" fontId="71" fillId="0" borderId="0" xfId="0" applyNumberFormat="1" applyFont="1" applyBorder="1" applyAlignment="1">
      <alignment horizontal="right" vertical="center" wrapText="1"/>
    </xf>
    <xf numFmtId="0" fontId="73" fillId="0" borderId="0" xfId="0" applyFont="1" applyBorder="1" applyAlignment="1">
      <alignment horizontal="right" vertical="center" wrapText="1"/>
    </xf>
    <xf numFmtId="0" fontId="65" fillId="0" borderId="0" xfId="0" applyFont="1" applyBorder="1" applyAlignment="1">
      <alignment horizontal="right" vertical="center" wrapText="1"/>
    </xf>
    <xf numFmtId="3" fontId="66" fillId="0" borderId="0" xfId="0" applyNumberFormat="1" applyFont="1" applyBorder="1" applyAlignment="1">
      <alignment horizontal="right" vertical="center" wrapText="1"/>
    </xf>
    <xf numFmtId="0" fontId="65" fillId="0" borderId="0" xfId="0" applyFont="1" applyFill="1" applyBorder="1" applyAlignment="1">
      <alignment vertical="center" wrapText="1"/>
    </xf>
    <xf numFmtId="0" fontId="66" fillId="0" borderId="0" xfId="0" applyFont="1" applyFill="1" applyBorder="1" applyAlignment="1">
      <alignment vertical="center" wrapText="1"/>
    </xf>
    <xf numFmtId="0" fontId="2" fillId="0" borderId="0" xfId="0" applyFont="1" applyFill="1" applyAlignment="1">
      <alignment horizontal="left" vertical="top" wrapText="1"/>
    </xf>
    <xf numFmtId="3" fontId="66" fillId="0" borderId="0" xfId="0" applyNumberFormat="1" applyFont="1" applyFill="1" applyBorder="1" applyAlignment="1">
      <alignment horizontal="right" vertical="center" wrapText="1"/>
    </xf>
    <xf numFmtId="0" fontId="0" fillId="0" borderId="0" xfId="0" applyFill="1" applyAlignment="1">
      <alignment wrapText="1"/>
    </xf>
    <xf numFmtId="0" fontId="2" fillId="0" borderId="0" xfId="0" applyFont="1" applyAlignment="1">
      <alignment horizontal="left" vertical="center" indent="8"/>
    </xf>
    <xf numFmtId="4" fontId="65" fillId="0" borderId="13" xfId="0" applyNumberFormat="1" applyFont="1" applyBorder="1" applyAlignment="1">
      <alignment horizontal="right" vertical="center" wrapText="1"/>
    </xf>
    <xf numFmtId="0" fontId="75" fillId="0" borderId="13" xfId="0" applyFont="1" applyBorder="1" applyAlignment="1">
      <alignment vertical="center" wrapText="1"/>
    </xf>
    <xf numFmtId="0" fontId="77" fillId="0" borderId="0" xfId="0" applyFont="1" applyAlignment="1">
      <alignment horizontal="justify" vertical="center"/>
    </xf>
    <xf numFmtId="0" fontId="4" fillId="0" borderId="43" xfId="0" applyFont="1" applyBorder="1" applyAlignment="1">
      <alignment horizontal="center" vertical="center"/>
    </xf>
    <xf numFmtId="0" fontId="4" fillId="0" borderId="44" xfId="0" applyFont="1" applyBorder="1" applyAlignment="1">
      <alignment horizontal="center" vertical="center"/>
    </xf>
    <xf numFmtId="0" fontId="4" fillId="0" borderId="51"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4" xfId="0" applyFont="1" applyBorder="1"/>
    <xf numFmtId="0" fontId="3" fillId="0" borderId="53" xfId="0" applyFont="1" applyBorder="1"/>
    <xf numFmtId="0" fontId="0" fillId="0" borderId="53" xfId="0" applyBorder="1"/>
    <xf numFmtId="0" fontId="0" fillId="0" borderId="54" xfId="0" applyBorder="1"/>
    <xf numFmtId="0" fontId="9" fillId="0" borderId="13" xfId="0" applyFont="1" applyBorder="1"/>
    <xf numFmtId="0" fontId="28" fillId="0" borderId="13" xfId="0" applyFont="1" applyBorder="1" applyAlignment="1">
      <alignment horizontal="center"/>
    </xf>
    <xf numFmtId="0" fontId="27" fillId="0" borderId="13" xfId="0" applyFont="1" applyBorder="1"/>
    <xf numFmtId="166" fontId="9" fillId="0" borderId="13" xfId="2" applyNumberFormat="1" applyFont="1" applyBorder="1"/>
    <xf numFmtId="9" fontId="9" fillId="0" borderId="13" xfId="3" applyFont="1" applyBorder="1"/>
    <xf numFmtId="0" fontId="9" fillId="0" borderId="13" xfId="0" applyFont="1" applyFill="1" applyBorder="1"/>
    <xf numFmtId="0" fontId="28" fillId="0" borderId="13" xfId="0" applyFont="1" applyBorder="1"/>
    <xf numFmtId="166" fontId="28" fillId="0" borderId="13" xfId="2" applyNumberFormat="1" applyFont="1" applyBorder="1"/>
    <xf numFmtId="0" fontId="25" fillId="0" borderId="43" xfId="0" applyFont="1" applyBorder="1" applyAlignment="1">
      <alignment horizontal="center" vertical="center"/>
    </xf>
    <xf numFmtId="0" fontId="25" fillId="0" borderId="44" xfId="0" applyFont="1" applyBorder="1" applyAlignment="1">
      <alignment horizontal="center" vertical="center"/>
    </xf>
    <xf numFmtId="0" fontId="25" fillId="0" borderId="51" xfId="0" applyFont="1" applyBorder="1" applyAlignment="1">
      <alignment horizontal="center" vertical="center"/>
    </xf>
    <xf numFmtId="0" fontId="25" fillId="0" borderId="19" xfId="0" applyFont="1" applyBorder="1" applyAlignment="1">
      <alignment horizontal="center" vertical="center"/>
    </xf>
    <xf numFmtId="0" fontId="25" fillId="0" borderId="20" xfId="0" applyFont="1" applyBorder="1" applyAlignment="1">
      <alignment horizontal="center" vertical="center"/>
    </xf>
    <xf numFmtId="0" fontId="26" fillId="0" borderId="19" xfId="0" applyFont="1" applyBorder="1" applyAlignment="1">
      <alignment horizontal="center" vertical="center"/>
    </xf>
    <xf numFmtId="0" fontId="26" fillId="0" borderId="20" xfId="0" applyFont="1" applyBorder="1" applyAlignment="1">
      <alignment horizontal="center" vertical="center"/>
    </xf>
    <xf numFmtId="0" fontId="25" fillId="0" borderId="24" xfId="0" applyFont="1" applyBorder="1" applyAlignment="1">
      <alignment horizontal="center" vertical="center"/>
    </xf>
    <xf numFmtId="0" fontId="25" fillId="0" borderId="53" xfId="0" applyFont="1" applyBorder="1" applyAlignment="1">
      <alignment horizontal="center" vertical="center"/>
    </xf>
    <xf numFmtId="0" fontId="25" fillId="0" borderId="54" xfId="0" applyFont="1" applyBorder="1" applyAlignment="1">
      <alignment horizontal="center" vertical="center"/>
    </xf>
    <xf numFmtId="0" fontId="3" fillId="0" borderId="13" xfId="0" applyFont="1" applyBorder="1"/>
    <xf numFmtId="0" fontId="4" fillId="0" borderId="13" xfId="0" applyFont="1" applyBorder="1" applyAlignment="1">
      <alignment horizontal="center"/>
    </xf>
    <xf numFmtId="0" fontId="26" fillId="0" borderId="13" xfId="0" applyFont="1" applyBorder="1" applyAlignment="1">
      <alignment horizontal="center" vertical="center" wrapText="1"/>
    </xf>
    <xf numFmtId="0" fontId="0" fillId="0" borderId="13" xfId="0" applyFont="1" applyBorder="1"/>
    <xf numFmtId="164" fontId="23" fillId="0" borderId="13" xfId="1" applyFont="1" applyBorder="1" applyAlignment="1">
      <alignment horizontal="right"/>
    </xf>
    <xf numFmtId="0" fontId="1" fillId="0" borderId="13" xfId="0" applyFont="1" applyBorder="1"/>
    <xf numFmtId="164" fontId="22" fillId="0" borderId="13" xfId="1" applyFont="1" applyBorder="1" applyAlignment="1">
      <alignment horizontal="right"/>
    </xf>
    <xf numFmtId="0" fontId="54" fillId="0" borderId="0" xfId="0" applyFont="1" applyAlignment="1">
      <alignment vertical="top" wrapText="1"/>
    </xf>
    <xf numFmtId="0" fontId="66" fillId="7" borderId="13" xfId="0" applyFont="1" applyFill="1" applyBorder="1" applyAlignment="1">
      <alignment horizontal="center" vertical="center" wrapText="1"/>
    </xf>
    <xf numFmtId="0" fontId="65" fillId="0" borderId="13" xfId="0" applyFont="1" applyBorder="1" applyAlignment="1">
      <alignment horizontal="left" vertical="center" wrapText="1"/>
    </xf>
    <xf numFmtId="0" fontId="66" fillId="0" borderId="13" xfId="0" applyFont="1" applyBorder="1" applyAlignment="1">
      <alignment horizontal="left" vertical="center" wrapText="1"/>
    </xf>
    <xf numFmtId="0" fontId="72" fillId="0" borderId="13" xfId="0" applyFont="1" applyBorder="1" applyAlignment="1">
      <alignment horizontal="right" vertical="center" wrapText="1"/>
    </xf>
    <xf numFmtId="0" fontId="65" fillId="0" borderId="0" xfId="0" applyFont="1" applyFill="1" applyBorder="1" applyAlignment="1">
      <alignment vertical="center"/>
    </xf>
    <xf numFmtId="3" fontId="73" fillId="0" borderId="0" xfId="0" applyNumberFormat="1" applyFont="1" applyFill="1" applyBorder="1" applyAlignment="1">
      <alignment horizontal="right" vertical="center"/>
    </xf>
    <xf numFmtId="0" fontId="22" fillId="0" borderId="0" xfId="0" applyFont="1" applyFill="1" applyBorder="1" applyAlignment="1">
      <alignment horizontal="center"/>
    </xf>
    <xf numFmtId="0" fontId="22" fillId="0" borderId="0" xfId="0" applyFont="1" applyFill="1" applyBorder="1" applyAlignment="1">
      <alignment horizontal="center"/>
    </xf>
    <xf numFmtId="0" fontId="78" fillId="0" borderId="0" xfId="0" applyFont="1" applyAlignment="1">
      <alignment horizontal="right" vertical="center" wrapText="1"/>
    </xf>
    <xf numFmtId="0" fontId="66" fillId="0" borderId="8" xfId="0" applyFont="1" applyBorder="1" applyAlignment="1">
      <alignment horizontal="center" vertical="center" wrapText="1"/>
    </xf>
    <xf numFmtId="0" fontId="66" fillId="8" borderId="14" xfId="0" applyFont="1" applyFill="1" applyBorder="1" applyAlignment="1">
      <alignment horizontal="center" vertical="center" wrapText="1"/>
    </xf>
    <xf numFmtId="0" fontId="66" fillId="8" borderId="2" xfId="0" applyFont="1" applyFill="1" applyBorder="1" applyAlignment="1">
      <alignment horizontal="left" vertical="top" wrapText="1"/>
    </xf>
    <xf numFmtId="0" fontId="66" fillId="8" borderId="2" xfId="0" applyFont="1" applyFill="1" applyBorder="1" applyAlignment="1">
      <alignment horizontal="center" vertical="center" wrapText="1"/>
    </xf>
    <xf numFmtId="17" fontId="66" fillId="8" borderId="2" xfId="0" applyNumberFormat="1" applyFont="1" applyFill="1" applyBorder="1" applyAlignment="1">
      <alignment horizontal="center" vertical="center" wrapText="1"/>
    </xf>
    <xf numFmtId="0" fontId="78" fillId="0" borderId="13" xfId="0" applyFont="1" applyBorder="1" applyAlignment="1">
      <alignment horizontal="left" vertical="top" wrapText="1"/>
    </xf>
    <xf numFmtId="14" fontId="65" fillId="0" borderId="13" xfId="0" applyNumberFormat="1" applyFont="1" applyBorder="1" applyAlignment="1">
      <alignment horizontal="right" vertical="center" wrapText="1"/>
    </xf>
    <xf numFmtId="0" fontId="2" fillId="0" borderId="0" xfId="0" applyFont="1" applyFill="1" applyBorder="1" applyAlignment="1">
      <alignment horizontal="left" vertical="top" wrapText="1"/>
    </xf>
    <xf numFmtId="0" fontId="54" fillId="0" borderId="0" xfId="0" applyFont="1" applyFill="1" applyBorder="1" applyAlignment="1">
      <alignment horizontal="left" vertical="top" wrapText="1"/>
    </xf>
    <xf numFmtId="0" fontId="57" fillId="0" borderId="0" xfId="0" applyFont="1" applyFill="1" applyBorder="1" applyAlignment="1">
      <alignment horizontal="left" vertical="top" wrapText="1"/>
    </xf>
    <xf numFmtId="0" fontId="66" fillId="0" borderId="0" xfId="0" applyFont="1" applyFill="1" applyBorder="1" applyAlignment="1">
      <alignment horizontal="center" vertical="center"/>
    </xf>
    <xf numFmtId="0" fontId="66" fillId="0" borderId="0" xfId="0" applyFont="1" applyBorder="1" applyAlignment="1">
      <alignment vertical="center" wrapText="1"/>
    </xf>
    <xf numFmtId="17" fontId="66" fillId="0" borderId="0" xfId="0" applyNumberFormat="1" applyFont="1" applyFill="1" applyBorder="1" applyAlignment="1">
      <alignment horizontal="center" vertical="center"/>
    </xf>
    <xf numFmtId="3" fontId="79" fillId="0" borderId="0" xfId="0" applyNumberFormat="1" applyFont="1" applyFill="1" applyBorder="1" applyAlignment="1">
      <alignment horizontal="right" vertical="center"/>
    </xf>
    <xf numFmtId="17" fontId="22" fillId="0" borderId="0" xfId="1" applyNumberFormat="1" applyFont="1" applyFill="1" applyBorder="1" applyAlignment="1">
      <alignment horizontal="center"/>
    </xf>
    <xf numFmtId="164" fontId="23" fillId="0" borderId="0" xfId="1" applyFont="1" applyFill="1" applyBorder="1"/>
    <xf numFmtId="164" fontId="22" fillId="0" borderId="0" xfId="1" applyFont="1" applyFill="1" applyBorder="1"/>
    <xf numFmtId="0" fontId="65" fillId="0" borderId="13" xfId="0" applyFont="1" applyBorder="1" applyAlignment="1">
      <alignment vertical="top" wrapText="1"/>
    </xf>
    <xf numFmtId="14" fontId="65" fillId="0" borderId="13" xfId="0" applyNumberFormat="1" applyFont="1" applyBorder="1" applyAlignment="1">
      <alignment horizontal="right" vertical="top" wrapText="1"/>
    </xf>
    <xf numFmtId="3" fontId="65" fillId="0" borderId="13" xfId="0" applyNumberFormat="1" applyFont="1" applyBorder="1" applyAlignment="1">
      <alignment horizontal="right" vertical="top" wrapText="1"/>
    </xf>
    <xf numFmtId="0" fontId="65" fillId="0" borderId="13" xfId="0" applyFont="1" applyBorder="1" applyAlignment="1">
      <alignment horizontal="right" vertical="top" wrapText="1"/>
    </xf>
    <xf numFmtId="164" fontId="23" fillId="0" borderId="0" xfId="1" applyFont="1" applyFill="1" applyBorder="1" applyAlignment="1">
      <alignment vertical="top"/>
    </xf>
    <xf numFmtId="0" fontId="0" fillId="0" borderId="0" xfId="0" applyAlignment="1">
      <alignment vertical="top" wrapText="1"/>
    </xf>
    <xf numFmtId="0" fontId="66" fillId="0" borderId="13" xfId="0" applyFont="1" applyBorder="1" applyAlignment="1">
      <alignment horizontal="left" vertical="top" wrapText="1"/>
    </xf>
    <xf numFmtId="0" fontId="80" fillId="8" borderId="0" xfId="0" applyFont="1" applyFill="1" applyBorder="1" applyAlignment="1">
      <alignment vertical="center" wrapText="1"/>
    </xf>
    <xf numFmtId="0" fontId="80" fillId="8" borderId="0" xfId="0" applyFont="1" applyFill="1" applyAlignment="1">
      <alignment horizontal="right" vertical="center" wrapText="1"/>
    </xf>
    <xf numFmtId="3" fontId="80" fillId="8" borderId="0" xfId="0" applyNumberFormat="1" applyFont="1" applyFill="1" applyAlignment="1">
      <alignment horizontal="right" vertical="center" wrapText="1"/>
    </xf>
    <xf numFmtId="0" fontId="78" fillId="0" borderId="13" xfId="0" applyFont="1" applyBorder="1" applyAlignment="1">
      <alignment vertical="center" wrapText="1"/>
    </xf>
    <xf numFmtId="0" fontId="74" fillId="8" borderId="13" xfId="0" applyFont="1" applyFill="1" applyBorder="1" applyAlignment="1">
      <alignment vertical="center" wrapText="1"/>
    </xf>
    <xf numFmtId="0" fontId="74" fillId="8" borderId="13" xfId="0" applyFont="1" applyFill="1" applyBorder="1" applyAlignment="1">
      <alignment horizontal="right" vertical="center" wrapText="1"/>
    </xf>
    <xf numFmtId="3" fontId="74" fillId="8" borderId="13" xfId="0" applyNumberFormat="1" applyFont="1" applyFill="1" applyBorder="1" applyAlignment="1">
      <alignment horizontal="right" vertical="center" wrapText="1"/>
    </xf>
    <xf numFmtId="0" fontId="81" fillId="8" borderId="5" xfId="0" applyFont="1" applyFill="1" applyBorder="1" applyAlignment="1">
      <alignment vertical="center" wrapText="1"/>
    </xf>
    <xf numFmtId="0" fontId="81" fillId="8" borderId="8" xfId="0" applyFont="1" applyFill="1" applyBorder="1" applyAlignment="1">
      <alignment vertical="center" wrapText="1"/>
    </xf>
    <xf numFmtId="0" fontId="81" fillId="8" borderId="6" xfId="0" applyFont="1" applyFill="1" applyBorder="1" applyAlignment="1">
      <alignment vertical="center" wrapText="1"/>
    </xf>
    <xf numFmtId="3" fontId="81" fillId="8" borderId="6" xfId="0" applyNumberFormat="1" applyFont="1" applyFill="1" applyBorder="1" applyAlignment="1">
      <alignment horizontal="right" vertical="center" wrapText="1"/>
    </xf>
    <xf numFmtId="0" fontId="22" fillId="0" borderId="0" xfId="0" applyFont="1" applyFill="1" applyBorder="1" applyAlignment="1">
      <alignment horizontal="left"/>
    </xf>
    <xf numFmtId="0" fontId="22" fillId="0" borderId="0" xfId="0" applyFont="1" applyFill="1" applyBorder="1"/>
    <xf numFmtId="0" fontId="57" fillId="0" borderId="0" xfId="0" applyFont="1" applyAlignment="1">
      <alignment vertical="top"/>
    </xf>
    <xf numFmtId="0" fontId="22" fillId="0" borderId="0" xfId="0" applyFont="1" applyBorder="1" applyAlignment="1">
      <alignment horizontal="center"/>
    </xf>
    <xf numFmtId="0" fontId="73" fillId="0" borderId="13" xfId="0" applyFont="1" applyBorder="1" applyAlignment="1">
      <alignment horizontal="right" vertical="center" wrapText="1"/>
    </xf>
    <xf numFmtId="172" fontId="0" fillId="0" borderId="0" xfId="0" applyNumberFormat="1" applyFill="1" applyBorder="1"/>
    <xf numFmtId="0" fontId="57" fillId="0" borderId="0" xfId="0" applyFont="1" applyAlignment="1">
      <alignment vertical="center"/>
    </xf>
    <xf numFmtId="0" fontId="82" fillId="0" borderId="0" xfId="0" applyFont="1" applyAlignment="1">
      <alignment horizontal="center" vertical="center" wrapText="1"/>
    </xf>
    <xf numFmtId="0" fontId="82" fillId="0" borderId="0" xfId="0" applyFont="1" applyAlignment="1">
      <alignment horizontal="center" vertical="center" wrapText="1"/>
    </xf>
    <xf numFmtId="0" fontId="83" fillId="0" borderId="0" xfId="0" applyFont="1" applyBorder="1" applyAlignment="1">
      <alignment vertical="center" wrapText="1"/>
    </xf>
    <xf numFmtId="0" fontId="78" fillId="0" borderId="0" xfId="0" applyFont="1" applyBorder="1" applyAlignment="1">
      <alignment horizontal="right" vertical="center" wrapText="1"/>
    </xf>
    <xf numFmtId="17" fontId="83" fillId="0" borderId="0" xfId="0" applyNumberFormat="1" applyFont="1" applyBorder="1" applyAlignment="1">
      <alignment horizontal="center" vertical="center" wrapText="1"/>
    </xf>
    <xf numFmtId="0" fontId="83" fillId="8" borderId="13" xfId="0" applyFont="1" applyFill="1" applyBorder="1" applyAlignment="1">
      <alignment horizontal="center" vertical="center" wrapText="1"/>
    </xf>
    <xf numFmtId="0" fontId="78" fillId="0" borderId="13" xfId="0" applyFont="1" applyBorder="1" applyAlignment="1">
      <alignment horizontal="center" vertical="center" wrapText="1"/>
    </xf>
    <xf numFmtId="14" fontId="78" fillId="0" borderId="13" xfId="0" applyNumberFormat="1" applyFont="1" applyBorder="1" applyAlignment="1">
      <alignment horizontal="center" vertical="center" wrapText="1"/>
    </xf>
    <xf numFmtId="3" fontId="78" fillId="0" borderId="13" xfId="0" applyNumberFormat="1" applyFont="1" applyBorder="1" applyAlignment="1">
      <alignment horizontal="right" vertical="center" wrapText="1"/>
    </xf>
    <xf numFmtId="0" fontId="83" fillId="8" borderId="13" xfId="0" applyFont="1" applyFill="1" applyBorder="1" applyAlignment="1">
      <alignment horizontal="right" vertical="center" wrapText="1"/>
    </xf>
    <xf numFmtId="0" fontId="78" fillId="8" borderId="13" xfId="0" applyFont="1" applyFill="1" applyBorder="1" applyAlignment="1">
      <alignment horizontal="center" vertical="center" wrapText="1"/>
    </xf>
    <xf numFmtId="0" fontId="83" fillId="8" borderId="13" xfId="0" applyFont="1" applyFill="1" applyBorder="1" applyAlignment="1">
      <alignment vertical="center" wrapText="1"/>
    </xf>
    <xf numFmtId="3" fontId="83" fillId="8" borderId="13" xfId="0" applyNumberFormat="1" applyFont="1" applyFill="1" applyBorder="1" applyAlignment="1">
      <alignment horizontal="right" vertical="center" wrapText="1"/>
    </xf>
    <xf numFmtId="0" fontId="83" fillId="0" borderId="0" xfId="0" applyFont="1" applyAlignment="1">
      <alignment vertical="center" wrapText="1"/>
    </xf>
    <xf numFmtId="0" fontId="83" fillId="0" borderId="0" xfId="0" applyFont="1" applyAlignment="1">
      <alignment horizontal="right" vertical="center" wrapText="1"/>
    </xf>
    <xf numFmtId="0" fontId="83" fillId="0" borderId="0" xfId="0" applyFont="1" applyBorder="1" applyAlignment="1">
      <alignment horizontal="right" vertical="center" wrapText="1"/>
    </xf>
    <xf numFmtId="14" fontId="78" fillId="0" borderId="13" xfId="0" applyNumberFormat="1" applyFont="1" applyBorder="1" applyAlignment="1">
      <alignment horizontal="right" vertical="center" wrapText="1"/>
    </xf>
    <xf numFmtId="0" fontId="78" fillId="0" borderId="13" xfId="0" applyFont="1" applyBorder="1" applyAlignment="1">
      <alignment horizontal="right" vertical="center" wrapText="1"/>
    </xf>
    <xf numFmtId="0" fontId="65" fillId="0" borderId="0" xfId="0" applyFont="1" applyFill="1" applyBorder="1" applyAlignment="1">
      <alignment horizontal="left" vertical="top"/>
    </xf>
    <xf numFmtId="0" fontId="84" fillId="0" borderId="0" xfId="0" applyFont="1" applyFill="1" applyBorder="1" applyAlignment="1">
      <alignment horizontal="center"/>
    </xf>
    <xf numFmtId="17" fontId="29" fillId="0" borderId="0" xfId="0" applyNumberFormat="1" applyFont="1" applyFill="1" applyBorder="1" applyAlignment="1">
      <alignment horizontal="center"/>
    </xf>
    <xf numFmtId="38" fontId="29" fillId="0" borderId="0" xfId="2" applyNumberFormat="1" applyFont="1" applyFill="1" applyBorder="1" applyAlignment="1">
      <alignment horizontal="center"/>
    </xf>
    <xf numFmtId="38" fontId="29" fillId="0" borderId="0" xfId="0" applyNumberFormat="1" applyFont="1" applyFill="1" applyBorder="1"/>
    <xf numFmtId="0" fontId="82" fillId="0" borderId="0" xfId="0" applyFont="1" applyFill="1" applyBorder="1" applyAlignment="1">
      <alignment horizontal="center" vertical="center"/>
    </xf>
    <xf numFmtId="3" fontId="78" fillId="0" borderId="0" xfId="0" applyNumberFormat="1" applyFont="1" applyFill="1" applyBorder="1" applyAlignment="1">
      <alignment horizontal="right" vertical="center"/>
    </xf>
    <xf numFmtId="0" fontId="85" fillId="0" borderId="0" xfId="0" applyFont="1" applyFill="1" applyBorder="1"/>
    <xf numFmtId="14" fontId="27" fillId="0" borderId="0" xfId="0" applyNumberFormat="1" applyFont="1" applyFill="1" applyBorder="1"/>
    <xf numFmtId="0" fontId="1" fillId="0" borderId="0" xfId="0" applyFont="1" applyAlignment="1">
      <alignment wrapText="1"/>
    </xf>
    <xf numFmtId="0" fontId="86" fillId="0" borderId="0" xfId="0" applyFont="1" applyBorder="1" applyAlignment="1">
      <alignment vertical="center"/>
    </xf>
    <xf numFmtId="0" fontId="87" fillId="0" borderId="0" xfId="0" applyFont="1" applyFill="1" applyBorder="1" applyAlignment="1">
      <alignment vertical="center"/>
    </xf>
    <xf numFmtId="166" fontId="87" fillId="0" borderId="0" xfId="5" applyNumberFormat="1" applyFont="1" applyFill="1" applyBorder="1" applyAlignment="1">
      <alignment horizontal="center" vertical="center" wrapText="1"/>
    </xf>
    <xf numFmtId="166" fontId="87" fillId="0" borderId="0" xfId="0" applyNumberFormat="1" applyFont="1" applyFill="1" applyBorder="1" applyAlignment="1">
      <alignment horizontal="center" vertical="center" wrapText="1"/>
    </xf>
    <xf numFmtId="0" fontId="87" fillId="0" borderId="0" xfId="0" applyFont="1" applyFill="1" applyBorder="1" applyAlignment="1">
      <alignment horizontal="center" vertical="center"/>
    </xf>
    <xf numFmtId="0" fontId="23" fillId="0" borderId="0" xfId="0" applyFont="1" applyFill="1" applyBorder="1"/>
    <xf numFmtId="3" fontId="23" fillId="0" borderId="0" xfId="0" applyNumberFormat="1" applyFont="1" applyFill="1" applyBorder="1" applyAlignment="1">
      <alignment horizontal="center" vertical="center"/>
    </xf>
    <xf numFmtId="0" fontId="23" fillId="0" borderId="0" xfId="0" applyFont="1" applyFill="1" applyBorder="1" applyAlignment="1">
      <alignment horizontal="center" vertical="center"/>
    </xf>
    <xf numFmtId="0" fontId="29" fillId="0" borderId="0" xfId="0" applyFont="1" applyFill="1" applyBorder="1" applyAlignment="1"/>
    <xf numFmtId="0" fontId="27" fillId="0" borderId="0" xfId="0" applyFont="1" applyFill="1" applyBorder="1"/>
    <xf numFmtId="0" fontId="36" fillId="0" borderId="0" xfId="0" applyFont="1" applyFill="1" applyBorder="1" applyAlignment="1">
      <alignment horizontal="center" vertical="center"/>
    </xf>
    <xf numFmtId="3" fontId="36" fillId="0" borderId="0" xfId="0" applyNumberFormat="1" applyFont="1" applyFill="1" applyBorder="1" applyAlignment="1">
      <alignment horizontal="center" vertical="center"/>
    </xf>
    <xf numFmtId="2" fontId="27" fillId="0" borderId="0" xfId="0" applyNumberFormat="1" applyFont="1" applyFill="1" applyBorder="1"/>
    <xf numFmtId="0" fontId="29" fillId="0" borderId="0" xfId="0" applyFont="1" applyFill="1" applyBorder="1" applyAlignment="1">
      <alignment horizontal="center"/>
    </xf>
    <xf numFmtId="14" fontId="88" fillId="0" borderId="0" xfId="0" applyNumberFormat="1" applyFont="1" applyFill="1" applyBorder="1"/>
    <xf numFmtId="14" fontId="85" fillId="0" borderId="0" xfId="0" applyNumberFormat="1" applyFont="1" applyFill="1" applyBorder="1"/>
    <xf numFmtId="0" fontId="86" fillId="0" borderId="0" xfId="0" applyFont="1" applyFill="1" applyBorder="1" applyAlignment="1">
      <alignment vertical="center"/>
    </xf>
    <xf numFmtId="1" fontId="87" fillId="0" borderId="0" xfId="0" applyNumberFormat="1" applyFont="1" applyFill="1" applyBorder="1" applyAlignment="1">
      <alignment horizontal="center" vertical="center" wrapText="1"/>
    </xf>
    <xf numFmtId="10" fontId="87" fillId="0" borderId="0" xfId="3" applyNumberFormat="1" applyFont="1" applyFill="1" applyBorder="1" applyAlignment="1">
      <alignment horizontal="center" vertical="center" wrapText="1"/>
    </xf>
    <xf numFmtId="3" fontId="23" fillId="0" borderId="0" xfId="0" applyNumberFormat="1" applyFont="1" applyFill="1" applyBorder="1" applyAlignment="1">
      <alignment vertical="center"/>
    </xf>
    <xf numFmtId="10" fontId="23" fillId="0" borderId="0" xfId="0" applyNumberFormat="1" applyFont="1" applyFill="1" applyBorder="1" applyAlignment="1">
      <alignment vertical="center"/>
    </xf>
    <xf numFmtId="0" fontId="36" fillId="0" borderId="0" xfId="0" applyFont="1" applyFill="1" applyBorder="1"/>
    <xf numFmtId="3" fontId="36" fillId="0" borderId="0" xfId="0" applyNumberFormat="1" applyFont="1" applyFill="1" applyBorder="1" applyAlignment="1">
      <alignment vertical="center"/>
    </xf>
    <xf numFmtId="0" fontId="22" fillId="0" borderId="0" xfId="0" applyFont="1" applyFill="1" applyBorder="1" applyAlignment="1">
      <alignment vertical="center"/>
    </xf>
    <xf numFmtId="3" fontId="34" fillId="0" borderId="0" xfId="0" applyNumberFormat="1" applyFont="1" applyFill="1" applyBorder="1" applyAlignment="1">
      <alignment horizontal="center" vertical="center"/>
    </xf>
    <xf numFmtId="0" fontId="89" fillId="0" borderId="0" xfId="0" applyFont="1" applyFill="1" applyBorder="1" applyAlignment="1">
      <alignment vertical="center"/>
    </xf>
    <xf numFmtId="0" fontId="1" fillId="0" borderId="0" xfId="0" applyFont="1" applyFill="1" applyBorder="1" applyAlignment="1">
      <alignment wrapText="1"/>
    </xf>
    <xf numFmtId="0" fontId="2" fillId="0" borderId="0" xfId="0" applyFont="1" applyAlignment="1">
      <alignment wrapText="1"/>
    </xf>
    <xf numFmtId="3" fontId="22" fillId="0" borderId="0" xfId="0" applyNumberFormat="1" applyFont="1" applyFill="1" applyBorder="1" applyAlignment="1">
      <alignment vertical="center"/>
    </xf>
    <xf numFmtId="0" fontId="2" fillId="0" borderId="0" xfId="0" applyFont="1" applyAlignment="1">
      <alignment wrapText="1"/>
    </xf>
    <xf numFmtId="0" fontId="66" fillId="0" borderId="0" xfId="0" applyFont="1" applyFill="1" applyBorder="1" applyAlignment="1"/>
    <xf numFmtId="0" fontId="66" fillId="8" borderId="13" xfId="0" applyFont="1" applyFill="1" applyBorder="1" applyAlignment="1">
      <alignment horizontal="center" vertical="center" wrapText="1"/>
    </xf>
    <xf numFmtId="17" fontId="66" fillId="8" borderId="13" xfId="0" applyNumberFormat="1" applyFont="1" applyFill="1" applyBorder="1" applyAlignment="1">
      <alignment horizontal="center" vertical="center" wrapText="1"/>
    </xf>
    <xf numFmtId="0" fontId="65" fillId="0" borderId="0" xfId="0" applyFont="1" applyFill="1" applyBorder="1" applyAlignment="1"/>
    <xf numFmtId="3" fontId="66" fillId="8" borderId="13" xfId="0" applyNumberFormat="1" applyFont="1" applyFill="1" applyBorder="1" applyAlignment="1">
      <alignment horizontal="right" vertical="center" wrapText="1"/>
    </xf>
    <xf numFmtId="0" fontId="66" fillId="0" borderId="0" xfId="0" applyFont="1" applyFill="1" applyBorder="1" applyAlignment="1">
      <alignment horizontal="center" vertical="center" wrapText="1"/>
    </xf>
    <xf numFmtId="3" fontId="65" fillId="0" borderId="0" xfId="0" applyNumberFormat="1" applyFont="1" applyFill="1" applyBorder="1" applyAlignment="1">
      <alignment horizontal="right" vertical="center" wrapText="1"/>
    </xf>
    <xf numFmtId="0" fontId="66" fillId="8" borderId="13" xfId="0" applyFont="1" applyFill="1" applyBorder="1" applyAlignment="1">
      <alignment vertical="center" wrapText="1"/>
    </xf>
    <xf numFmtId="0" fontId="65" fillId="0" borderId="0" xfId="0" applyFont="1" applyFill="1" applyBorder="1" applyAlignment="1">
      <alignment wrapText="1"/>
    </xf>
    <xf numFmtId="0" fontId="90" fillId="0" borderId="0" xfId="0" applyFont="1" applyAlignment="1">
      <alignment vertical="center"/>
    </xf>
    <xf numFmtId="164" fontId="65" fillId="0" borderId="0" xfId="1" applyFont="1" applyFill="1" applyBorder="1" applyAlignment="1">
      <alignment horizontal="right" vertical="center"/>
    </xf>
    <xf numFmtId="3" fontId="34" fillId="0" borderId="0" xfId="0" applyNumberFormat="1" applyFont="1" applyFill="1" applyBorder="1" applyAlignment="1">
      <alignment vertical="center"/>
    </xf>
    <xf numFmtId="10" fontId="22" fillId="0" borderId="0" xfId="0" applyNumberFormat="1" applyFont="1" applyFill="1" applyBorder="1" applyAlignment="1">
      <alignment vertical="center"/>
    </xf>
    <xf numFmtId="3" fontId="91" fillId="0" borderId="0" xfId="0" applyNumberFormat="1" applyFont="1" applyFill="1" applyBorder="1" applyAlignment="1">
      <alignment horizontal="center" vertical="center"/>
    </xf>
    <xf numFmtId="3" fontId="91" fillId="0" borderId="0" xfId="0" applyNumberFormat="1" applyFont="1" applyFill="1" applyBorder="1" applyAlignment="1">
      <alignment vertical="center"/>
    </xf>
    <xf numFmtId="10" fontId="89" fillId="0" borderId="0" xfId="0" applyNumberFormat="1" applyFont="1" applyFill="1" applyBorder="1" applyAlignment="1">
      <alignment vertical="center"/>
    </xf>
    <xf numFmtId="1" fontId="66" fillId="0" borderId="0" xfId="0" applyNumberFormat="1" applyFont="1" applyFill="1" applyBorder="1" applyAlignment="1">
      <alignment vertical="center"/>
    </xf>
    <xf numFmtId="0" fontId="66" fillId="0" borderId="0" xfId="0" applyFont="1" applyFill="1" applyBorder="1" applyAlignment="1">
      <alignment horizontal="center" vertical="center" wrapText="1"/>
    </xf>
    <xf numFmtId="17" fontId="83" fillId="8" borderId="13" xfId="0" applyNumberFormat="1" applyFont="1" applyFill="1" applyBorder="1" applyAlignment="1">
      <alignment horizontal="center" vertical="center" wrapText="1"/>
    </xf>
    <xf numFmtId="0" fontId="2" fillId="0" borderId="0" xfId="0" applyFont="1" applyFill="1" applyBorder="1" applyAlignment="1">
      <alignment horizontal="left" vertical="top"/>
    </xf>
    <xf numFmtId="3" fontId="83" fillId="0" borderId="0" xfId="0" applyNumberFormat="1" applyFont="1" applyFill="1" applyBorder="1" applyAlignment="1">
      <alignment horizontal="right" vertical="center"/>
    </xf>
    <xf numFmtId="0" fontId="65" fillId="0" borderId="0" xfId="0" applyFont="1" applyFill="1" applyBorder="1" applyAlignment="1">
      <alignment horizontal="right" vertical="center" wrapText="1"/>
    </xf>
    <xf numFmtId="0" fontId="2" fillId="0" borderId="0" xfId="0" applyFont="1" applyAlignment="1">
      <alignment horizontal="left"/>
    </xf>
    <xf numFmtId="0" fontId="74" fillId="0" borderId="0" xfId="0" applyFont="1" applyBorder="1" applyAlignment="1">
      <alignment horizontal="center" vertical="center" wrapText="1"/>
    </xf>
    <xf numFmtId="0" fontId="74" fillId="0" borderId="0" xfId="0" applyFont="1" applyBorder="1" applyAlignment="1">
      <alignment vertical="center" wrapText="1"/>
    </xf>
    <xf numFmtId="17" fontId="83" fillId="0" borderId="0" xfId="0" applyNumberFormat="1" applyFont="1" applyFill="1" applyBorder="1" applyAlignment="1">
      <alignment horizontal="center" vertical="center" wrapText="1"/>
    </xf>
    <xf numFmtId="0" fontId="78" fillId="0" borderId="0" xfId="0" applyFont="1" applyFill="1" applyBorder="1" applyAlignment="1">
      <alignment vertical="center" wrapText="1"/>
    </xf>
    <xf numFmtId="0" fontId="1" fillId="0" borderId="0" xfId="0" applyFont="1" applyAlignment="1">
      <alignment horizontal="left" vertical="top" wrapText="1"/>
    </xf>
    <xf numFmtId="0" fontId="92" fillId="0" borderId="0" xfId="0" applyFont="1" applyAlignment="1">
      <alignment horizontal="left" vertical="top" wrapText="1"/>
    </xf>
    <xf numFmtId="176" fontId="0" fillId="0" borderId="15" xfId="2" applyNumberFormat="1" applyFont="1" applyBorder="1"/>
    <xf numFmtId="176" fontId="1" fillId="0" borderId="9" xfId="0" applyNumberFormat="1" applyFont="1" applyBorder="1"/>
  </cellXfs>
  <cellStyles count="7">
    <cellStyle name="Millares" xfId="2" builtinId="3"/>
    <cellStyle name="Millares [0]" xfId="1" builtinId="6"/>
    <cellStyle name="Millares 2" xfId="5"/>
    <cellStyle name="Millares 3" xfId="6"/>
    <cellStyle name="Normal" xfId="0" builtinId="0"/>
    <cellStyle name="Normal 2" xfId="4"/>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2</xdr:col>
      <xdr:colOff>180094</xdr:colOff>
      <xdr:row>548</xdr:row>
      <xdr:rowOff>136069</xdr:rowOff>
    </xdr:from>
    <xdr:to>
      <xdr:col>7</xdr:col>
      <xdr:colOff>475448</xdr:colOff>
      <xdr:row>581</xdr:row>
      <xdr:rowOff>102455</xdr:rowOff>
    </xdr:to>
    <xdr:pic>
      <xdr:nvPicPr>
        <xdr:cNvPr id="2" name="Imagen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0769" y="127818694"/>
          <a:ext cx="7801054" cy="6586261"/>
        </a:xfrm>
        <a:prstGeom prst="rect">
          <a:avLst/>
        </a:prstGeom>
        <a:noFill/>
        <a:ln>
          <a:noFill/>
        </a:ln>
      </xdr:spPr>
    </xdr:pic>
    <xdr:clientData/>
  </xdr:twoCellAnchor>
  <xdr:twoCellAnchor editAs="oneCell">
    <xdr:from>
      <xdr:col>2</xdr:col>
      <xdr:colOff>177693</xdr:colOff>
      <xdr:row>581</xdr:row>
      <xdr:rowOff>188098</xdr:rowOff>
    </xdr:from>
    <xdr:to>
      <xdr:col>7</xdr:col>
      <xdr:colOff>473046</xdr:colOff>
      <xdr:row>623</xdr:row>
      <xdr:rowOff>76038</xdr:rowOff>
    </xdr:to>
    <xdr:pic>
      <xdr:nvPicPr>
        <xdr:cNvPr id="3" name="Imagen 2"/>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68368" y="134490598"/>
          <a:ext cx="7801053" cy="8298515"/>
        </a:xfrm>
        <a:prstGeom prst="rect">
          <a:avLst/>
        </a:prstGeom>
        <a:noFill/>
        <a:ln>
          <a:noFill/>
        </a:ln>
      </xdr:spPr>
    </xdr:pic>
    <xdr:clientData/>
  </xdr:twoCellAnchor>
  <xdr:twoCellAnchor editAs="oneCell">
    <xdr:from>
      <xdr:col>2</xdr:col>
      <xdr:colOff>187298</xdr:colOff>
      <xdr:row>623</xdr:row>
      <xdr:rowOff>176893</xdr:rowOff>
    </xdr:from>
    <xdr:to>
      <xdr:col>7</xdr:col>
      <xdr:colOff>549887</xdr:colOff>
      <xdr:row>664</xdr:row>
      <xdr:rowOff>98451</xdr:rowOff>
    </xdr:to>
    <xdr:pic>
      <xdr:nvPicPr>
        <xdr:cNvPr id="4" name="Imagen 3"/>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77973" y="142889968"/>
          <a:ext cx="7868289" cy="7732058"/>
        </a:xfrm>
        <a:prstGeom prst="rect">
          <a:avLst/>
        </a:prstGeom>
        <a:noFill/>
        <a:ln>
          <a:noFill/>
        </a:ln>
      </xdr:spPr>
    </xdr:pic>
    <xdr:clientData/>
  </xdr:twoCellAnchor>
  <xdr:twoCellAnchor editAs="oneCell">
    <xdr:from>
      <xdr:col>2</xdr:col>
      <xdr:colOff>203307</xdr:colOff>
      <xdr:row>664</xdr:row>
      <xdr:rowOff>149679</xdr:rowOff>
    </xdr:from>
    <xdr:to>
      <xdr:col>7</xdr:col>
      <xdr:colOff>554690</xdr:colOff>
      <xdr:row>689</xdr:row>
      <xdr:rowOff>48826</xdr:rowOff>
    </xdr:to>
    <xdr:pic>
      <xdr:nvPicPr>
        <xdr:cNvPr id="5" name="Imagen 4"/>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93982" y="150673254"/>
          <a:ext cx="7857083" cy="466164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4:M407"/>
  <sheetViews>
    <sheetView showGridLines="0" tabSelected="1" workbookViewId="0">
      <selection activeCell="C52" sqref="C52"/>
    </sheetView>
  </sheetViews>
  <sheetFormatPr baseColWidth="10" defaultColWidth="11.42578125" defaultRowHeight="15" x14ac:dyDescent="0.25"/>
  <cols>
    <col min="1" max="1" width="11.42578125" style="22"/>
    <col min="2" max="2" width="26" style="22" customWidth="1"/>
    <col min="3" max="3" width="39" style="22" customWidth="1"/>
    <col min="4" max="4" width="13" style="22" customWidth="1"/>
    <col min="5" max="6" width="17.7109375" style="22" bestFit="1" customWidth="1"/>
    <col min="7" max="7" width="15.28515625" style="22" bestFit="1" customWidth="1"/>
    <col min="8" max="8" width="14.7109375" style="22" customWidth="1"/>
    <col min="9" max="9" width="11.42578125" style="22"/>
    <col min="10" max="10" width="18.5703125" style="22" hidden="1" customWidth="1"/>
    <col min="11" max="11" width="17.85546875" style="22" hidden="1" customWidth="1"/>
    <col min="12" max="12" width="15.140625" style="22" hidden="1" customWidth="1"/>
    <col min="13" max="13" width="0" style="22" hidden="1" customWidth="1"/>
    <col min="14" max="16384" width="11.42578125" style="22"/>
  </cols>
  <sheetData>
    <row r="4" spans="2:10" ht="15.75" x14ac:dyDescent="0.25">
      <c r="B4" s="475"/>
      <c r="C4" s="475"/>
      <c r="D4" s="475"/>
      <c r="E4" s="475"/>
      <c r="F4" s="475"/>
      <c r="G4" s="475"/>
      <c r="H4" s="475"/>
    </row>
    <row r="5" spans="2:10" ht="15.75" thickBot="1" x14ac:dyDescent="0.3">
      <c r="B5" s="2"/>
    </row>
    <row r="6" spans="2:10" x14ac:dyDescent="0.25">
      <c r="B6" s="3"/>
      <c r="C6" s="10"/>
      <c r="D6" s="10"/>
      <c r="E6" s="10"/>
      <c r="F6" s="10"/>
      <c r="G6" s="10"/>
      <c r="H6" s="4"/>
      <c r="I6" s="2"/>
      <c r="J6" s="2"/>
    </row>
    <row r="7" spans="2:10" x14ac:dyDescent="0.25">
      <c r="B7" s="476" t="s">
        <v>0</v>
      </c>
      <c r="C7" s="477"/>
      <c r="D7" s="477"/>
      <c r="E7" s="477"/>
      <c r="F7" s="477"/>
      <c r="G7" s="477"/>
      <c r="H7" s="478"/>
      <c r="I7" s="2"/>
      <c r="J7" s="2"/>
    </row>
    <row r="8" spans="2:10" x14ac:dyDescent="0.25">
      <c r="B8" s="5"/>
      <c r="C8" s="9"/>
      <c r="D8" s="9"/>
      <c r="E8" s="9"/>
      <c r="F8" s="9"/>
      <c r="G8" s="9"/>
      <c r="H8" s="6"/>
      <c r="I8" s="2"/>
      <c r="J8" s="2"/>
    </row>
    <row r="9" spans="2:10" ht="29.25" customHeight="1" x14ac:dyDescent="0.25">
      <c r="B9" s="479" t="s">
        <v>434</v>
      </c>
      <c r="C9" s="480"/>
      <c r="D9" s="480"/>
      <c r="E9" s="480"/>
      <c r="F9" s="480"/>
      <c r="G9" s="480"/>
      <c r="H9" s="481"/>
      <c r="I9" s="2"/>
      <c r="J9" s="2"/>
    </row>
    <row r="10" spans="2:10" x14ac:dyDescent="0.25">
      <c r="B10" s="5"/>
      <c r="C10" s="9"/>
      <c r="D10" s="9"/>
      <c r="E10" s="9"/>
      <c r="F10" s="9"/>
      <c r="G10" s="9"/>
      <c r="H10" s="6"/>
      <c r="I10" s="2"/>
      <c r="J10" s="2"/>
    </row>
    <row r="11" spans="2:10" x14ac:dyDescent="0.25">
      <c r="B11" s="28" t="s">
        <v>329</v>
      </c>
      <c r="C11" s="9" t="s">
        <v>332</v>
      </c>
      <c r="D11" s="9"/>
      <c r="E11" s="9"/>
      <c r="F11" s="9"/>
      <c r="G11" s="9"/>
      <c r="H11" s="6"/>
      <c r="I11" s="2"/>
      <c r="J11" s="2"/>
    </row>
    <row r="12" spans="2:10" x14ac:dyDescent="0.25">
      <c r="B12" s="5"/>
      <c r="C12" s="9"/>
      <c r="D12" s="9"/>
      <c r="E12" s="9"/>
      <c r="F12" s="9"/>
      <c r="G12" s="9"/>
      <c r="H12" s="6"/>
      <c r="I12" s="2"/>
      <c r="J12" s="2"/>
    </row>
    <row r="13" spans="2:10" x14ac:dyDescent="0.25">
      <c r="B13" s="28" t="s">
        <v>1</v>
      </c>
      <c r="C13" s="9" t="s">
        <v>360</v>
      </c>
      <c r="D13" s="9"/>
      <c r="E13" s="9"/>
      <c r="F13" s="9"/>
      <c r="G13" s="9"/>
      <c r="H13" s="6"/>
      <c r="I13" s="2"/>
      <c r="J13" s="2"/>
    </row>
    <row r="14" spans="2:10" x14ac:dyDescent="0.25">
      <c r="B14" s="5"/>
      <c r="C14" s="9"/>
      <c r="D14" s="9"/>
      <c r="E14" s="9"/>
      <c r="F14" s="9"/>
      <c r="G14" s="9"/>
      <c r="H14" s="6"/>
      <c r="I14" s="2"/>
      <c r="J14" s="2"/>
    </row>
    <row r="15" spans="2:10" x14ac:dyDescent="0.25">
      <c r="B15" s="28" t="s">
        <v>2</v>
      </c>
      <c r="C15" s="9" t="s">
        <v>330</v>
      </c>
      <c r="D15" s="9"/>
      <c r="E15" s="9"/>
      <c r="F15" s="9"/>
      <c r="G15" s="9"/>
      <c r="H15" s="6"/>
      <c r="I15" s="2"/>
      <c r="J15" s="2"/>
    </row>
    <row r="16" spans="2:10" x14ac:dyDescent="0.25">
      <c r="B16" s="5"/>
      <c r="C16" s="9"/>
      <c r="D16" s="9"/>
      <c r="E16" s="9"/>
      <c r="F16" s="9"/>
      <c r="G16" s="9"/>
      <c r="H16" s="6"/>
      <c r="I16" s="2"/>
      <c r="J16" s="2"/>
    </row>
    <row r="17" spans="2:13" ht="52.5" customHeight="1" x14ac:dyDescent="0.25">
      <c r="B17" s="56" t="s">
        <v>331</v>
      </c>
      <c r="C17" s="473" t="s">
        <v>361</v>
      </c>
      <c r="D17" s="473"/>
      <c r="E17" s="473"/>
      <c r="F17" s="473"/>
      <c r="G17" s="473"/>
      <c r="H17" s="474"/>
      <c r="I17" s="2"/>
      <c r="J17" s="2"/>
    </row>
    <row r="18" spans="2:13" ht="33.75" customHeight="1" thickBot="1" x14ac:dyDescent="0.3">
      <c r="B18" s="5"/>
      <c r="C18" s="466" t="s">
        <v>367</v>
      </c>
      <c r="D18" s="466"/>
      <c r="E18" s="466"/>
      <c r="F18" s="466"/>
      <c r="G18" s="466"/>
      <c r="H18" s="467"/>
      <c r="I18" s="2"/>
      <c r="J18" s="2"/>
    </row>
    <row r="19" spans="2:13" ht="15.75" thickBot="1" x14ac:dyDescent="0.3">
      <c r="B19" s="5"/>
      <c r="C19" s="466"/>
      <c r="D19" s="466"/>
      <c r="E19" s="466"/>
      <c r="F19" s="466"/>
      <c r="G19" s="466"/>
      <c r="H19" s="467"/>
      <c r="I19" s="2"/>
      <c r="J19" s="61">
        <v>2010</v>
      </c>
      <c r="K19" s="62">
        <v>2013</v>
      </c>
      <c r="L19" s="63">
        <v>2016</v>
      </c>
    </row>
    <row r="20" spans="2:13" x14ac:dyDescent="0.25">
      <c r="B20" s="5"/>
      <c r="C20" s="466"/>
      <c r="D20" s="466"/>
      <c r="E20" s="466"/>
      <c r="F20" s="466"/>
      <c r="G20" s="466"/>
      <c r="H20" s="467"/>
      <c r="I20" s="2"/>
      <c r="J20" s="64">
        <v>3200000000</v>
      </c>
      <c r="K20" s="65">
        <v>15000000000</v>
      </c>
      <c r="L20" s="65">
        <v>15000000000</v>
      </c>
      <c r="M20" s="66" t="s">
        <v>36</v>
      </c>
    </row>
    <row r="21" spans="2:13" ht="15" hidden="1" customHeight="1" x14ac:dyDescent="0.25">
      <c r="B21" s="5"/>
      <c r="C21" s="473" t="s">
        <v>362</v>
      </c>
      <c r="D21" s="473"/>
      <c r="E21" s="473"/>
      <c r="F21" s="473"/>
      <c r="G21" s="473"/>
      <c r="H21" s="474"/>
      <c r="I21" s="2"/>
      <c r="J21" s="67">
        <v>1600000000</v>
      </c>
      <c r="K21" s="68">
        <v>4800000000</v>
      </c>
      <c r="L21" s="68">
        <v>5000000000</v>
      </c>
      <c r="M21" s="69" t="s">
        <v>177</v>
      </c>
    </row>
    <row r="22" spans="2:13" x14ac:dyDescent="0.25">
      <c r="B22" s="5"/>
      <c r="C22" s="473"/>
      <c r="D22" s="473"/>
      <c r="E22" s="473"/>
      <c r="F22" s="473"/>
      <c r="G22" s="473"/>
      <c r="H22" s="474"/>
      <c r="I22" s="2"/>
      <c r="J22" s="67">
        <v>1600000000</v>
      </c>
      <c r="K22" s="68">
        <v>3600000000</v>
      </c>
      <c r="L22" s="68">
        <v>7000000000</v>
      </c>
      <c r="M22" s="69" t="s">
        <v>178</v>
      </c>
    </row>
    <row r="23" spans="2:13" ht="15.75" thickBot="1" x14ac:dyDescent="0.3">
      <c r="B23" s="5"/>
      <c r="C23" s="473"/>
      <c r="D23" s="473"/>
      <c r="E23" s="473"/>
      <c r="F23" s="473"/>
      <c r="G23" s="473"/>
      <c r="H23" s="474"/>
      <c r="I23" s="2"/>
      <c r="J23" s="70">
        <v>0</v>
      </c>
      <c r="K23" s="71">
        <v>6600000000</v>
      </c>
      <c r="L23" s="71">
        <v>3000000000</v>
      </c>
      <c r="M23" s="72" t="s">
        <v>179</v>
      </c>
    </row>
    <row r="24" spans="2:13" x14ac:dyDescent="0.25">
      <c r="B24" s="5"/>
      <c r="C24" s="473"/>
      <c r="D24" s="473"/>
      <c r="E24" s="473"/>
      <c r="F24" s="473"/>
      <c r="G24" s="473"/>
      <c r="H24" s="474"/>
      <c r="I24" s="2"/>
      <c r="J24" s="59"/>
      <c r="K24" s="60"/>
      <c r="L24" s="60"/>
    </row>
    <row r="25" spans="2:13" ht="15" customHeight="1" x14ac:dyDescent="0.25">
      <c r="B25" s="5"/>
      <c r="C25" s="466" t="s">
        <v>363</v>
      </c>
      <c r="D25" s="466"/>
      <c r="E25" s="466"/>
      <c r="F25" s="466"/>
      <c r="G25" s="466"/>
      <c r="H25" s="467"/>
      <c r="I25" s="2"/>
      <c r="J25" s="2"/>
    </row>
    <row r="26" spans="2:13" x14ac:dyDescent="0.25">
      <c r="B26" s="5"/>
      <c r="C26" s="466"/>
      <c r="D26" s="466"/>
      <c r="E26" s="466"/>
      <c r="F26" s="466"/>
      <c r="G26" s="466"/>
      <c r="H26" s="467"/>
      <c r="I26" s="2"/>
      <c r="J26" s="2"/>
    </row>
    <row r="27" spans="2:13" x14ac:dyDescent="0.25">
      <c r="B27" s="5"/>
      <c r="C27" s="466"/>
      <c r="D27" s="466"/>
      <c r="E27" s="466"/>
      <c r="F27" s="466"/>
      <c r="G27" s="466"/>
      <c r="H27" s="467"/>
      <c r="I27" s="2"/>
      <c r="J27" s="2"/>
    </row>
    <row r="28" spans="2:13" x14ac:dyDescent="0.25">
      <c r="B28" s="5"/>
      <c r="C28" s="466"/>
      <c r="D28" s="466"/>
      <c r="E28" s="466"/>
      <c r="F28" s="466"/>
      <c r="G28" s="466"/>
      <c r="H28" s="467"/>
      <c r="I28" s="2"/>
      <c r="J28" s="2"/>
    </row>
    <row r="29" spans="2:13" ht="15" customHeight="1" x14ac:dyDescent="0.25">
      <c r="B29" s="5"/>
      <c r="C29" s="466" t="s">
        <v>364</v>
      </c>
      <c r="D29" s="466"/>
      <c r="E29" s="466"/>
      <c r="F29" s="466"/>
      <c r="G29" s="466"/>
      <c r="H29" s="467"/>
      <c r="I29" s="2"/>
      <c r="J29" s="2"/>
    </row>
    <row r="30" spans="2:13" x14ac:dyDescent="0.25">
      <c r="B30" s="5"/>
      <c r="C30" s="466"/>
      <c r="D30" s="466"/>
      <c r="E30" s="466"/>
      <c r="F30" s="466"/>
      <c r="G30" s="466"/>
      <c r="H30" s="467"/>
      <c r="I30" s="2"/>
      <c r="J30" s="2"/>
    </row>
    <row r="31" spans="2:13" x14ac:dyDescent="0.25">
      <c r="B31" s="5"/>
      <c r="C31" s="466"/>
      <c r="D31" s="466"/>
      <c r="E31" s="466"/>
      <c r="F31" s="466"/>
      <c r="G31" s="466"/>
      <c r="H31" s="467"/>
      <c r="I31" s="2"/>
      <c r="J31" s="2"/>
    </row>
    <row r="32" spans="2:13" x14ac:dyDescent="0.25">
      <c r="B32" s="5"/>
      <c r="C32" s="466"/>
      <c r="D32" s="466"/>
      <c r="E32" s="466"/>
      <c r="F32" s="466"/>
      <c r="G32" s="466"/>
      <c r="H32" s="467"/>
      <c r="I32" s="2"/>
      <c r="J32" s="2"/>
    </row>
    <row r="33" spans="2:10" x14ac:dyDescent="0.25">
      <c r="B33" s="5"/>
      <c r="C33" s="292"/>
      <c r="D33" s="292"/>
      <c r="E33" s="292"/>
      <c r="F33" s="292"/>
      <c r="G33" s="292"/>
      <c r="H33" s="293"/>
      <c r="I33" s="2"/>
      <c r="J33" s="2"/>
    </row>
    <row r="34" spans="2:10" ht="45" x14ac:dyDescent="0.25">
      <c r="B34" s="57" t="s">
        <v>3</v>
      </c>
      <c r="C34" s="468" t="s">
        <v>365</v>
      </c>
      <c r="D34" s="468"/>
      <c r="E34" s="468"/>
      <c r="F34" s="468"/>
      <c r="G34" s="468"/>
      <c r="H34" s="469"/>
      <c r="I34" s="2"/>
      <c r="J34" s="2"/>
    </row>
    <row r="35" spans="2:10" x14ac:dyDescent="0.25">
      <c r="B35" s="5"/>
      <c r="C35" s="9"/>
      <c r="D35" s="9"/>
      <c r="E35" s="9"/>
      <c r="F35" s="9"/>
      <c r="G35" s="9"/>
      <c r="H35" s="6"/>
      <c r="I35" s="2"/>
      <c r="J35" s="2"/>
    </row>
    <row r="36" spans="2:10" ht="55.5" customHeight="1" x14ac:dyDescent="0.25">
      <c r="B36" s="57" t="s">
        <v>4</v>
      </c>
      <c r="C36" s="468" t="s">
        <v>328</v>
      </c>
      <c r="D36" s="468"/>
      <c r="E36" s="468"/>
      <c r="F36" s="468"/>
      <c r="G36" s="468"/>
      <c r="H36" s="469"/>
      <c r="I36" s="2"/>
      <c r="J36" s="2"/>
    </row>
    <row r="37" spans="2:10" ht="30.75" customHeight="1" x14ac:dyDescent="0.25">
      <c r="B37" s="5"/>
      <c r="C37" s="9" t="s">
        <v>176</v>
      </c>
      <c r="D37" s="9"/>
      <c r="E37" s="9"/>
      <c r="F37" s="9"/>
      <c r="G37" s="9"/>
      <c r="H37" s="6"/>
      <c r="I37" s="2"/>
      <c r="J37" s="2"/>
    </row>
    <row r="38" spans="2:10" x14ac:dyDescent="0.25">
      <c r="B38" s="5"/>
      <c r="C38" s="9"/>
      <c r="D38" s="9"/>
      <c r="E38" s="9"/>
      <c r="F38" s="9"/>
      <c r="G38" s="9"/>
      <c r="H38" s="6"/>
      <c r="I38" s="2"/>
      <c r="J38" s="2"/>
    </row>
    <row r="39" spans="2:10" ht="39.75" customHeight="1" x14ac:dyDescent="0.25">
      <c r="B39" s="28" t="s">
        <v>5</v>
      </c>
      <c r="C39" s="468" t="s">
        <v>366</v>
      </c>
      <c r="D39" s="468"/>
      <c r="E39" s="468"/>
      <c r="F39" s="468"/>
      <c r="G39" s="468"/>
      <c r="H39" s="469"/>
      <c r="I39" s="2"/>
      <c r="J39" s="2"/>
    </row>
    <row r="40" spans="2:10" x14ac:dyDescent="0.25">
      <c r="B40" s="5"/>
      <c r="C40" s="9"/>
      <c r="D40" s="9"/>
      <c r="E40" s="9"/>
      <c r="F40" s="9"/>
      <c r="G40" s="9"/>
      <c r="H40" s="6"/>
      <c r="I40" s="2"/>
      <c r="J40" s="2"/>
    </row>
    <row r="41" spans="2:10" x14ac:dyDescent="0.25">
      <c r="B41" s="16"/>
      <c r="C41" s="294" t="s">
        <v>6</v>
      </c>
      <c r="D41" s="9"/>
      <c r="E41" s="9"/>
      <c r="F41" s="9"/>
      <c r="G41" s="9"/>
      <c r="H41" s="6"/>
      <c r="I41" s="2"/>
      <c r="J41" s="2"/>
    </row>
    <row r="42" spans="2:10" ht="15.75" thickBot="1" x14ac:dyDescent="0.3">
      <c r="B42" s="5"/>
      <c r="C42" s="9"/>
      <c r="D42" s="9"/>
      <c r="E42" s="9"/>
      <c r="F42" s="9"/>
      <c r="G42" s="9"/>
      <c r="H42" s="6"/>
      <c r="I42" s="2"/>
      <c r="J42" s="2"/>
    </row>
    <row r="43" spans="2:10" ht="43.5" thickBot="1" x14ac:dyDescent="0.3">
      <c r="B43" s="53" t="s">
        <v>7</v>
      </c>
      <c r="C43" s="54" t="s">
        <v>8</v>
      </c>
      <c r="D43" s="55" t="s">
        <v>9</v>
      </c>
      <c r="E43" s="55" t="s">
        <v>433</v>
      </c>
      <c r="F43" s="55" t="s">
        <v>428</v>
      </c>
      <c r="G43" s="9"/>
      <c r="H43" s="6"/>
      <c r="I43" s="2"/>
      <c r="J43" s="2"/>
    </row>
    <row r="44" spans="2:10" x14ac:dyDescent="0.25">
      <c r="B44" s="298">
        <f>SUM(B45:B50)</f>
        <v>45000000000</v>
      </c>
      <c r="C44" s="299" t="s">
        <v>144</v>
      </c>
      <c r="D44" s="300"/>
      <c r="E44" s="301">
        <f>SUM(E45:E50)</f>
        <v>45000000</v>
      </c>
      <c r="F44" s="301">
        <f>SUM(F45:F50)</f>
        <v>27816000</v>
      </c>
      <c r="G44" s="58"/>
      <c r="H44" s="6"/>
      <c r="I44" s="2"/>
      <c r="J44" s="2"/>
    </row>
    <row r="45" spans="2:10" x14ac:dyDescent="0.25">
      <c r="B45" s="302">
        <v>12000000000</v>
      </c>
      <c r="C45" s="303" t="s">
        <v>172</v>
      </c>
      <c r="D45" s="300">
        <v>5</v>
      </c>
      <c r="E45" s="126">
        <v>12000000</v>
      </c>
      <c r="F45" s="126">
        <v>9132000</v>
      </c>
      <c r="G45" s="9"/>
      <c r="H45" s="6"/>
      <c r="I45" s="2"/>
      <c r="J45" s="2"/>
    </row>
    <row r="46" spans="2:10" x14ac:dyDescent="0.25">
      <c r="B46" s="302">
        <v>15000000000</v>
      </c>
      <c r="C46" s="303" t="s">
        <v>173</v>
      </c>
      <c r="D46" s="300">
        <v>1</v>
      </c>
      <c r="E46" s="126">
        <v>15000000</v>
      </c>
      <c r="F46" s="126">
        <v>12898000</v>
      </c>
      <c r="G46" s="9"/>
      <c r="H46" s="6"/>
      <c r="I46" s="2"/>
      <c r="J46" s="2"/>
    </row>
    <row r="47" spans="2:10" x14ac:dyDescent="0.25">
      <c r="B47" s="302">
        <v>3000000000</v>
      </c>
      <c r="C47" s="303" t="s">
        <v>174</v>
      </c>
      <c r="D47" s="300">
        <v>0</v>
      </c>
      <c r="E47" s="126">
        <v>3000000</v>
      </c>
      <c r="F47" s="126">
        <v>1096000</v>
      </c>
      <c r="G47" s="9"/>
      <c r="H47" s="6"/>
      <c r="I47" s="2"/>
      <c r="J47" s="2"/>
    </row>
    <row r="48" spans="2:10" x14ac:dyDescent="0.25">
      <c r="B48" s="304">
        <v>300000000</v>
      </c>
      <c r="C48" s="305" t="s">
        <v>175</v>
      </c>
      <c r="D48" s="300">
        <v>0</v>
      </c>
      <c r="E48" s="126">
        <v>300000</v>
      </c>
      <c r="F48" s="126">
        <v>300000</v>
      </c>
      <c r="G48" s="9"/>
      <c r="H48" s="6"/>
      <c r="I48" s="2"/>
      <c r="J48" s="2"/>
    </row>
    <row r="49" spans="2:10" x14ac:dyDescent="0.25">
      <c r="B49" s="304">
        <v>5700000000</v>
      </c>
      <c r="C49" s="305" t="s">
        <v>344</v>
      </c>
      <c r="D49" s="300">
        <v>0</v>
      </c>
      <c r="E49" s="126">
        <v>5700000</v>
      </c>
      <c r="F49" s="126">
        <v>4390000</v>
      </c>
      <c r="G49" s="9"/>
      <c r="H49" s="6"/>
      <c r="I49" s="2"/>
      <c r="J49" s="2"/>
    </row>
    <row r="50" spans="2:10" ht="15.75" thickBot="1" x14ac:dyDescent="0.3">
      <c r="B50" s="306">
        <v>9000000000</v>
      </c>
      <c r="C50" s="307" t="s">
        <v>380</v>
      </c>
      <c r="D50" s="308">
        <v>0</v>
      </c>
      <c r="E50" s="390">
        <v>9000000</v>
      </c>
      <c r="F50" s="390">
        <v>0</v>
      </c>
      <c r="G50" s="74"/>
      <c r="H50" s="75"/>
      <c r="I50" s="2"/>
      <c r="J50" s="2"/>
    </row>
    <row r="51" spans="2:10" x14ac:dyDescent="0.25">
      <c r="B51" s="124"/>
      <c r="C51" s="125"/>
      <c r="D51" s="52"/>
      <c r="E51" s="126"/>
      <c r="F51" s="126"/>
      <c r="G51" s="9"/>
      <c r="H51" s="9"/>
      <c r="I51" s="2"/>
      <c r="J51" s="2"/>
    </row>
    <row r="52" spans="2:10" x14ac:dyDescent="0.25">
      <c r="B52" s="2"/>
      <c r="C52" s="2"/>
      <c r="D52" s="2"/>
      <c r="E52" s="2"/>
      <c r="F52" s="2"/>
      <c r="G52" s="2"/>
      <c r="H52" s="2"/>
      <c r="I52" s="2"/>
      <c r="J52" s="2"/>
    </row>
    <row r="53" spans="2:10" x14ac:dyDescent="0.25">
      <c r="B53" s="2"/>
      <c r="C53" s="2"/>
      <c r="D53" s="2"/>
      <c r="E53" s="2"/>
      <c r="F53" s="2"/>
      <c r="G53" s="2"/>
      <c r="H53" s="2"/>
      <c r="I53" s="2"/>
      <c r="J53" s="2"/>
    </row>
    <row r="54" spans="2:10" ht="25.5" customHeight="1" x14ac:dyDescent="0.25">
      <c r="B54" s="295" t="s">
        <v>348</v>
      </c>
      <c r="C54" s="470" t="s">
        <v>350</v>
      </c>
      <c r="D54" s="470"/>
      <c r="E54" s="470"/>
      <c r="F54" s="470" t="s">
        <v>383</v>
      </c>
      <c r="G54" s="470"/>
      <c r="H54" s="470"/>
      <c r="I54" s="2"/>
      <c r="J54" s="2"/>
    </row>
    <row r="55" spans="2:10" ht="15" customHeight="1" x14ac:dyDescent="0.25">
      <c r="B55" s="296" t="s">
        <v>349</v>
      </c>
      <c r="C55" s="471" t="s">
        <v>194</v>
      </c>
      <c r="D55" s="471"/>
      <c r="E55" s="471"/>
      <c r="F55" s="472" t="s">
        <v>429</v>
      </c>
      <c r="G55" s="472"/>
      <c r="H55" s="472"/>
      <c r="I55" s="2"/>
      <c r="J55" s="2"/>
    </row>
    <row r="56" spans="2:10" x14ac:dyDescent="0.25">
      <c r="B56" s="2"/>
      <c r="C56" s="2"/>
      <c r="D56" s="138"/>
      <c r="E56" s="138"/>
      <c r="F56" s="2"/>
      <c r="G56" s="2"/>
      <c r="H56" s="2"/>
      <c r="I56" s="2"/>
      <c r="J56" s="2"/>
    </row>
    <row r="57" spans="2:10" ht="409.6" customHeight="1" x14ac:dyDescent="0.25">
      <c r="B57" s="465"/>
      <c r="C57" s="465"/>
      <c r="D57" s="465"/>
      <c r="E57" s="465"/>
      <c r="F57" s="2"/>
      <c r="G57" s="2"/>
      <c r="H57" s="2"/>
      <c r="I57" s="2"/>
      <c r="J57" s="2"/>
    </row>
    <row r="58" spans="2:10" x14ac:dyDescent="0.25">
      <c r="B58" s="297"/>
      <c r="C58" s="2"/>
      <c r="D58" s="2"/>
      <c r="E58" s="2"/>
      <c r="F58" s="2"/>
      <c r="G58" s="2"/>
      <c r="H58" s="2"/>
      <c r="I58" s="2"/>
      <c r="J58" s="2"/>
    </row>
    <row r="59" spans="2:10" x14ac:dyDescent="0.25">
      <c r="B59" s="2"/>
      <c r="C59" s="2"/>
      <c r="D59" s="2"/>
      <c r="E59" s="2"/>
      <c r="F59" s="2"/>
      <c r="G59" s="2"/>
      <c r="H59" s="2"/>
      <c r="I59" s="2"/>
      <c r="J59" s="2"/>
    </row>
    <row r="60" spans="2:10" x14ac:dyDescent="0.25">
      <c r="B60" s="2"/>
      <c r="C60" s="2"/>
      <c r="D60" s="2"/>
      <c r="E60" s="2"/>
      <c r="F60" s="2"/>
      <c r="G60" s="2"/>
      <c r="H60" s="2"/>
      <c r="I60" s="2"/>
      <c r="J60" s="2"/>
    </row>
    <row r="61" spans="2:10" x14ac:dyDescent="0.25">
      <c r="B61" s="2"/>
      <c r="C61" s="2"/>
      <c r="D61" s="2"/>
      <c r="E61" s="2"/>
      <c r="F61" s="2"/>
      <c r="G61" s="2"/>
      <c r="H61" s="2"/>
      <c r="I61" s="2"/>
      <c r="J61" s="2"/>
    </row>
    <row r="62" spans="2:10" x14ac:dyDescent="0.25">
      <c r="B62" s="2"/>
      <c r="C62" s="2"/>
      <c r="D62" s="2"/>
      <c r="E62" s="2"/>
      <c r="F62" s="2"/>
      <c r="G62" s="2"/>
      <c r="H62" s="2"/>
      <c r="I62" s="2"/>
      <c r="J62" s="2"/>
    </row>
    <row r="63" spans="2:10" x14ac:dyDescent="0.25">
      <c r="B63" s="2"/>
      <c r="C63" s="2"/>
      <c r="D63" s="2"/>
      <c r="E63" s="2"/>
      <c r="F63" s="2"/>
      <c r="G63" s="2"/>
      <c r="H63" s="2"/>
      <c r="I63" s="2"/>
      <c r="J63" s="2"/>
    </row>
    <row r="64" spans="2:10" x14ac:dyDescent="0.25">
      <c r="B64" s="2"/>
      <c r="C64" s="2"/>
      <c r="D64" s="2"/>
      <c r="E64" s="2"/>
      <c r="F64" s="2"/>
      <c r="G64" s="2"/>
      <c r="H64" s="2"/>
      <c r="I64" s="2"/>
      <c r="J64" s="2"/>
    </row>
    <row r="65" spans="2:10" x14ac:dyDescent="0.25">
      <c r="B65" s="2"/>
      <c r="C65" s="2"/>
      <c r="D65" s="2"/>
      <c r="E65" s="2"/>
      <c r="F65" s="2"/>
      <c r="G65" s="2"/>
      <c r="H65" s="2"/>
      <c r="I65" s="2"/>
      <c r="J65" s="2"/>
    </row>
    <row r="66" spans="2:10" x14ac:dyDescent="0.25">
      <c r="B66" s="2"/>
      <c r="C66" s="2"/>
      <c r="D66" s="2"/>
      <c r="E66" s="2"/>
      <c r="F66" s="2"/>
      <c r="G66" s="2"/>
      <c r="H66" s="2"/>
      <c r="I66" s="2"/>
      <c r="J66" s="2"/>
    </row>
    <row r="67" spans="2:10" x14ac:dyDescent="0.25">
      <c r="B67" s="2"/>
      <c r="C67" s="2"/>
      <c r="D67" s="2"/>
      <c r="E67" s="2"/>
      <c r="F67" s="2"/>
      <c r="G67" s="2"/>
      <c r="H67" s="2"/>
      <c r="I67" s="2"/>
      <c r="J67" s="2"/>
    </row>
    <row r="68" spans="2:10" x14ac:dyDescent="0.25">
      <c r="B68" s="2"/>
      <c r="C68" s="2"/>
      <c r="D68" s="2"/>
      <c r="E68" s="2"/>
      <c r="F68" s="2"/>
      <c r="G68" s="2"/>
      <c r="H68" s="2"/>
      <c r="I68" s="2"/>
      <c r="J68" s="2"/>
    </row>
    <row r="69" spans="2:10" x14ac:dyDescent="0.25">
      <c r="B69" s="2"/>
      <c r="C69" s="2"/>
      <c r="D69" s="2"/>
      <c r="E69" s="2"/>
      <c r="F69" s="2"/>
      <c r="G69" s="2"/>
      <c r="H69" s="2"/>
      <c r="I69" s="2"/>
      <c r="J69" s="2"/>
    </row>
    <row r="70" spans="2:10" x14ac:dyDescent="0.25">
      <c r="B70" s="2"/>
      <c r="C70" s="2"/>
      <c r="D70" s="2"/>
      <c r="E70" s="2"/>
      <c r="F70" s="2"/>
      <c r="G70" s="2"/>
      <c r="H70" s="2"/>
      <c r="I70" s="2"/>
      <c r="J70" s="2"/>
    </row>
    <row r="71" spans="2:10" x14ac:dyDescent="0.25">
      <c r="B71" s="2"/>
      <c r="C71" s="2"/>
      <c r="D71" s="2"/>
      <c r="E71" s="2"/>
      <c r="F71" s="2"/>
      <c r="G71" s="2"/>
      <c r="H71" s="2"/>
      <c r="I71" s="2"/>
      <c r="J71" s="2"/>
    </row>
    <row r="72" spans="2:10" x14ac:dyDescent="0.25">
      <c r="B72" s="2"/>
      <c r="C72" s="2"/>
      <c r="D72" s="2"/>
      <c r="E72" s="2"/>
      <c r="F72" s="2"/>
      <c r="G72" s="2"/>
      <c r="H72" s="2"/>
      <c r="I72" s="2"/>
      <c r="J72" s="2"/>
    </row>
    <row r="73" spans="2:10" x14ac:dyDescent="0.25">
      <c r="B73" s="2"/>
      <c r="C73" s="2"/>
      <c r="D73" s="2"/>
      <c r="E73" s="2"/>
      <c r="F73" s="2"/>
      <c r="G73" s="2"/>
      <c r="H73" s="2"/>
      <c r="I73" s="2"/>
      <c r="J73" s="2"/>
    </row>
    <row r="74" spans="2:10" x14ac:dyDescent="0.25">
      <c r="B74" s="2"/>
      <c r="C74" s="2"/>
      <c r="D74" s="2"/>
      <c r="E74" s="2"/>
      <c r="F74" s="2"/>
      <c r="G74" s="2"/>
      <c r="H74" s="2"/>
      <c r="I74" s="2"/>
      <c r="J74" s="2"/>
    </row>
    <row r="75" spans="2:10" x14ac:dyDescent="0.25">
      <c r="B75" s="2"/>
      <c r="C75" s="2"/>
      <c r="D75" s="2"/>
      <c r="E75" s="2"/>
      <c r="F75" s="2"/>
      <c r="G75" s="2"/>
      <c r="H75" s="2"/>
      <c r="I75" s="2"/>
      <c r="J75" s="2"/>
    </row>
    <row r="76" spans="2:10" x14ac:dyDescent="0.25">
      <c r="B76" s="2"/>
      <c r="C76" s="2"/>
      <c r="D76" s="2"/>
      <c r="E76" s="2"/>
      <c r="F76" s="2"/>
      <c r="G76" s="2"/>
      <c r="H76" s="2"/>
      <c r="I76" s="2"/>
      <c r="J76" s="2"/>
    </row>
    <row r="77" spans="2:10" x14ac:dyDescent="0.25">
      <c r="B77" s="2"/>
      <c r="C77" s="2"/>
      <c r="D77" s="2"/>
      <c r="E77" s="2"/>
      <c r="F77" s="2"/>
      <c r="G77" s="2"/>
      <c r="H77" s="2"/>
      <c r="I77" s="2"/>
      <c r="J77" s="2"/>
    </row>
    <row r="78" spans="2:10" x14ac:dyDescent="0.25">
      <c r="B78" s="2"/>
      <c r="C78" s="2"/>
      <c r="D78" s="2"/>
      <c r="E78" s="2"/>
      <c r="F78" s="2"/>
      <c r="G78" s="2"/>
      <c r="H78" s="2"/>
      <c r="I78" s="2"/>
      <c r="J78" s="2"/>
    </row>
    <row r="79" spans="2:10" x14ac:dyDescent="0.25">
      <c r="B79" s="2"/>
      <c r="C79" s="2"/>
      <c r="D79" s="2"/>
      <c r="E79" s="2"/>
      <c r="F79" s="2"/>
      <c r="G79" s="2"/>
      <c r="H79" s="2"/>
      <c r="I79" s="2"/>
      <c r="J79" s="2"/>
    </row>
    <row r="80" spans="2:10" x14ac:dyDescent="0.25">
      <c r="B80" s="2"/>
      <c r="C80" s="2"/>
      <c r="D80" s="2"/>
      <c r="E80" s="2"/>
      <c r="F80" s="2"/>
      <c r="G80" s="2"/>
      <c r="H80" s="2"/>
      <c r="I80" s="2"/>
      <c r="J80" s="2"/>
    </row>
    <row r="81" spans="2:10" x14ac:dyDescent="0.25">
      <c r="B81" s="2"/>
      <c r="C81" s="2"/>
      <c r="D81" s="2"/>
      <c r="E81" s="2"/>
      <c r="F81" s="2"/>
      <c r="G81" s="2"/>
      <c r="H81" s="2"/>
      <c r="I81" s="2"/>
      <c r="J81" s="2"/>
    </row>
    <row r="82" spans="2:10" x14ac:dyDescent="0.25">
      <c r="B82" s="2"/>
      <c r="C82" s="2"/>
      <c r="D82" s="2"/>
      <c r="E82" s="2"/>
      <c r="F82" s="2"/>
      <c r="G82" s="2"/>
      <c r="H82" s="2"/>
      <c r="I82" s="2"/>
      <c r="J82" s="2"/>
    </row>
    <row r="83" spans="2:10" x14ac:dyDescent="0.25">
      <c r="B83" s="2"/>
      <c r="C83" s="2"/>
      <c r="D83" s="2"/>
      <c r="E83" s="2"/>
      <c r="F83" s="2"/>
      <c r="G83" s="2"/>
      <c r="H83" s="2"/>
      <c r="I83" s="2"/>
      <c r="J83" s="2"/>
    </row>
    <row r="84" spans="2:10" x14ac:dyDescent="0.25">
      <c r="B84" s="2"/>
      <c r="C84" s="2"/>
      <c r="D84" s="2"/>
      <c r="E84" s="2"/>
      <c r="F84" s="2"/>
      <c r="G84" s="2"/>
      <c r="H84" s="2"/>
      <c r="I84" s="2"/>
      <c r="J84" s="2"/>
    </row>
    <row r="85" spans="2:10" x14ac:dyDescent="0.25">
      <c r="B85" s="2"/>
      <c r="C85" s="2"/>
      <c r="D85" s="2"/>
      <c r="E85" s="2"/>
      <c r="F85" s="2"/>
      <c r="G85" s="2"/>
      <c r="H85" s="2"/>
      <c r="I85" s="2"/>
      <c r="J85" s="2"/>
    </row>
    <row r="86" spans="2:10" x14ac:dyDescent="0.25">
      <c r="B86" s="2"/>
      <c r="C86" s="2"/>
      <c r="D86" s="2"/>
      <c r="E86" s="2"/>
      <c r="F86" s="2"/>
      <c r="G86" s="2"/>
      <c r="H86" s="2"/>
      <c r="I86" s="2"/>
      <c r="J86" s="2"/>
    </row>
    <row r="87" spans="2:10" x14ac:dyDescent="0.25">
      <c r="B87" s="2"/>
      <c r="C87" s="2"/>
      <c r="D87" s="2"/>
      <c r="E87" s="2"/>
      <c r="F87" s="2"/>
      <c r="G87" s="2"/>
      <c r="H87" s="2"/>
      <c r="I87" s="2"/>
      <c r="J87" s="2"/>
    </row>
    <row r="88" spans="2:10" x14ac:dyDescent="0.25">
      <c r="B88" s="2"/>
      <c r="C88" s="2"/>
      <c r="D88" s="2"/>
      <c r="E88" s="2"/>
      <c r="F88" s="2"/>
      <c r="G88" s="2"/>
      <c r="H88" s="2"/>
      <c r="I88" s="2"/>
      <c r="J88" s="2"/>
    </row>
    <row r="89" spans="2:10" x14ac:dyDescent="0.25">
      <c r="B89" s="2"/>
      <c r="C89" s="2"/>
      <c r="D89" s="2"/>
      <c r="E89" s="2"/>
      <c r="F89" s="2"/>
      <c r="G89" s="2"/>
      <c r="H89" s="2"/>
      <c r="I89" s="2"/>
      <c r="J89" s="2"/>
    </row>
    <row r="90" spans="2:10" x14ac:dyDescent="0.25">
      <c r="B90" s="2"/>
      <c r="C90" s="2"/>
      <c r="D90" s="2"/>
      <c r="E90" s="2"/>
      <c r="F90" s="2"/>
      <c r="G90" s="2"/>
      <c r="H90" s="2"/>
      <c r="I90" s="2"/>
      <c r="J90" s="2"/>
    </row>
    <row r="91" spans="2:10" x14ac:dyDescent="0.25">
      <c r="B91" s="2"/>
      <c r="C91" s="2"/>
      <c r="D91" s="2"/>
      <c r="E91" s="2"/>
      <c r="F91" s="2"/>
      <c r="G91" s="2"/>
      <c r="H91" s="2"/>
      <c r="I91" s="2"/>
      <c r="J91" s="2"/>
    </row>
    <row r="92" spans="2:10" x14ac:dyDescent="0.25">
      <c r="B92" s="2"/>
      <c r="C92" s="2"/>
      <c r="D92" s="2"/>
      <c r="E92" s="2"/>
      <c r="F92" s="2"/>
      <c r="G92" s="2"/>
      <c r="H92" s="2"/>
      <c r="I92" s="2"/>
      <c r="J92" s="2"/>
    </row>
    <row r="93" spans="2:10" x14ac:dyDescent="0.25">
      <c r="B93" s="2"/>
      <c r="C93" s="2"/>
      <c r="D93" s="2"/>
      <c r="E93" s="2"/>
      <c r="F93" s="2"/>
      <c r="G93" s="2"/>
      <c r="H93" s="2"/>
      <c r="I93" s="2"/>
      <c r="J93" s="2"/>
    </row>
    <row r="94" spans="2:10" x14ac:dyDescent="0.25">
      <c r="B94" s="2"/>
      <c r="C94" s="2"/>
      <c r="D94" s="2"/>
      <c r="E94" s="2"/>
      <c r="F94" s="2"/>
      <c r="G94" s="2"/>
      <c r="H94" s="2"/>
      <c r="I94" s="2"/>
      <c r="J94" s="2"/>
    </row>
    <row r="95" spans="2:10" x14ac:dyDescent="0.25">
      <c r="B95" s="2"/>
      <c r="C95" s="2"/>
      <c r="D95" s="2"/>
      <c r="E95" s="2"/>
      <c r="F95" s="2"/>
      <c r="G95" s="2"/>
      <c r="H95" s="2"/>
      <c r="I95" s="2"/>
      <c r="J95" s="2"/>
    </row>
    <row r="96" spans="2:10" x14ac:dyDescent="0.25">
      <c r="B96" s="2"/>
      <c r="C96" s="2"/>
      <c r="D96" s="2"/>
      <c r="E96" s="2"/>
      <c r="F96" s="2"/>
      <c r="G96" s="2"/>
      <c r="H96" s="2"/>
      <c r="I96" s="2"/>
      <c r="J96" s="2"/>
    </row>
    <row r="97" spans="2:10" x14ac:dyDescent="0.25">
      <c r="B97" s="2"/>
      <c r="C97" s="2"/>
      <c r="D97" s="2"/>
      <c r="E97" s="2"/>
      <c r="F97" s="2"/>
      <c r="G97" s="2"/>
      <c r="H97" s="2"/>
      <c r="I97" s="2"/>
      <c r="J97" s="2"/>
    </row>
    <row r="98" spans="2:10" x14ac:dyDescent="0.25">
      <c r="B98" s="2"/>
      <c r="C98" s="2"/>
      <c r="D98" s="2"/>
      <c r="E98" s="2"/>
      <c r="F98" s="2"/>
      <c r="G98" s="2"/>
      <c r="H98" s="2"/>
      <c r="I98" s="2"/>
      <c r="J98" s="2"/>
    </row>
    <row r="99" spans="2:10" x14ac:dyDescent="0.25">
      <c r="B99" s="2"/>
      <c r="C99" s="2"/>
      <c r="D99" s="2"/>
      <c r="E99" s="2"/>
      <c r="F99" s="2"/>
      <c r="G99" s="2"/>
      <c r="H99" s="2"/>
      <c r="I99" s="2"/>
      <c r="J99" s="2"/>
    </row>
    <row r="100" spans="2:10" x14ac:dyDescent="0.25">
      <c r="B100" s="2"/>
      <c r="C100" s="2"/>
      <c r="D100" s="2"/>
      <c r="E100" s="2"/>
      <c r="F100" s="2"/>
      <c r="G100" s="2"/>
      <c r="H100" s="2"/>
      <c r="I100" s="2"/>
      <c r="J100" s="2"/>
    </row>
    <row r="101" spans="2:10" x14ac:dyDescent="0.25">
      <c r="B101" s="2"/>
      <c r="C101" s="2"/>
      <c r="D101" s="2"/>
      <c r="E101" s="2"/>
      <c r="F101" s="2"/>
      <c r="G101" s="2"/>
      <c r="H101" s="2"/>
      <c r="I101" s="2"/>
      <c r="J101" s="2"/>
    </row>
    <row r="102" spans="2:10" x14ac:dyDescent="0.25">
      <c r="B102" s="2"/>
      <c r="C102" s="2"/>
      <c r="D102" s="2"/>
      <c r="E102" s="2"/>
      <c r="F102" s="2"/>
      <c r="G102" s="2"/>
      <c r="H102" s="2"/>
      <c r="I102" s="2"/>
      <c r="J102" s="2"/>
    </row>
    <row r="103" spans="2:10" x14ac:dyDescent="0.25">
      <c r="B103" s="2"/>
      <c r="C103" s="2"/>
      <c r="D103" s="2"/>
      <c r="E103" s="2"/>
      <c r="F103" s="2"/>
      <c r="G103" s="2"/>
      <c r="H103" s="2"/>
      <c r="I103" s="2"/>
      <c r="J103" s="2"/>
    </row>
    <row r="104" spans="2:10" x14ac:dyDescent="0.25">
      <c r="B104" s="2"/>
      <c r="C104" s="2"/>
      <c r="D104" s="2"/>
      <c r="E104" s="2"/>
      <c r="F104" s="2"/>
      <c r="G104" s="2"/>
      <c r="H104" s="2"/>
      <c r="I104" s="2"/>
      <c r="J104" s="2"/>
    </row>
    <row r="105" spans="2:10" x14ac:dyDescent="0.25">
      <c r="B105" s="2"/>
      <c r="C105" s="2"/>
      <c r="D105" s="2"/>
      <c r="E105" s="2"/>
      <c r="F105" s="2"/>
      <c r="G105" s="2"/>
      <c r="H105" s="2"/>
      <c r="I105" s="2"/>
      <c r="J105" s="2"/>
    </row>
    <row r="106" spans="2:10" x14ac:dyDescent="0.25">
      <c r="B106" s="2"/>
      <c r="C106" s="2"/>
      <c r="D106" s="2"/>
      <c r="E106" s="2"/>
      <c r="F106" s="2"/>
      <c r="G106" s="2"/>
      <c r="H106" s="2"/>
      <c r="I106" s="2"/>
      <c r="J106" s="2"/>
    </row>
    <row r="107" spans="2:10" x14ac:dyDescent="0.25">
      <c r="B107" s="2"/>
      <c r="C107" s="2"/>
      <c r="D107" s="2"/>
      <c r="E107" s="2"/>
      <c r="F107" s="2"/>
      <c r="G107" s="2"/>
      <c r="H107" s="2"/>
      <c r="I107" s="2"/>
      <c r="J107" s="2"/>
    </row>
    <row r="108" spans="2:10" x14ac:dyDescent="0.25">
      <c r="B108" s="2"/>
      <c r="C108" s="2"/>
      <c r="D108" s="2"/>
      <c r="E108" s="2"/>
      <c r="F108" s="2"/>
      <c r="G108" s="2"/>
      <c r="H108" s="2"/>
      <c r="I108" s="2"/>
      <c r="J108" s="2"/>
    </row>
    <row r="109" spans="2:10" x14ac:dyDescent="0.25">
      <c r="B109" s="2"/>
      <c r="C109" s="2"/>
      <c r="D109" s="2"/>
      <c r="E109" s="2"/>
      <c r="F109" s="2"/>
      <c r="G109" s="2"/>
      <c r="H109" s="2"/>
      <c r="I109" s="2"/>
      <c r="J109" s="2"/>
    </row>
    <row r="110" spans="2:10" x14ac:dyDescent="0.25">
      <c r="B110" s="2"/>
      <c r="C110" s="2"/>
      <c r="D110" s="2"/>
      <c r="E110" s="2"/>
      <c r="F110" s="2"/>
      <c r="G110" s="2"/>
      <c r="H110" s="2"/>
      <c r="I110" s="2"/>
      <c r="J110" s="2"/>
    </row>
    <row r="111" spans="2:10" x14ac:dyDescent="0.25">
      <c r="B111" s="2"/>
      <c r="C111" s="2"/>
      <c r="D111" s="2"/>
      <c r="E111" s="2"/>
      <c r="F111" s="2"/>
      <c r="G111" s="2"/>
      <c r="H111" s="2"/>
      <c r="I111" s="2"/>
      <c r="J111" s="2"/>
    </row>
    <row r="112" spans="2:10" x14ac:dyDescent="0.25">
      <c r="B112" s="2"/>
      <c r="C112" s="2"/>
      <c r="D112" s="2"/>
      <c r="E112" s="2"/>
      <c r="F112" s="2"/>
      <c r="G112" s="2"/>
      <c r="H112" s="2"/>
      <c r="I112" s="2"/>
      <c r="J112" s="2"/>
    </row>
    <row r="113" spans="2:10" x14ac:dyDescent="0.25">
      <c r="B113" s="2"/>
      <c r="C113" s="2"/>
      <c r="D113" s="2"/>
      <c r="E113" s="2"/>
      <c r="F113" s="2"/>
      <c r="G113" s="2"/>
      <c r="H113" s="2"/>
      <c r="I113" s="2"/>
      <c r="J113" s="2"/>
    </row>
    <row r="114" spans="2:10" x14ac:dyDescent="0.25">
      <c r="B114" s="2"/>
      <c r="C114" s="2"/>
      <c r="D114" s="2"/>
      <c r="E114" s="2"/>
      <c r="F114" s="2"/>
      <c r="G114" s="2"/>
      <c r="H114" s="2"/>
      <c r="I114" s="2"/>
      <c r="J114" s="2"/>
    </row>
    <row r="115" spans="2:10" x14ac:dyDescent="0.25">
      <c r="B115" s="2"/>
      <c r="C115" s="2"/>
      <c r="D115" s="2"/>
      <c r="E115" s="2"/>
      <c r="F115" s="2"/>
      <c r="G115" s="2"/>
      <c r="H115" s="2"/>
      <c r="I115" s="2"/>
      <c r="J115" s="2"/>
    </row>
    <row r="116" spans="2:10" x14ac:dyDescent="0.25">
      <c r="B116" s="2"/>
      <c r="C116" s="2"/>
      <c r="D116" s="2"/>
      <c r="E116" s="2"/>
      <c r="F116" s="2"/>
      <c r="G116" s="2"/>
      <c r="H116" s="2"/>
      <c r="I116" s="2"/>
      <c r="J116" s="2"/>
    </row>
    <row r="117" spans="2:10" x14ac:dyDescent="0.25">
      <c r="B117" s="2"/>
      <c r="C117" s="2"/>
      <c r="D117" s="2"/>
      <c r="E117" s="2"/>
      <c r="F117" s="2"/>
      <c r="G117" s="2"/>
      <c r="H117" s="2"/>
      <c r="I117" s="2"/>
      <c r="J117" s="2"/>
    </row>
    <row r="118" spans="2:10" x14ac:dyDescent="0.25">
      <c r="B118" s="2"/>
      <c r="C118" s="2"/>
      <c r="D118" s="2"/>
      <c r="E118" s="2"/>
      <c r="F118" s="2"/>
      <c r="G118" s="2"/>
      <c r="H118" s="2"/>
      <c r="I118" s="2"/>
      <c r="J118" s="2"/>
    </row>
    <row r="119" spans="2:10" x14ac:dyDescent="0.25">
      <c r="B119" s="2"/>
      <c r="C119" s="2"/>
      <c r="D119" s="2"/>
      <c r="E119" s="2"/>
      <c r="F119" s="2"/>
      <c r="G119" s="2"/>
      <c r="H119" s="2"/>
      <c r="I119" s="2"/>
      <c r="J119" s="2"/>
    </row>
    <row r="120" spans="2:10" x14ac:dyDescent="0.25">
      <c r="B120" s="2"/>
      <c r="C120" s="2"/>
      <c r="D120" s="2"/>
      <c r="E120" s="2"/>
      <c r="F120" s="2"/>
      <c r="G120" s="2"/>
      <c r="H120" s="2"/>
      <c r="I120" s="2"/>
      <c r="J120" s="2"/>
    </row>
    <row r="121" spans="2:10" x14ac:dyDescent="0.25">
      <c r="B121" s="2"/>
      <c r="C121" s="2"/>
      <c r="D121" s="2"/>
      <c r="E121" s="2"/>
      <c r="F121" s="2"/>
      <c r="G121" s="2"/>
      <c r="H121" s="2"/>
      <c r="I121" s="2"/>
      <c r="J121" s="2"/>
    </row>
    <row r="122" spans="2:10" x14ac:dyDescent="0.25">
      <c r="B122" s="2"/>
      <c r="C122" s="2"/>
      <c r="D122" s="2"/>
      <c r="E122" s="2"/>
      <c r="F122" s="2"/>
      <c r="G122" s="2"/>
      <c r="H122" s="2"/>
      <c r="I122" s="2"/>
      <c r="J122" s="2"/>
    </row>
    <row r="123" spans="2:10" x14ac:dyDescent="0.25">
      <c r="B123" s="2"/>
      <c r="C123" s="2"/>
      <c r="D123" s="2"/>
      <c r="E123" s="2"/>
      <c r="F123" s="2"/>
      <c r="G123" s="2"/>
      <c r="H123" s="2"/>
      <c r="I123" s="2"/>
      <c r="J123" s="2"/>
    </row>
    <row r="124" spans="2:10" x14ac:dyDescent="0.25">
      <c r="B124" s="2"/>
      <c r="C124" s="2"/>
      <c r="D124" s="2"/>
      <c r="E124" s="2"/>
      <c r="F124" s="2"/>
      <c r="G124" s="2"/>
      <c r="H124" s="2"/>
      <c r="I124" s="2"/>
      <c r="J124" s="2"/>
    </row>
    <row r="125" spans="2:10" x14ac:dyDescent="0.25">
      <c r="B125" s="2"/>
      <c r="C125" s="2"/>
      <c r="D125" s="2"/>
      <c r="E125" s="2"/>
      <c r="F125" s="2"/>
      <c r="G125" s="2"/>
      <c r="H125" s="2"/>
      <c r="I125" s="2"/>
      <c r="J125" s="2"/>
    </row>
    <row r="126" spans="2:10" x14ac:dyDescent="0.25">
      <c r="B126" s="2"/>
      <c r="C126" s="2"/>
      <c r="D126" s="2"/>
      <c r="E126" s="2"/>
      <c r="F126" s="2"/>
      <c r="G126" s="2"/>
      <c r="H126" s="2"/>
      <c r="I126" s="2"/>
      <c r="J126" s="2"/>
    </row>
    <row r="127" spans="2:10" x14ac:dyDescent="0.25">
      <c r="B127" s="2"/>
      <c r="C127" s="2"/>
      <c r="D127" s="2"/>
      <c r="E127" s="2"/>
      <c r="F127" s="2"/>
      <c r="G127" s="2"/>
      <c r="H127" s="2"/>
      <c r="I127" s="2"/>
      <c r="J127" s="2"/>
    </row>
    <row r="128" spans="2:10" x14ac:dyDescent="0.25">
      <c r="B128" s="2"/>
      <c r="C128" s="2"/>
      <c r="D128" s="2"/>
      <c r="E128" s="2"/>
      <c r="F128" s="2"/>
      <c r="G128" s="2"/>
      <c r="H128" s="2"/>
      <c r="I128" s="2"/>
      <c r="J128" s="2"/>
    </row>
    <row r="129" spans="2:10" x14ac:dyDescent="0.25">
      <c r="B129" s="2"/>
      <c r="C129" s="2"/>
      <c r="D129" s="2"/>
      <c r="E129" s="2"/>
      <c r="F129" s="2"/>
      <c r="G129" s="2"/>
      <c r="H129" s="2"/>
      <c r="I129" s="2"/>
      <c r="J129" s="2"/>
    </row>
    <row r="130" spans="2:10" x14ac:dyDescent="0.25">
      <c r="B130" s="2"/>
      <c r="C130" s="2"/>
      <c r="D130" s="2"/>
      <c r="E130" s="2"/>
      <c r="F130" s="2"/>
      <c r="G130" s="2"/>
      <c r="H130" s="2"/>
      <c r="I130" s="2"/>
      <c r="J130" s="2"/>
    </row>
    <row r="131" spans="2:10" x14ac:dyDescent="0.25">
      <c r="B131" s="2"/>
      <c r="C131" s="2"/>
      <c r="D131" s="2"/>
      <c r="E131" s="2"/>
      <c r="F131" s="2"/>
      <c r="G131" s="2"/>
      <c r="H131" s="2"/>
      <c r="I131" s="2"/>
      <c r="J131" s="2"/>
    </row>
    <row r="132" spans="2:10" x14ac:dyDescent="0.25">
      <c r="B132" s="2"/>
      <c r="C132" s="2"/>
      <c r="D132" s="2"/>
      <c r="E132" s="2"/>
      <c r="F132" s="2"/>
      <c r="G132" s="2"/>
      <c r="H132" s="2"/>
      <c r="I132" s="2"/>
      <c r="J132" s="2"/>
    </row>
    <row r="133" spans="2:10" x14ac:dyDescent="0.25">
      <c r="B133" s="2"/>
      <c r="C133" s="2"/>
      <c r="D133" s="2"/>
      <c r="E133" s="2"/>
      <c r="F133" s="2"/>
      <c r="G133" s="2"/>
      <c r="H133" s="2"/>
      <c r="I133" s="2"/>
      <c r="J133" s="2"/>
    </row>
    <row r="134" spans="2:10" x14ac:dyDescent="0.25">
      <c r="B134" s="2"/>
      <c r="C134" s="2"/>
      <c r="D134" s="2"/>
      <c r="E134" s="2"/>
      <c r="F134" s="2"/>
      <c r="G134" s="2"/>
      <c r="H134" s="2"/>
      <c r="I134" s="2"/>
      <c r="J134" s="2"/>
    </row>
    <row r="135" spans="2:10" x14ac:dyDescent="0.25">
      <c r="B135" s="2"/>
      <c r="C135" s="2"/>
      <c r="D135" s="2"/>
      <c r="E135" s="2"/>
      <c r="F135" s="2"/>
      <c r="G135" s="2"/>
      <c r="H135" s="2"/>
      <c r="I135" s="2"/>
      <c r="J135" s="2"/>
    </row>
    <row r="136" spans="2:10" x14ac:dyDescent="0.25">
      <c r="B136" s="2"/>
      <c r="C136" s="2"/>
      <c r="D136" s="2"/>
      <c r="E136" s="2"/>
      <c r="F136" s="2"/>
      <c r="G136" s="2"/>
      <c r="H136" s="2"/>
      <c r="I136" s="2"/>
      <c r="J136" s="2"/>
    </row>
    <row r="137" spans="2:10" x14ac:dyDescent="0.25">
      <c r="B137" s="2"/>
      <c r="C137" s="2"/>
      <c r="D137" s="2"/>
      <c r="E137" s="2"/>
      <c r="F137" s="2"/>
      <c r="G137" s="2"/>
      <c r="H137" s="2"/>
      <c r="I137" s="2"/>
      <c r="J137" s="2"/>
    </row>
    <row r="138" spans="2:10" x14ac:dyDescent="0.25">
      <c r="B138" s="2"/>
      <c r="C138" s="2"/>
      <c r="D138" s="2"/>
      <c r="E138" s="2"/>
      <c r="F138" s="2"/>
      <c r="G138" s="2"/>
      <c r="H138" s="2"/>
      <c r="I138" s="2"/>
      <c r="J138" s="2"/>
    </row>
    <row r="139" spans="2:10" x14ac:dyDescent="0.25">
      <c r="B139" s="2"/>
      <c r="C139" s="2"/>
      <c r="D139" s="2"/>
      <c r="E139" s="2"/>
      <c r="F139" s="2"/>
      <c r="G139" s="2"/>
      <c r="H139" s="2"/>
      <c r="I139" s="2"/>
      <c r="J139" s="2"/>
    </row>
    <row r="140" spans="2:10" x14ac:dyDescent="0.25">
      <c r="B140" s="2"/>
      <c r="C140" s="2"/>
      <c r="D140" s="2"/>
      <c r="E140" s="2"/>
      <c r="F140" s="2"/>
      <c r="G140" s="2"/>
      <c r="H140" s="2"/>
      <c r="I140" s="2"/>
      <c r="J140" s="2"/>
    </row>
    <row r="141" spans="2:10" x14ac:dyDescent="0.25">
      <c r="B141" s="2"/>
      <c r="C141" s="2"/>
      <c r="D141" s="2"/>
      <c r="E141" s="2"/>
      <c r="F141" s="2"/>
      <c r="G141" s="2"/>
      <c r="H141" s="2"/>
      <c r="I141" s="2"/>
      <c r="J141" s="2"/>
    </row>
    <row r="142" spans="2:10" x14ac:dyDescent="0.25">
      <c r="B142" s="2"/>
      <c r="C142" s="2"/>
      <c r="D142" s="2"/>
      <c r="E142" s="2"/>
      <c r="F142" s="2"/>
      <c r="G142" s="2"/>
      <c r="H142" s="2"/>
      <c r="I142" s="2"/>
      <c r="J142" s="2"/>
    </row>
    <row r="143" spans="2:10" x14ac:dyDescent="0.25">
      <c r="B143" s="2"/>
      <c r="C143" s="2"/>
      <c r="D143" s="2"/>
      <c r="E143" s="2"/>
      <c r="F143" s="2"/>
      <c r="G143" s="2"/>
      <c r="H143" s="2"/>
      <c r="I143" s="2"/>
      <c r="J143" s="2"/>
    </row>
    <row r="144" spans="2:10" x14ac:dyDescent="0.25">
      <c r="B144" s="2"/>
      <c r="C144" s="2"/>
      <c r="D144" s="2"/>
      <c r="E144" s="2"/>
      <c r="F144" s="2"/>
      <c r="G144" s="2"/>
      <c r="H144" s="2"/>
      <c r="I144" s="2"/>
      <c r="J144" s="2"/>
    </row>
    <row r="145" spans="2:10" x14ac:dyDescent="0.25">
      <c r="B145" s="2"/>
      <c r="C145" s="2"/>
      <c r="D145" s="2"/>
      <c r="E145" s="2"/>
      <c r="F145" s="2"/>
      <c r="G145" s="2"/>
      <c r="H145" s="2"/>
      <c r="I145" s="2"/>
      <c r="J145" s="2"/>
    </row>
    <row r="146" spans="2:10" x14ac:dyDescent="0.25">
      <c r="B146" s="2"/>
      <c r="C146" s="2"/>
      <c r="D146" s="2"/>
      <c r="E146" s="2"/>
      <c r="F146" s="2"/>
      <c r="G146" s="2"/>
      <c r="H146" s="2"/>
      <c r="I146" s="2"/>
      <c r="J146" s="2"/>
    </row>
    <row r="147" spans="2:10" x14ac:dyDescent="0.25">
      <c r="B147" s="2"/>
      <c r="C147" s="2"/>
      <c r="D147" s="2"/>
      <c r="E147" s="2"/>
      <c r="F147" s="2"/>
      <c r="G147" s="2"/>
      <c r="H147" s="2"/>
      <c r="I147" s="2"/>
      <c r="J147" s="2"/>
    </row>
    <row r="148" spans="2:10" x14ac:dyDescent="0.25">
      <c r="B148" s="2"/>
      <c r="C148" s="2"/>
      <c r="D148" s="2"/>
      <c r="E148" s="2"/>
      <c r="F148" s="2"/>
      <c r="G148" s="2"/>
      <c r="H148" s="2"/>
      <c r="I148" s="2"/>
      <c r="J148" s="2"/>
    </row>
    <row r="149" spans="2:10" x14ac:dyDescent="0.25">
      <c r="B149" s="2"/>
      <c r="C149" s="2"/>
      <c r="D149" s="2"/>
      <c r="E149" s="2"/>
      <c r="F149" s="2"/>
      <c r="G149" s="2"/>
      <c r="H149" s="2"/>
      <c r="I149" s="2"/>
      <c r="J149" s="2"/>
    </row>
    <row r="150" spans="2:10" x14ac:dyDescent="0.25">
      <c r="B150" s="2"/>
      <c r="C150" s="2"/>
      <c r="D150" s="2"/>
      <c r="E150" s="2"/>
      <c r="F150" s="2"/>
      <c r="G150" s="2"/>
      <c r="H150" s="2"/>
      <c r="I150" s="2"/>
      <c r="J150" s="2"/>
    </row>
    <row r="151" spans="2:10" x14ac:dyDescent="0.25">
      <c r="B151" s="2"/>
      <c r="C151" s="2"/>
      <c r="D151" s="2"/>
      <c r="E151" s="2"/>
      <c r="F151" s="2"/>
      <c r="G151" s="2"/>
      <c r="H151" s="2"/>
      <c r="I151" s="2"/>
      <c r="J151" s="2"/>
    </row>
    <row r="152" spans="2:10" x14ac:dyDescent="0.25">
      <c r="B152" s="2"/>
      <c r="C152" s="2"/>
      <c r="D152" s="2"/>
      <c r="E152" s="2"/>
      <c r="F152" s="2"/>
      <c r="G152" s="2"/>
      <c r="H152" s="2"/>
      <c r="I152" s="2"/>
      <c r="J152" s="2"/>
    </row>
    <row r="153" spans="2:10" x14ac:dyDescent="0.25">
      <c r="B153" s="2"/>
      <c r="C153" s="2"/>
      <c r="D153" s="2"/>
      <c r="E153" s="2"/>
      <c r="F153" s="2"/>
      <c r="G153" s="2"/>
      <c r="H153" s="2"/>
      <c r="I153" s="2"/>
      <c r="J153" s="2"/>
    </row>
    <row r="154" spans="2:10" x14ac:dyDescent="0.25">
      <c r="B154" s="2"/>
      <c r="C154" s="2"/>
      <c r="D154" s="2"/>
      <c r="E154" s="2"/>
      <c r="F154" s="2"/>
      <c r="G154" s="2"/>
      <c r="H154" s="2"/>
      <c r="I154" s="2"/>
      <c r="J154" s="2"/>
    </row>
    <row r="155" spans="2:10" x14ac:dyDescent="0.25">
      <c r="B155" s="2"/>
      <c r="C155" s="2"/>
      <c r="D155" s="2"/>
      <c r="E155" s="2"/>
      <c r="F155" s="2"/>
      <c r="G155" s="2"/>
      <c r="H155" s="2"/>
      <c r="I155" s="2"/>
      <c r="J155" s="2"/>
    </row>
    <row r="156" spans="2:10" x14ac:dyDescent="0.25">
      <c r="B156" s="2"/>
      <c r="C156" s="2"/>
      <c r="D156" s="2"/>
      <c r="E156" s="2"/>
      <c r="F156" s="2"/>
      <c r="G156" s="2"/>
      <c r="H156" s="2"/>
      <c r="I156" s="2"/>
      <c r="J156" s="2"/>
    </row>
    <row r="157" spans="2:10" x14ac:dyDescent="0.25">
      <c r="B157" s="2"/>
      <c r="C157" s="2"/>
      <c r="D157" s="2"/>
      <c r="E157" s="2"/>
      <c r="F157" s="2"/>
      <c r="G157" s="2"/>
      <c r="H157" s="2"/>
      <c r="I157" s="2"/>
      <c r="J157" s="2"/>
    </row>
    <row r="158" spans="2:10" x14ac:dyDescent="0.25">
      <c r="B158" s="2"/>
      <c r="C158" s="2"/>
      <c r="D158" s="2"/>
      <c r="E158" s="2"/>
      <c r="F158" s="2"/>
      <c r="G158" s="2"/>
      <c r="H158" s="2"/>
      <c r="I158" s="2"/>
      <c r="J158" s="2"/>
    </row>
    <row r="159" spans="2:10" x14ac:dyDescent="0.25">
      <c r="B159" s="2"/>
      <c r="C159" s="2"/>
      <c r="D159" s="2"/>
      <c r="E159" s="2"/>
      <c r="F159" s="2"/>
      <c r="G159" s="2"/>
      <c r="H159" s="2"/>
      <c r="I159" s="2"/>
      <c r="J159" s="2"/>
    </row>
    <row r="160" spans="2:10" x14ac:dyDescent="0.25">
      <c r="B160" s="2"/>
      <c r="C160" s="2"/>
      <c r="D160" s="2"/>
      <c r="E160" s="2"/>
      <c r="F160" s="2"/>
      <c r="G160" s="2"/>
      <c r="H160" s="2"/>
      <c r="I160" s="2"/>
      <c r="J160" s="2"/>
    </row>
    <row r="161" spans="2:10" x14ac:dyDescent="0.25">
      <c r="B161" s="2"/>
      <c r="C161" s="2"/>
      <c r="D161" s="2"/>
      <c r="E161" s="2"/>
      <c r="F161" s="2"/>
      <c r="G161" s="2"/>
      <c r="H161" s="2"/>
      <c r="I161" s="2"/>
      <c r="J161" s="2"/>
    </row>
    <row r="162" spans="2:10" x14ac:dyDescent="0.25">
      <c r="B162" s="2"/>
      <c r="C162" s="2"/>
      <c r="D162" s="2"/>
      <c r="E162" s="2"/>
      <c r="F162" s="2"/>
      <c r="G162" s="2"/>
      <c r="H162" s="2"/>
      <c r="I162" s="2"/>
      <c r="J162" s="2"/>
    </row>
    <row r="163" spans="2:10" x14ac:dyDescent="0.25">
      <c r="B163" s="2"/>
      <c r="C163" s="2"/>
      <c r="D163" s="2"/>
      <c r="E163" s="2"/>
      <c r="F163" s="2"/>
      <c r="G163" s="2"/>
      <c r="H163" s="2"/>
      <c r="I163" s="2"/>
      <c r="J163" s="2"/>
    </row>
    <row r="164" spans="2:10" x14ac:dyDescent="0.25">
      <c r="B164" s="2"/>
      <c r="C164" s="2"/>
      <c r="D164" s="2"/>
      <c r="E164" s="2"/>
      <c r="F164" s="2"/>
      <c r="G164" s="2"/>
      <c r="H164" s="2"/>
      <c r="I164" s="2"/>
      <c r="J164" s="2"/>
    </row>
    <row r="165" spans="2:10" x14ac:dyDescent="0.25">
      <c r="B165" s="2"/>
      <c r="C165" s="2"/>
      <c r="D165" s="2"/>
      <c r="E165" s="2"/>
      <c r="F165" s="2"/>
      <c r="G165" s="2"/>
      <c r="H165" s="2"/>
      <c r="I165" s="2"/>
      <c r="J165" s="2"/>
    </row>
    <row r="166" spans="2:10" x14ac:dyDescent="0.25">
      <c r="B166" s="2"/>
      <c r="C166" s="2"/>
      <c r="D166" s="2"/>
      <c r="E166" s="2"/>
      <c r="F166" s="2"/>
      <c r="G166" s="2"/>
      <c r="H166" s="2"/>
      <c r="I166" s="2"/>
      <c r="J166" s="2"/>
    </row>
    <row r="167" spans="2:10" x14ac:dyDescent="0.25">
      <c r="B167" s="2"/>
      <c r="C167" s="2"/>
      <c r="D167" s="2"/>
      <c r="E167" s="2"/>
      <c r="F167" s="2"/>
      <c r="G167" s="2"/>
      <c r="H167" s="2"/>
      <c r="I167" s="2"/>
      <c r="J167" s="2"/>
    </row>
    <row r="168" spans="2:10" x14ac:dyDescent="0.25">
      <c r="B168" s="2"/>
      <c r="C168" s="2"/>
      <c r="D168" s="2"/>
      <c r="E168" s="2"/>
      <c r="F168" s="2"/>
      <c r="G168" s="2"/>
      <c r="H168" s="2"/>
      <c r="I168" s="2"/>
      <c r="J168" s="2"/>
    </row>
    <row r="169" spans="2:10" x14ac:dyDescent="0.25">
      <c r="B169" s="2"/>
      <c r="C169" s="2"/>
      <c r="D169" s="2"/>
      <c r="E169" s="2"/>
      <c r="F169" s="2"/>
      <c r="G169" s="2"/>
      <c r="H169" s="2"/>
      <c r="I169" s="2"/>
      <c r="J169" s="2"/>
    </row>
    <row r="170" spans="2:10" x14ac:dyDescent="0.25">
      <c r="B170" s="2"/>
      <c r="C170" s="2"/>
      <c r="D170" s="2"/>
      <c r="E170" s="2"/>
      <c r="F170" s="2"/>
      <c r="G170" s="2"/>
      <c r="H170" s="2"/>
      <c r="I170" s="2"/>
      <c r="J170" s="2"/>
    </row>
    <row r="171" spans="2:10" x14ac:dyDescent="0.25">
      <c r="B171" s="2"/>
      <c r="C171" s="2"/>
      <c r="D171" s="2"/>
      <c r="E171" s="2"/>
      <c r="F171" s="2"/>
      <c r="G171" s="2"/>
      <c r="H171" s="2"/>
      <c r="I171" s="2"/>
      <c r="J171" s="2"/>
    </row>
    <row r="172" spans="2:10" x14ac:dyDescent="0.25">
      <c r="B172" s="2"/>
      <c r="C172" s="2"/>
      <c r="D172" s="2"/>
      <c r="E172" s="2"/>
      <c r="F172" s="2"/>
      <c r="G172" s="2"/>
      <c r="H172" s="2"/>
      <c r="I172" s="2"/>
      <c r="J172" s="2"/>
    </row>
    <row r="173" spans="2:10" x14ac:dyDescent="0.25">
      <c r="B173" s="2"/>
      <c r="C173" s="2"/>
      <c r="D173" s="2"/>
      <c r="E173" s="2"/>
      <c r="F173" s="2"/>
      <c r="G173" s="2"/>
      <c r="H173" s="2"/>
      <c r="I173" s="2"/>
      <c r="J173" s="2"/>
    </row>
    <row r="174" spans="2:10" x14ac:dyDescent="0.25">
      <c r="B174" s="2"/>
      <c r="C174" s="2"/>
      <c r="D174" s="2"/>
      <c r="E174" s="2"/>
      <c r="F174" s="2"/>
      <c r="G174" s="2"/>
      <c r="H174" s="2"/>
      <c r="I174" s="2"/>
      <c r="J174" s="2"/>
    </row>
    <row r="175" spans="2:10" x14ac:dyDescent="0.25">
      <c r="B175" s="2"/>
      <c r="C175" s="2"/>
      <c r="D175" s="2"/>
      <c r="E175" s="2"/>
      <c r="F175" s="2"/>
      <c r="G175" s="2"/>
      <c r="H175" s="2"/>
      <c r="I175" s="2"/>
      <c r="J175" s="2"/>
    </row>
    <row r="176" spans="2:10" x14ac:dyDescent="0.25">
      <c r="B176" s="2"/>
      <c r="C176" s="2"/>
      <c r="D176" s="2"/>
      <c r="E176" s="2"/>
      <c r="F176" s="2"/>
      <c r="G176" s="2"/>
      <c r="H176" s="2"/>
      <c r="I176" s="2"/>
      <c r="J176" s="2"/>
    </row>
    <row r="177" spans="2:10" x14ac:dyDescent="0.25">
      <c r="B177" s="2"/>
      <c r="C177" s="2"/>
      <c r="D177" s="2"/>
      <c r="E177" s="2"/>
      <c r="F177" s="2"/>
      <c r="G177" s="2"/>
      <c r="H177" s="2"/>
      <c r="I177" s="2"/>
      <c r="J177" s="2"/>
    </row>
    <row r="178" spans="2:10" x14ac:dyDescent="0.25">
      <c r="B178" s="2"/>
      <c r="C178" s="2"/>
      <c r="D178" s="2"/>
      <c r="E178" s="2"/>
      <c r="F178" s="2"/>
      <c r="G178" s="2"/>
      <c r="H178" s="2"/>
      <c r="I178" s="2"/>
      <c r="J178" s="2"/>
    </row>
    <row r="179" spans="2:10" x14ac:dyDescent="0.25">
      <c r="B179" s="2"/>
      <c r="C179" s="2"/>
      <c r="D179" s="2"/>
      <c r="E179" s="2"/>
      <c r="F179" s="2"/>
      <c r="G179" s="2"/>
      <c r="H179" s="2"/>
      <c r="I179" s="2"/>
      <c r="J179" s="2"/>
    </row>
    <row r="180" spans="2:10" x14ac:dyDescent="0.25">
      <c r="B180" s="2"/>
      <c r="C180" s="2"/>
      <c r="D180" s="2"/>
      <c r="E180" s="2"/>
      <c r="F180" s="2"/>
      <c r="G180" s="2"/>
      <c r="H180" s="2"/>
      <c r="I180" s="2"/>
      <c r="J180" s="2"/>
    </row>
    <row r="181" spans="2:10" x14ac:dyDescent="0.25">
      <c r="B181" s="2"/>
      <c r="C181" s="2"/>
      <c r="D181" s="2"/>
      <c r="E181" s="2"/>
      <c r="F181" s="2"/>
      <c r="G181" s="2"/>
      <c r="H181" s="2"/>
      <c r="I181" s="2"/>
      <c r="J181" s="2"/>
    </row>
    <row r="182" spans="2:10" x14ac:dyDescent="0.25">
      <c r="B182" s="2"/>
      <c r="C182" s="2"/>
      <c r="D182" s="2"/>
      <c r="E182" s="2"/>
      <c r="F182" s="2"/>
      <c r="G182" s="2"/>
      <c r="H182" s="2"/>
      <c r="I182" s="2"/>
      <c r="J182" s="2"/>
    </row>
    <row r="183" spans="2:10" x14ac:dyDescent="0.25">
      <c r="B183" s="2"/>
      <c r="C183" s="2"/>
      <c r="D183" s="2"/>
      <c r="E183" s="2"/>
      <c r="F183" s="2"/>
      <c r="G183" s="2"/>
      <c r="H183" s="2"/>
      <c r="I183" s="2"/>
      <c r="J183" s="2"/>
    </row>
    <row r="184" spans="2:10" x14ac:dyDescent="0.25">
      <c r="B184" s="2"/>
      <c r="C184" s="2"/>
      <c r="D184" s="2"/>
      <c r="E184" s="2"/>
      <c r="F184" s="2"/>
      <c r="G184" s="2"/>
      <c r="H184" s="2"/>
      <c r="I184" s="2"/>
      <c r="J184" s="2"/>
    </row>
    <row r="185" spans="2:10" x14ac:dyDescent="0.25">
      <c r="B185" s="2"/>
      <c r="C185" s="2"/>
      <c r="D185" s="2"/>
      <c r="E185" s="2"/>
      <c r="F185" s="2"/>
      <c r="G185" s="2"/>
      <c r="H185" s="2"/>
      <c r="I185" s="2"/>
      <c r="J185" s="2"/>
    </row>
    <row r="186" spans="2:10" x14ac:dyDescent="0.25">
      <c r="B186" s="2"/>
      <c r="C186" s="2"/>
      <c r="D186" s="2"/>
      <c r="E186" s="2"/>
      <c r="F186" s="2"/>
      <c r="G186" s="2"/>
      <c r="H186" s="2"/>
      <c r="I186" s="2"/>
      <c r="J186" s="2"/>
    </row>
    <row r="187" spans="2:10" x14ac:dyDescent="0.25">
      <c r="B187" s="2"/>
      <c r="C187" s="2"/>
      <c r="D187" s="2"/>
      <c r="E187" s="2"/>
      <c r="F187" s="2"/>
      <c r="G187" s="2"/>
      <c r="H187" s="2"/>
      <c r="I187" s="2"/>
      <c r="J187" s="2"/>
    </row>
    <row r="188" spans="2:10" x14ac:dyDescent="0.25">
      <c r="B188" s="2"/>
      <c r="C188" s="2"/>
      <c r="D188" s="2"/>
      <c r="E188" s="2"/>
      <c r="F188" s="2"/>
      <c r="G188" s="2"/>
      <c r="H188" s="2"/>
      <c r="I188" s="2"/>
      <c r="J188" s="2"/>
    </row>
    <row r="189" spans="2:10" x14ac:dyDescent="0.25">
      <c r="B189" s="2"/>
      <c r="C189" s="2"/>
      <c r="D189" s="2"/>
      <c r="E189" s="2"/>
      <c r="F189" s="2"/>
      <c r="G189" s="2"/>
      <c r="H189" s="2"/>
      <c r="I189" s="2"/>
      <c r="J189" s="2"/>
    </row>
    <row r="190" spans="2:10" x14ac:dyDescent="0.25">
      <c r="B190" s="2"/>
      <c r="C190" s="2"/>
      <c r="D190" s="2"/>
      <c r="E190" s="2"/>
      <c r="F190" s="2"/>
      <c r="G190" s="2"/>
      <c r="H190" s="2"/>
      <c r="I190" s="2"/>
      <c r="J190" s="2"/>
    </row>
    <row r="191" spans="2:10" x14ac:dyDescent="0.25">
      <c r="B191" s="2"/>
      <c r="C191" s="2"/>
      <c r="D191" s="2"/>
      <c r="E191" s="2"/>
      <c r="F191" s="2"/>
      <c r="G191" s="2"/>
      <c r="H191" s="2"/>
      <c r="I191" s="2"/>
      <c r="J191" s="2"/>
    </row>
    <row r="192" spans="2:10" x14ac:dyDescent="0.25">
      <c r="B192" s="2"/>
      <c r="C192" s="2"/>
      <c r="D192" s="2"/>
      <c r="E192" s="2"/>
      <c r="F192" s="2"/>
      <c r="G192" s="2"/>
      <c r="H192" s="2"/>
      <c r="I192" s="2"/>
      <c r="J192" s="2"/>
    </row>
    <row r="193" spans="2:10" x14ac:dyDescent="0.25">
      <c r="B193" s="2"/>
      <c r="C193" s="2"/>
      <c r="D193" s="2"/>
      <c r="E193" s="2"/>
      <c r="F193" s="2"/>
      <c r="G193" s="2"/>
      <c r="H193" s="2"/>
      <c r="I193" s="2"/>
      <c r="J193" s="2"/>
    </row>
    <row r="194" spans="2:10" x14ac:dyDescent="0.25">
      <c r="B194" s="2"/>
      <c r="C194" s="2"/>
      <c r="D194" s="2"/>
      <c r="E194" s="2"/>
      <c r="F194" s="2"/>
      <c r="G194" s="2"/>
      <c r="H194" s="2"/>
      <c r="I194" s="2"/>
      <c r="J194" s="2"/>
    </row>
    <row r="195" spans="2:10" x14ac:dyDescent="0.25">
      <c r="B195" s="2"/>
      <c r="C195" s="2"/>
      <c r="D195" s="2"/>
      <c r="E195" s="2"/>
      <c r="F195" s="2"/>
      <c r="G195" s="2"/>
      <c r="H195" s="2"/>
      <c r="I195" s="2"/>
      <c r="J195" s="2"/>
    </row>
    <row r="196" spans="2:10" x14ac:dyDescent="0.25">
      <c r="B196" s="2"/>
      <c r="C196" s="2"/>
      <c r="D196" s="2"/>
      <c r="E196" s="2"/>
      <c r="F196" s="2"/>
      <c r="G196" s="2"/>
      <c r="H196" s="2"/>
      <c r="I196" s="2"/>
      <c r="J196" s="2"/>
    </row>
    <row r="197" spans="2:10" x14ac:dyDescent="0.25">
      <c r="B197" s="2"/>
      <c r="C197" s="2"/>
      <c r="D197" s="2"/>
      <c r="E197" s="2"/>
      <c r="F197" s="2"/>
      <c r="G197" s="2"/>
      <c r="H197" s="2"/>
      <c r="I197" s="2"/>
      <c r="J197" s="2"/>
    </row>
    <row r="198" spans="2:10" x14ac:dyDescent="0.25">
      <c r="B198" s="2"/>
      <c r="C198" s="2"/>
      <c r="D198" s="2"/>
      <c r="E198" s="2"/>
      <c r="F198" s="2"/>
      <c r="G198" s="2"/>
      <c r="H198" s="2"/>
      <c r="I198" s="2"/>
      <c r="J198" s="2"/>
    </row>
    <row r="199" spans="2:10" x14ac:dyDescent="0.25">
      <c r="B199" s="2"/>
      <c r="C199" s="2"/>
      <c r="D199" s="2"/>
      <c r="E199" s="2"/>
      <c r="F199" s="2"/>
      <c r="G199" s="2"/>
      <c r="H199" s="2"/>
      <c r="I199" s="2"/>
      <c r="J199" s="2"/>
    </row>
    <row r="200" spans="2:10" x14ac:dyDescent="0.25">
      <c r="B200" s="2"/>
      <c r="C200" s="2"/>
      <c r="D200" s="2"/>
      <c r="E200" s="2"/>
      <c r="F200" s="2"/>
      <c r="G200" s="2"/>
      <c r="H200" s="2"/>
      <c r="I200" s="2"/>
      <c r="J200" s="2"/>
    </row>
    <row r="201" spans="2:10" x14ac:dyDescent="0.25">
      <c r="B201" s="2"/>
      <c r="C201" s="2"/>
      <c r="D201" s="2"/>
      <c r="E201" s="2"/>
      <c r="F201" s="2"/>
      <c r="G201" s="2"/>
      <c r="H201" s="2"/>
      <c r="I201" s="2"/>
      <c r="J201" s="2"/>
    </row>
    <row r="202" spans="2:10" x14ac:dyDescent="0.25">
      <c r="B202" s="2"/>
      <c r="C202" s="2"/>
      <c r="D202" s="2"/>
      <c r="E202" s="2"/>
      <c r="F202" s="2"/>
      <c r="G202" s="2"/>
      <c r="H202" s="2"/>
      <c r="I202" s="2"/>
      <c r="J202" s="2"/>
    </row>
    <row r="203" spans="2:10" x14ac:dyDescent="0.25">
      <c r="B203" s="2"/>
      <c r="C203" s="2"/>
      <c r="D203" s="2"/>
      <c r="E203" s="2"/>
      <c r="F203" s="2"/>
      <c r="G203" s="2"/>
      <c r="H203" s="2"/>
      <c r="I203" s="2"/>
      <c r="J203" s="2"/>
    </row>
    <row r="204" spans="2:10" x14ac:dyDescent="0.25">
      <c r="B204" s="2"/>
      <c r="C204" s="2"/>
      <c r="D204" s="2"/>
      <c r="E204" s="2"/>
      <c r="F204" s="2"/>
      <c r="G204" s="2"/>
      <c r="H204" s="2"/>
      <c r="I204" s="2"/>
      <c r="J204" s="2"/>
    </row>
    <row r="205" spans="2:10" x14ac:dyDescent="0.25">
      <c r="B205" s="2"/>
      <c r="C205" s="2"/>
      <c r="D205" s="2"/>
      <c r="E205" s="2"/>
      <c r="F205" s="2"/>
      <c r="G205" s="2"/>
      <c r="H205" s="2"/>
      <c r="I205" s="2"/>
      <c r="J205" s="2"/>
    </row>
    <row r="206" spans="2:10" x14ac:dyDescent="0.25">
      <c r="B206" s="2"/>
      <c r="C206" s="2"/>
      <c r="D206" s="2"/>
      <c r="E206" s="2"/>
      <c r="F206" s="2"/>
      <c r="G206" s="2"/>
      <c r="H206" s="2"/>
      <c r="I206" s="2"/>
      <c r="J206" s="2"/>
    </row>
    <row r="207" spans="2:10" x14ac:dyDescent="0.25">
      <c r="B207" s="2"/>
      <c r="C207" s="2"/>
      <c r="D207" s="2"/>
      <c r="E207" s="2"/>
      <c r="F207" s="2"/>
      <c r="G207" s="2"/>
      <c r="H207" s="2"/>
      <c r="I207" s="2"/>
      <c r="J207" s="2"/>
    </row>
    <row r="208" spans="2:10" x14ac:dyDescent="0.25">
      <c r="B208" s="2"/>
      <c r="C208" s="2"/>
      <c r="D208" s="2"/>
      <c r="E208" s="2"/>
      <c r="F208" s="2"/>
      <c r="G208" s="2"/>
      <c r="H208" s="2"/>
      <c r="I208" s="2"/>
      <c r="J208" s="2"/>
    </row>
    <row r="209" spans="2:10" x14ac:dyDescent="0.25">
      <c r="B209" s="2"/>
      <c r="C209" s="2"/>
      <c r="D209" s="2"/>
      <c r="E209" s="2"/>
      <c r="F209" s="2"/>
      <c r="G209" s="2"/>
      <c r="H209" s="2"/>
      <c r="I209" s="2"/>
      <c r="J209" s="2"/>
    </row>
    <row r="210" spans="2:10" x14ac:dyDescent="0.25">
      <c r="B210" s="2"/>
      <c r="C210" s="2"/>
      <c r="D210" s="2"/>
      <c r="E210" s="2"/>
      <c r="F210" s="2"/>
      <c r="G210" s="2"/>
      <c r="H210" s="2"/>
      <c r="I210" s="2"/>
      <c r="J210" s="2"/>
    </row>
    <row r="211" spans="2:10" x14ac:dyDescent="0.25">
      <c r="B211" s="2"/>
      <c r="C211" s="2"/>
      <c r="D211" s="2"/>
      <c r="E211" s="2"/>
      <c r="F211" s="2"/>
      <c r="G211" s="2"/>
      <c r="H211" s="2"/>
      <c r="I211" s="2"/>
      <c r="J211" s="2"/>
    </row>
    <row r="212" spans="2:10" x14ac:dyDescent="0.25">
      <c r="B212" s="2"/>
      <c r="C212" s="2"/>
      <c r="D212" s="2"/>
      <c r="E212" s="2"/>
      <c r="F212" s="2"/>
      <c r="G212" s="2"/>
      <c r="H212" s="2"/>
      <c r="I212" s="2"/>
      <c r="J212" s="2"/>
    </row>
    <row r="213" spans="2:10" x14ac:dyDescent="0.25">
      <c r="B213" s="2"/>
      <c r="C213" s="2"/>
      <c r="D213" s="2"/>
      <c r="E213" s="2"/>
      <c r="F213" s="2"/>
      <c r="G213" s="2"/>
      <c r="H213" s="2"/>
      <c r="I213" s="2"/>
      <c r="J213" s="2"/>
    </row>
    <row r="214" spans="2:10" x14ac:dyDescent="0.25">
      <c r="B214" s="2"/>
      <c r="C214" s="2"/>
      <c r="D214" s="2"/>
      <c r="E214" s="2"/>
      <c r="F214" s="2"/>
      <c r="G214" s="2"/>
      <c r="H214" s="2"/>
      <c r="I214" s="2"/>
      <c r="J214" s="2"/>
    </row>
    <row r="215" spans="2:10" x14ac:dyDescent="0.25">
      <c r="B215" s="2"/>
      <c r="C215" s="2"/>
      <c r="D215" s="2"/>
      <c r="E215" s="2"/>
      <c r="F215" s="2"/>
      <c r="G215" s="2"/>
      <c r="H215" s="2"/>
      <c r="I215" s="2"/>
      <c r="J215" s="2"/>
    </row>
    <row r="216" spans="2:10" x14ac:dyDescent="0.25">
      <c r="B216" s="2"/>
      <c r="C216" s="2"/>
      <c r="D216" s="2"/>
      <c r="E216" s="2"/>
      <c r="F216" s="2"/>
      <c r="G216" s="2"/>
      <c r="H216" s="2"/>
      <c r="I216" s="2"/>
      <c r="J216" s="2"/>
    </row>
    <row r="217" spans="2:10" x14ac:dyDescent="0.25">
      <c r="B217" s="2"/>
      <c r="C217" s="2"/>
      <c r="D217" s="2"/>
      <c r="E217" s="2"/>
      <c r="F217" s="2"/>
      <c r="G217" s="2"/>
      <c r="H217" s="2"/>
      <c r="I217" s="2"/>
      <c r="J217" s="2"/>
    </row>
    <row r="218" spans="2:10" x14ac:dyDescent="0.25">
      <c r="B218" s="2"/>
      <c r="C218" s="2"/>
      <c r="D218" s="2"/>
      <c r="E218" s="2"/>
      <c r="F218" s="2"/>
      <c r="G218" s="2"/>
      <c r="H218" s="2"/>
      <c r="I218" s="2"/>
      <c r="J218" s="2"/>
    </row>
    <row r="219" spans="2:10" x14ac:dyDescent="0.25">
      <c r="B219" s="2"/>
      <c r="C219" s="2"/>
      <c r="D219" s="2"/>
      <c r="E219" s="2"/>
      <c r="F219" s="2"/>
      <c r="G219" s="2"/>
      <c r="H219" s="2"/>
      <c r="I219" s="2"/>
      <c r="J219" s="2"/>
    </row>
    <row r="220" spans="2:10" x14ac:dyDescent="0.25">
      <c r="B220" s="2"/>
      <c r="C220" s="2"/>
      <c r="D220" s="2"/>
      <c r="E220" s="2"/>
      <c r="F220" s="2"/>
      <c r="G220" s="2"/>
      <c r="H220" s="2"/>
      <c r="I220" s="2"/>
      <c r="J220" s="2"/>
    </row>
    <row r="221" spans="2:10" x14ac:dyDescent="0.25">
      <c r="B221" s="2"/>
      <c r="C221" s="2"/>
      <c r="D221" s="2"/>
      <c r="E221" s="2"/>
      <c r="F221" s="2"/>
      <c r="G221" s="2"/>
      <c r="H221" s="2"/>
      <c r="I221" s="2"/>
      <c r="J221" s="2"/>
    </row>
    <row r="222" spans="2:10" x14ac:dyDescent="0.25">
      <c r="B222" s="2"/>
      <c r="C222" s="2"/>
      <c r="D222" s="2"/>
      <c r="E222" s="2"/>
      <c r="F222" s="2"/>
      <c r="G222" s="2"/>
      <c r="H222" s="2"/>
      <c r="I222" s="2"/>
      <c r="J222" s="2"/>
    </row>
    <row r="223" spans="2:10" x14ac:dyDescent="0.25">
      <c r="B223" s="2"/>
      <c r="C223" s="2"/>
      <c r="D223" s="2"/>
      <c r="E223" s="2"/>
      <c r="F223" s="2"/>
      <c r="G223" s="2"/>
      <c r="H223" s="2"/>
      <c r="I223" s="2"/>
      <c r="J223" s="2"/>
    </row>
    <row r="224" spans="2:10" x14ac:dyDescent="0.25">
      <c r="B224" s="2"/>
      <c r="C224" s="2"/>
      <c r="D224" s="2"/>
      <c r="E224" s="2"/>
      <c r="F224" s="2"/>
      <c r="G224" s="2"/>
      <c r="H224" s="2"/>
      <c r="I224" s="2"/>
      <c r="J224" s="2"/>
    </row>
    <row r="225" spans="2:10" x14ac:dyDescent="0.25">
      <c r="B225" s="2"/>
      <c r="C225" s="2"/>
      <c r="D225" s="2"/>
      <c r="E225" s="2"/>
      <c r="F225" s="2"/>
      <c r="G225" s="2"/>
      <c r="H225" s="2"/>
      <c r="I225" s="2"/>
      <c r="J225" s="2"/>
    </row>
    <row r="226" spans="2:10" x14ac:dyDescent="0.25">
      <c r="B226" s="2"/>
      <c r="C226" s="2"/>
      <c r="D226" s="2"/>
      <c r="E226" s="2"/>
      <c r="F226" s="2"/>
      <c r="G226" s="2"/>
      <c r="H226" s="2"/>
      <c r="I226" s="2"/>
      <c r="J226" s="2"/>
    </row>
    <row r="227" spans="2:10" x14ac:dyDescent="0.25">
      <c r="B227" s="2"/>
      <c r="C227" s="2"/>
      <c r="D227" s="2"/>
      <c r="E227" s="2"/>
      <c r="F227" s="2"/>
      <c r="G227" s="2"/>
      <c r="H227" s="2"/>
      <c r="I227" s="2"/>
      <c r="J227" s="2"/>
    </row>
    <row r="228" spans="2:10" x14ac:dyDescent="0.25">
      <c r="B228" s="2"/>
      <c r="C228" s="2"/>
      <c r="D228" s="2"/>
      <c r="E228" s="2"/>
      <c r="F228" s="2"/>
      <c r="G228" s="2"/>
      <c r="H228" s="2"/>
      <c r="I228" s="2"/>
      <c r="J228" s="2"/>
    </row>
    <row r="229" spans="2:10" x14ac:dyDescent="0.25">
      <c r="B229" s="2"/>
      <c r="C229" s="2"/>
      <c r="D229" s="2"/>
      <c r="E229" s="2"/>
      <c r="F229" s="2"/>
      <c r="G229" s="2"/>
      <c r="H229" s="2"/>
      <c r="I229" s="2"/>
      <c r="J229" s="2"/>
    </row>
    <row r="230" spans="2:10" x14ac:dyDescent="0.25">
      <c r="B230" s="2"/>
      <c r="C230" s="2"/>
      <c r="D230" s="2"/>
      <c r="E230" s="2"/>
      <c r="F230" s="2"/>
      <c r="G230" s="2"/>
      <c r="H230" s="2"/>
      <c r="I230" s="2"/>
      <c r="J230" s="2"/>
    </row>
    <row r="231" spans="2:10" x14ac:dyDescent="0.25">
      <c r="B231" s="2"/>
      <c r="C231" s="2"/>
      <c r="D231" s="2"/>
      <c r="E231" s="2"/>
      <c r="F231" s="2"/>
      <c r="G231" s="2"/>
      <c r="H231" s="2"/>
      <c r="I231" s="2"/>
      <c r="J231" s="2"/>
    </row>
    <row r="232" spans="2:10" x14ac:dyDescent="0.25">
      <c r="B232" s="2"/>
      <c r="C232" s="2"/>
      <c r="D232" s="2"/>
      <c r="E232" s="2"/>
      <c r="F232" s="2"/>
      <c r="G232" s="2"/>
      <c r="H232" s="2"/>
      <c r="I232" s="2"/>
      <c r="J232" s="2"/>
    </row>
    <row r="233" spans="2:10" x14ac:dyDescent="0.25">
      <c r="B233" s="2"/>
      <c r="C233" s="2"/>
      <c r="D233" s="2"/>
      <c r="E233" s="2"/>
      <c r="F233" s="2"/>
      <c r="G233" s="2"/>
      <c r="H233" s="2"/>
      <c r="I233" s="2"/>
      <c r="J233" s="2"/>
    </row>
    <row r="234" spans="2:10" x14ac:dyDescent="0.25">
      <c r="B234" s="2"/>
      <c r="C234" s="2"/>
      <c r="D234" s="2"/>
      <c r="E234" s="2"/>
      <c r="F234" s="2"/>
      <c r="G234" s="2"/>
      <c r="H234" s="2"/>
      <c r="I234" s="2"/>
      <c r="J234" s="2"/>
    </row>
    <row r="235" spans="2:10" x14ac:dyDescent="0.25">
      <c r="B235" s="2"/>
      <c r="C235" s="2"/>
      <c r="D235" s="2"/>
      <c r="E235" s="2"/>
      <c r="F235" s="2"/>
      <c r="G235" s="2"/>
      <c r="H235" s="2"/>
      <c r="I235" s="2"/>
      <c r="J235" s="2"/>
    </row>
    <row r="236" spans="2:10" x14ac:dyDescent="0.25">
      <c r="B236" s="2"/>
      <c r="C236" s="2"/>
      <c r="D236" s="2"/>
      <c r="E236" s="2"/>
      <c r="F236" s="2"/>
      <c r="G236" s="2"/>
      <c r="H236" s="2"/>
      <c r="I236" s="2"/>
      <c r="J236" s="2"/>
    </row>
    <row r="237" spans="2:10" x14ac:dyDescent="0.25">
      <c r="B237" s="2"/>
      <c r="C237" s="2"/>
      <c r="D237" s="2"/>
      <c r="E237" s="2"/>
      <c r="F237" s="2"/>
      <c r="G237" s="2"/>
      <c r="H237" s="2"/>
      <c r="I237" s="2"/>
      <c r="J237" s="2"/>
    </row>
    <row r="238" spans="2:10" x14ac:dyDescent="0.25">
      <c r="B238" s="2"/>
      <c r="C238" s="2"/>
      <c r="D238" s="2"/>
      <c r="E238" s="2"/>
      <c r="F238" s="2"/>
      <c r="G238" s="2"/>
      <c r="H238" s="2"/>
      <c r="I238" s="2"/>
      <c r="J238" s="2"/>
    </row>
    <row r="239" spans="2:10" x14ac:dyDescent="0.25">
      <c r="B239" s="2"/>
      <c r="C239" s="2"/>
      <c r="D239" s="2"/>
      <c r="E239" s="2"/>
      <c r="F239" s="2"/>
      <c r="G239" s="2"/>
      <c r="H239" s="2"/>
      <c r="I239" s="2"/>
      <c r="J239" s="2"/>
    </row>
    <row r="240" spans="2:10" x14ac:dyDescent="0.25">
      <c r="B240" s="2"/>
      <c r="C240" s="2"/>
      <c r="D240" s="2"/>
      <c r="E240" s="2"/>
      <c r="F240" s="2"/>
      <c r="G240" s="2"/>
      <c r="H240" s="2"/>
      <c r="I240" s="2"/>
      <c r="J240" s="2"/>
    </row>
    <row r="241" spans="2:10" x14ac:dyDescent="0.25">
      <c r="B241" s="2"/>
      <c r="C241" s="2"/>
      <c r="D241" s="2"/>
      <c r="E241" s="2"/>
      <c r="F241" s="2"/>
      <c r="G241" s="2"/>
      <c r="H241" s="2"/>
      <c r="I241" s="2"/>
      <c r="J241" s="2"/>
    </row>
    <row r="242" spans="2:10" x14ac:dyDescent="0.25">
      <c r="B242" s="2"/>
      <c r="C242" s="2"/>
      <c r="D242" s="2"/>
      <c r="E242" s="2"/>
      <c r="F242" s="2"/>
      <c r="G242" s="2"/>
      <c r="H242" s="2"/>
      <c r="I242" s="2"/>
      <c r="J242" s="2"/>
    </row>
    <row r="243" spans="2:10" x14ac:dyDescent="0.25">
      <c r="B243" s="2"/>
      <c r="C243" s="2"/>
      <c r="D243" s="2"/>
      <c r="E243" s="2"/>
      <c r="F243" s="2"/>
      <c r="G243" s="2"/>
      <c r="H243" s="2"/>
      <c r="I243" s="2"/>
      <c r="J243" s="2"/>
    </row>
    <row r="244" spans="2:10" x14ac:dyDescent="0.25">
      <c r="B244" s="2"/>
      <c r="C244" s="2"/>
      <c r="D244" s="2"/>
      <c r="E244" s="2"/>
      <c r="F244" s="2"/>
      <c r="G244" s="2"/>
      <c r="H244" s="2"/>
      <c r="I244" s="2"/>
      <c r="J244" s="2"/>
    </row>
    <row r="245" spans="2:10" x14ac:dyDescent="0.25">
      <c r="B245" s="2"/>
      <c r="C245" s="2"/>
      <c r="D245" s="2"/>
      <c r="E245" s="2"/>
      <c r="F245" s="2"/>
      <c r="G245" s="2"/>
      <c r="H245" s="2"/>
      <c r="I245" s="2"/>
      <c r="J245" s="2"/>
    </row>
    <row r="246" spans="2:10" x14ac:dyDescent="0.25">
      <c r="B246" s="2"/>
      <c r="C246" s="2"/>
      <c r="D246" s="2"/>
      <c r="E246" s="2"/>
      <c r="F246" s="2"/>
      <c r="G246" s="2"/>
      <c r="H246" s="2"/>
      <c r="I246" s="2"/>
      <c r="J246" s="2"/>
    </row>
    <row r="247" spans="2:10" x14ac:dyDescent="0.25">
      <c r="B247" s="2"/>
      <c r="C247" s="2"/>
      <c r="D247" s="2"/>
      <c r="E247" s="2"/>
      <c r="F247" s="2"/>
      <c r="G247" s="2"/>
      <c r="H247" s="2"/>
      <c r="I247" s="2"/>
      <c r="J247" s="2"/>
    </row>
    <row r="248" spans="2:10" x14ac:dyDescent="0.25">
      <c r="B248" s="2"/>
      <c r="C248" s="2"/>
      <c r="D248" s="2"/>
      <c r="E248" s="2"/>
      <c r="F248" s="2"/>
      <c r="G248" s="2"/>
      <c r="H248" s="2"/>
      <c r="I248" s="2"/>
      <c r="J248" s="2"/>
    </row>
    <row r="249" spans="2:10" x14ac:dyDescent="0.25">
      <c r="B249" s="2"/>
      <c r="C249" s="2"/>
      <c r="D249" s="2"/>
      <c r="E249" s="2"/>
      <c r="F249" s="2"/>
      <c r="G249" s="2"/>
      <c r="H249" s="2"/>
      <c r="I249" s="2"/>
      <c r="J249" s="2"/>
    </row>
    <row r="250" spans="2:10" x14ac:dyDescent="0.25">
      <c r="B250" s="2"/>
      <c r="C250" s="2"/>
      <c r="D250" s="2"/>
      <c r="E250" s="2"/>
      <c r="F250" s="2"/>
      <c r="G250" s="2"/>
      <c r="H250" s="2"/>
      <c r="I250" s="2"/>
      <c r="J250" s="2"/>
    </row>
    <row r="251" spans="2:10" x14ac:dyDescent="0.25">
      <c r="B251" s="2"/>
      <c r="C251" s="2"/>
      <c r="D251" s="2"/>
      <c r="E251" s="2"/>
      <c r="F251" s="2"/>
      <c r="G251" s="2"/>
      <c r="H251" s="2"/>
      <c r="I251" s="2"/>
      <c r="J251" s="2"/>
    </row>
    <row r="252" spans="2:10" x14ac:dyDescent="0.25">
      <c r="B252" s="2"/>
      <c r="C252" s="2"/>
      <c r="D252" s="2"/>
      <c r="E252" s="2"/>
      <c r="F252" s="2"/>
      <c r="G252" s="2"/>
      <c r="H252" s="2"/>
      <c r="I252" s="2"/>
      <c r="J252" s="2"/>
    </row>
    <row r="253" spans="2:10" x14ac:dyDescent="0.25">
      <c r="B253" s="2"/>
      <c r="C253" s="2"/>
      <c r="D253" s="2"/>
      <c r="E253" s="2"/>
      <c r="F253" s="2"/>
      <c r="G253" s="2"/>
      <c r="H253" s="2"/>
      <c r="I253" s="2"/>
      <c r="J253" s="2"/>
    </row>
    <row r="254" spans="2:10" x14ac:dyDescent="0.25">
      <c r="B254" s="2"/>
      <c r="C254" s="2"/>
      <c r="D254" s="2"/>
      <c r="E254" s="2"/>
      <c r="F254" s="2"/>
      <c r="G254" s="2"/>
      <c r="H254" s="2"/>
      <c r="I254" s="2"/>
      <c r="J254" s="2"/>
    </row>
    <row r="255" spans="2:10" x14ac:dyDescent="0.25">
      <c r="B255" s="2"/>
      <c r="C255" s="2"/>
      <c r="D255" s="2"/>
      <c r="E255" s="2"/>
      <c r="F255" s="2"/>
      <c r="G255" s="2"/>
      <c r="H255" s="2"/>
      <c r="I255" s="2"/>
      <c r="J255" s="2"/>
    </row>
    <row r="256" spans="2:10" x14ac:dyDescent="0.25">
      <c r="B256" s="2"/>
      <c r="C256" s="2"/>
      <c r="D256" s="2"/>
      <c r="E256" s="2"/>
      <c r="F256" s="2"/>
      <c r="G256" s="2"/>
      <c r="H256" s="2"/>
      <c r="I256" s="2"/>
      <c r="J256" s="2"/>
    </row>
    <row r="257" spans="2:10" x14ac:dyDescent="0.25">
      <c r="B257" s="2"/>
      <c r="C257" s="2"/>
      <c r="D257" s="2"/>
      <c r="E257" s="2"/>
      <c r="F257" s="2"/>
      <c r="G257" s="2"/>
      <c r="H257" s="2"/>
      <c r="I257" s="2"/>
      <c r="J257" s="2"/>
    </row>
    <row r="258" spans="2:10" x14ac:dyDescent="0.25">
      <c r="B258" s="2"/>
      <c r="C258" s="2"/>
      <c r="D258" s="2"/>
      <c r="E258" s="2"/>
      <c r="F258" s="2"/>
      <c r="G258" s="2"/>
      <c r="H258" s="2"/>
      <c r="I258" s="2"/>
      <c r="J258" s="2"/>
    </row>
    <row r="259" spans="2:10" x14ac:dyDescent="0.25">
      <c r="B259" s="2"/>
      <c r="C259" s="2"/>
      <c r="D259" s="2"/>
      <c r="E259" s="2"/>
      <c r="F259" s="2"/>
      <c r="G259" s="2"/>
      <c r="H259" s="2"/>
      <c r="I259" s="2"/>
      <c r="J259" s="2"/>
    </row>
    <row r="260" spans="2:10" x14ac:dyDescent="0.25">
      <c r="B260" s="2"/>
      <c r="C260" s="2"/>
      <c r="D260" s="2"/>
      <c r="E260" s="2"/>
      <c r="F260" s="2"/>
      <c r="G260" s="2"/>
      <c r="H260" s="2"/>
      <c r="I260" s="2"/>
      <c r="J260" s="2"/>
    </row>
    <row r="261" spans="2:10" x14ac:dyDescent="0.25">
      <c r="B261" s="2"/>
      <c r="C261" s="2"/>
      <c r="D261" s="2"/>
      <c r="E261" s="2"/>
      <c r="F261" s="2"/>
      <c r="G261" s="2"/>
      <c r="H261" s="2"/>
      <c r="I261" s="2"/>
      <c r="J261" s="2"/>
    </row>
    <row r="262" spans="2:10" x14ac:dyDescent="0.25">
      <c r="B262" s="2"/>
      <c r="C262" s="2"/>
      <c r="D262" s="2"/>
      <c r="E262" s="2"/>
      <c r="F262" s="2"/>
      <c r="G262" s="2"/>
      <c r="H262" s="2"/>
      <c r="I262" s="2"/>
      <c r="J262" s="2"/>
    </row>
    <row r="263" spans="2:10" x14ac:dyDescent="0.25">
      <c r="B263" s="2"/>
      <c r="C263" s="2"/>
      <c r="D263" s="2"/>
      <c r="E263" s="2"/>
      <c r="F263" s="2"/>
      <c r="G263" s="2"/>
      <c r="H263" s="2"/>
      <c r="I263" s="2"/>
      <c r="J263" s="2"/>
    </row>
    <row r="264" spans="2:10" x14ac:dyDescent="0.25">
      <c r="B264" s="2"/>
      <c r="C264" s="2"/>
      <c r="D264" s="2"/>
      <c r="E264" s="2"/>
      <c r="F264" s="2"/>
      <c r="G264" s="2"/>
      <c r="H264" s="2"/>
      <c r="I264" s="2"/>
      <c r="J264" s="2"/>
    </row>
    <row r="265" spans="2:10" x14ac:dyDescent="0.25">
      <c r="B265" s="2"/>
      <c r="C265" s="2"/>
      <c r="D265" s="2"/>
      <c r="E265" s="2"/>
      <c r="F265" s="2"/>
      <c r="G265" s="2"/>
      <c r="H265" s="2"/>
      <c r="I265" s="2"/>
      <c r="J265" s="2"/>
    </row>
    <row r="266" spans="2:10" x14ac:dyDescent="0.25">
      <c r="B266" s="2"/>
      <c r="C266" s="2"/>
      <c r="D266" s="2"/>
      <c r="E266" s="2"/>
      <c r="F266" s="2"/>
      <c r="G266" s="2"/>
      <c r="H266" s="2"/>
      <c r="I266" s="2"/>
      <c r="J266" s="2"/>
    </row>
    <row r="267" spans="2:10" x14ac:dyDescent="0.25">
      <c r="B267" s="2"/>
      <c r="C267" s="2"/>
      <c r="D267" s="2"/>
      <c r="E267" s="2"/>
      <c r="F267" s="2"/>
      <c r="G267" s="2"/>
      <c r="H267" s="2"/>
      <c r="I267" s="2"/>
      <c r="J267" s="2"/>
    </row>
    <row r="268" spans="2:10" x14ac:dyDescent="0.25">
      <c r="B268" s="2"/>
      <c r="C268" s="2"/>
      <c r="D268" s="2"/>
      <c r="E268" s="2"/>
      <c r="F268" s="2"/>
      <c r="G268" s="2"/>
      <c r="H268" s="2"/>
      <c r="I268" s="2"/>
      <c r="J268" s="2"/>
    </row>
    <row r="269" spans="2:10" x14ac:dyDescent="0.25">
      <c r="B269" s="2"/>
      <c r="C269" s="2"/>
      <c r="D269" s="2"/>
      <c r="E269" s="2"/>
      <c r="F269" s="2"/>
      <c r="G269" s="2"/>
      <c r="H269" s="2"/>
      <c r="I269" s="2"/>
      <c r="J269" s="2"/>
    </row>
    <row r="270" spans="2:10" x14ac:dyDescent="0.25">
      <c r="B270" s="2"/>
      <c r="C270" s="2"/>
      <c r="D270" s="2"/>
      <c r="E270" s="2"/>
      <c r="F270" s="2"/>
      <c r="G270" s="2"/>
      <c r="H270" s="2"/>
      <c r="I270" s="2"/>
      <c r="J270" s="2"/>
    </row>
    <row r="271" spans="2:10" x14ac:dyDescent="0.25">
      <c r="B271" s="2"/>
      <c r="C271" s="2"/>
      <c r="D271" s="2"/>
      <c r="E271" s="2"/>
      <c r="F271" s="2"/>
      <c r="G271" s="2"/>
      <c r="H271" s="2"/>
      <c r="I271" s="2"/>
      <c r="J271" s="2"/>
    </row>
    <row r="272" spans="2:10" x14ac:dyDescent="0.25">
      <c r="B272" s="2"/>
      <c r="C272" s="2"/>
      <c r="D272" s="2"/>
      <c r="E272" s="2"/>
      <c r="F272" s="2"/>
      <c r="G272" s="2"/>
      <c r="H272" s="2"/>
      <c r="I272" s="2"/>
      <c r="J272" s="2"/>
    </row>
    <row r="273" spans="2:10" x14ac:dyDescent="0.25">
      <c r="B273" s="2"/>
      <c r="C273" s="2"/>
      <c r="D273" s="2"/>
      <c r="E273" s="2"/>
      <c r="F273" s="2"/>
      <c r="G273" s="2"/>
      <c r="H273" s="2"/>
      <c r="I273" s="2"/>
      <c r="J273" s="2"/>
    </row>
    <row r="274" spans="2:10" x14ac:dyDescent="0.25">
      <c r="B274" s="2"/>
      <c r="C274" s="2"/>
      <c r="D274" s="2"/>
      <c r="E274" s="2"/>
      <c r="F274" s="2"/>
      <c r="G274" s="2"/>
      <c r="H274" s="2"/>
      <c r="I274" s="2"/>
      <c r="J274" s="2"/>
    </row>
    <row r="275" spans="2:10" x14ac:dyDescent="0.25">
      <c r="B275" s="2"/>
      <c r="C275" s="2"/>
      <c r="D275" s="2"/>
      <c r="E275" s="2"/>
      <c r="F275" s="2"/>
      <c r="G275" s="2"/>
      <c r="H275" s="2"/>
      <c r="I275" s="2"/>
      <c r="J275" s="2"/>
    </row>
    <row r="276" spans="2:10" x14ac:dyDescent="0.25">
      <c r="B276" s="2"/>
      <c r="C276" s="2"/>
      <c r="D276" s="2"/>
      <c r="E276" s="2"/>
      <c r="F276" s="2"/>
      <c r="G276" s="2"/>
      <c r="H276" s="2"/>
      <c r="I276" s="2"/>
      <c r="J276" s="2"/>
    </row>
    <row r="277" spans="2:10" x14ac:dyDescent="0.25">
      <c r="B277" s="2"/>
      <c r="C277" s="2"/>
      <c r="D277" s="2"/>
      <c r="E277" s="2"/>
      <c r="F277" s="2"/>
      <c r="G277" s="2"/>
      <c r="H277" s="2"/>
      <c r="I277" s="2"/>
      <c r="J277" s="2"/>
    </row>
    <row r="278" spans="2:10" x14ac:dyDescent="0.25">
      <c r="B278" s="2"/>
      <c r="C278" s="2"/>
      <c r="D278" s="2"/>
      <c r="E278" s="2"/>
      <c r="F278" s="2"/>
      <c r="G278" s="2"/>
      <c r="H278" s="2"/>
      <c r="I278" s="2"/>
      <c r="J278" s="2"/>
    </row>
    <row r="279" spans="2:10" x14ac:dyDescent="0.25">
      <c r="B279" s="2"/>
      <c r="C279" s="2"/>
      <c r="D279" s="2"/>
      <c r="E279" s="2"/>
      <c r="F279" s="2"/>
      <c r="G279" s="2"/>
      <c r="H279" s="2"/>
      <c r="I279" s="2"/>
      <c r="J279" s="2"/>
    </row>
    <row r="280" spans="2:10" x14ac:dyDescent="0.25">
      <c r="B280" s="2"/>
      <c r="C280" s="2"/>
      <c r="D280" s="2"/>
      <c r="E280" s="2"/>
      <c r="F280" s="2"/>
      <c r="G280" s="2"/>
      <c r="H280" s="2"/>
      <c r="I280" s="2"/>
      <c r="J280" s="2"/>
    </row>
    <row r="281" spans="2:10" x14ac:dyDescent="0.25">
      <c r="B281" s="2"/>
      <c r="C281" s="2"/>
      <c r="D281" s="2"/>
      <c r="E281" s="2"/>
      <c r="F281" s="2"/>
      <c r="G281" s="2"/>
      <c r="H281" s="2"/>
      <c r="I281" s="2"/>
      <c r="J281" s="2"/>
    </row>
    <row r="282" spans="2:10" x14ac:dyDescent="0.25">
      <c r="B282" s="2"/>
      <c r="C282" s="2"/>
      <c r="D282" s="2"/>
      <c r="E282" s="2"/>
      <c r="F282" s="2"/>
      <c r="G282" s="2"/>
      <c r="H282" s="2"/>
      <c r="I282" s="2"/>
      <c r="J282" s="2"/>
    </row>
    <row r="283" spans="2:10" x14ac:dyDescent="0.25">
      <c r="B283" s="2"/>
      <c r="C283" s="2"/>
      <c r="D283" s="2"/>
      <c r="E283" s="2"/>
      <c r="F283" s="2"/>
      <c r="G283" s="2"/>
      <c r="H283" s="2"/>
      <c r="I283" s="2"/>
      <c r="J283" s="2"/>
    </row>
    <row r="284" spans="2:10" x14ac:dyDescent="0.25">
      <c r="B284" s="2"/>
      <c r="C284" s="2"/>
      <c r="D284" s="2"/>
      <c r="E284" s="2"/>
      <c r="F284" s="2"/>
      <c r="G284" s="2"/>
      <c r="H284" s="2"/>
      <c r="I284" s="2"/>
      <c r="J284" s="2"/>
    </row>
    <row r="285" spans="2:10" x14ac:dyDescent="0.25">
      <c r="B285" s="2"/>
      <c r="C285" s="2"/>
      <c r="D285" s="2"/>
      <c r="E285" s="2"/>
      <c r="F285" s="2"/>
      <c r="G285" s="2"/>
      <c r="H285" s="2"/>
      <c r="I285" s="2"/>
      <c r="J285" s="2"/>
    </row>
    <row r="286" spans="2:10" x14ac:dyDescent="0.25">
      <c r="B286" s="2"/>
      <c r="C286" s="2"/>
      <c r="D286" s="2"/>
      <c r="E286" s="2"/>
      <c r="F286" s="2"/>
      <c r="G286" s="2"/>
      <c r="H286" s="2"/>
      <c r="I286" s="2"/>
      <c r="J286" s="2"/>
    </row>
    <row r="287" spans="2:10" x14ac:dyDescent="0.25">
      <c r="B287" s="2"/>
      <c r="C287" s="2"/>
      <c r="D287" s="2"/>
      <c r="E287" s="2"/>
      <c r="F287" s="2"/>
      <c r="G287" s="2"/>
      <c r="H287" s="2"/>
      <c r="I287" s="2"/>
      <c r="J287" s="2"/>
    </row>
    <row r="288" spans="2:10" x14ac:dyDescent="0.25">
      <c r="B288" s="2"/>
      <c r="C288" s="2"/>
      <c r="D288" s="2"/>
      <c r="E288" s="2"/>
      <c r="F288" s="2"/>
      <c r="G288" s="2"/>
      <c r="H288" s="2"/>
      <c r="I288" s="2"/>
      <c r="J288" s="2"/>
    </row>
    <row r="289" spans="2:10" x14ac:dyDescent="0.25">
      <c r="B289" s="2"/>
      <c r="C289" s="2"/>
      <c r="D289" s="2"/>
      <c r="E289" s="2"/>
      <c r="F289" s="2"/>
      <c r="G289" s="2"/>
      <c r="H289" s="2"/>
      <c r="I289" s="2"/>
      <c r="J289" s="2"/>
    </row>
    <row r="290" spans="2:10" x14ac:dyDescent="0.25">
      <c r="B290" s="2"/>
      <c r="C290" s="2"/>
      <c r="D290" s="2"/>
      <c r="E290" s="2"/>
      <c r="F290" s="2"/>
      <c r="G290" s="2"/>
      <c r="H290" s="2"/>
      <c r="I290" s="2"/>
      <c r="J290" s="2"/>
    </row>
    <row r="291" spans="2:10" x14ac:dyDescent="0.25">
      <c r="B291" s="2"/>
      <c r="C291" s="2"/>
      <c r="D291" s="2"/>
      <c r="E291" s="2"/>
      <c r="F291" s="2"/>
      <c r="G291" s="2"/>
      <c r="H291" s="2"/>
      <c r="I291" s="2"/>
      <c r="J291" s="2"/>
    </row>
    <row r="292" spans="2:10" x14ac:dyDescent="0.25">
      <c r="B292" s="2"/>
      <c r="C292" s="2"/>
      <c r="D292" s="2"/>
      <c r="E292" s="2"/>
      <c r="F292" s="2"/>
      <c r="G292" s="2"/>
      <c r="H292" s="2"/>
      <c r="I292" s="2"/>
      <c r="J292" s="2"/>
    </row>
    <row r="293" spans="2:10" x14ac:dyDescent="0.25">
      <c r="B293" s="2"/>
      <c r="C293" s="2"/>
      <c r="D293" s="2"/>
      <c r="E293" s="2"/>
      <c r="F293" s="2"/>
      <c r="G293" s="2"/>
      <c r="H293" s="2"/>
      <c r="I293" s="2"/>
      <c r="J293" s="2"/>
    </row>
    <row r="294" spans="2:10" x14ac:dyDescent="0.25">
      <c r="B294" s="2"/>
      <c r="C294" s="2"/>
      <c r="D294" s="2"/>
      <c r="E294" s="2"/>
      <c r="F294" s="2"/>
      <c r="G294" s="2"/>
      <c r="H294" s="2"/>
      <c r="I294" s="2"/>
      <c r="J294" s="2"/>
    </row>
    <row r="295" spans="2:10" x14ac:dyDescent="0.25">
      <c r="B295" s="2"/>
      <c r="C295" s="2"/>
      <c r="D295" s="2"/>
      <c r="E295" s="2"/>
      <c r="F295" s="2"/>
      <c r="G295" s="2"/>
      <c r="H295" s="2"/>
      <c r="I295" s="2"/>
      <c r="J295" s="2"/>
    </row>
    <row r="296" spans="2:10" x14ac:dyDescent="0.25">
      <c r="B296" s="2"/>
      <c r="C296" s="2"/>
      <c r="D296" s="2"/>
      <c r="E296" s="2"/>
      <c r="F296" s="2"/>
      <c r="G296" s="2"/>
      <c r="H296" s="2"/>
      <c r="I296" s="2"/>
      <c r="J296" s="2"/>
    </row>
    <row r="297" spans="2:10" x14ac:dyDescent="0.25">
      <c r="B297" s="2"/>
      <c r="C297" s="2"/>
      <c r="D297" s="2"/>
      <c r="E297" s="2"/>
      <c r="F297" s="2"/>
      <c r="G297" s="2"/>
      <c r="H297" s="2"/>
      <c r="I297" s="2"/>
      <c r="J297" s="2"/>
    </row>
    <row r="298" spans="2:10" x14ac:dyDescent="0.25">
      <c r="B298" s="2"/>
      <c r="C298" s="2"/>
      <c r="D298" s="2"/>
      <c r="E298" s="2"/>
      <c r="F298" s="2"/>
      <c r="G298" s="2"/>
      <c r="H298" s="2"/>
      <c r="I298" s="2"/>
      <c r="J298" s="2"/>
    </row>
    <row r="299" spans="2:10" x14ac:dyDescent="0.25">
      <c r="B299" s="2"/>
      <c r="C299" s="2"/>
      <c r="D299" s="2"/>
      <c r="E299" s="2"/>
      <c r="F299" s="2"/>
      <c r="G299" s="2"/>
      <c r="H299" s="2"/>
      <c r="I299" s="2"/>
      <c r="J299" s="2"/>
    </row>
    <row r="300" spans="2:10" x14ac:dyDescent="0.25">
      <c r="B300" s="2"/>
      <c r="C300" s="2"/>
      <c r="D300" s="2"/>
      <c r="E300" s="2"/>
      <c r="F300" s="2"/>
      <c r="G300" s="2"/>
      <c r="H300" s="2"/>
      <c r="I300" s="2"/>
      <c r="J300" s="2"/>
    </row>
    <row r="301" spans="2:10" x14ac:dyDescent="0.25">
      <c r="B301" s="2"/>
      <c r="C301" s="2"/>
      <c r="D301" s="2"/>
      <c r="E301" s="2"/>
      <c r="F301" s="2"/>
      <c r="G301" s="2"/>
      <c r="H301" s="2"/>
      <c r="I301" s="2"/>
      <c r="J301" s="2"/>
    </row>
    <row r="302" spans="2:10" x14ac:dyDescent="0.25">
      <c r="B302" s="2"/>
      <c r="C302" s="2"/>
      <c r="D302" s="2"/>
      <c r="E302" s="2"/>
      <c r="F302" s="2"/>
      <c r="G302" s="2"/>
      <c r="H302" s="2"/>
      <c r="I302" s="2"/>
      <c r="J302" s="2"/>
    </row>
    <row r="303" spans="2:10" x14ac:dyDescent="0.25">
      <c r="B303" s="2"/>
      <c r="C303" s="2"/>
      <c r="D303" s="2"/>
      <c r="E303" s="2"/>
      <c r="F303" s="2"/>
      <c r="G303" s="2"/>
      <c r="H303" s="2"/>
      <c r="I303" s="2"/>
      <c r="J303" s="2"/>
    </row>
    <row r="304" spans="2:10" x14ac:dyDescent="0.25">
      <c r="B304" s="2"/>
      <c r="C304" s="2"/>
      <c r="D304" s="2"/>
      <c r="E304" s="2"/>
      <c r="F304" s="2"/>
      <c r="G304" s="2"/>
      <c r="H304" s="2"/>
      <c r="I304" s="2"/>
      <c r="J304" s="2"/>
    </row>
    <row r="305" spans="2:10" x14ac:dyDescent="0.25">
      <c r="B305" s="2"/>
      <c r="C305" s="2"/>
      <c r="D305" s="2"/>
      <c r="E305" s="2"/>
      <c r="F305" s="2"/>
      <c r="G305" s="2"/>
      <c r="H305" s="2"/>
      <c r="I305" s="2"/>
      <c r="J305" s="2"/>
    </row>
    <row r="306" spans="2:10" x14ac:dyDescent="0.25">
      <c r="B306" s="2"/>
      <c r="C306" s="2"/>
      <c r="D306" s="2"/>
      <c r="E306" s="2"/>
      <c r="F306" s="2"/>
      <c r="G306" s="2"/>
      <c r="H306" s="2"/>
      <c r="I306" s="2"/>
      <c r="J306" s="2"/>
    </row>
    <row r="307" spans="2:10" x14ac:dyDescent="0.25">
      <c r="B307" s="2"/>
      <c r="C307" s="2"/>
      <c r="D307" s="2"/>
      <c r="E307" s="2"/>
      <c r="F307" s="2"/>
      <c r="G307" s="2"/>
      <c r="H307" s="2"/>
      <c r="I307" s="2"/>
      <c r="J307" s="2"/>
    </row>
    <row r="308" spans="2:10" x14ac:dyDescent="0.25">
      <c r="B308" s="2"/>
      <c r="C308" s="2"/>
      <c r="D308" s="2"/>
      <c r="E308" s="2"/>
      <c r="F308" s="2"/>
      <c r="G308" s="2"/>
      <c r="H308" s="2"/>
      <c r="I308" s="2"/>
      <c r="J308" s="2"/>
    </row>
    <row r="309" spans="2:10" x14ac:dyDescent="0.25">
      <c r="B309" s="2"/>
      <c r="C309" s="2"/>
      <c r="D309" s="2"/>
      <c r="E309" s="2"/>
      <c r="F309" s="2"/>
      <c r="G309" s="2"/>
      <c r="H309" s="2"/>
      <c r="I309" s="2"/>
      <c r="J309" s="2"/>
    </row>
    <row r="310" spans="2:10" x14ac:dyDescent="0.25">
      <c r="B310" s="2"/>
      <c r="C310" s="2"/>
      <c r="D310" s="2"/>
      <c r="E310" s="2"/>
      <c r="F310" s="2"/>
      <c r="G310" s="2"/>
      <c r="H310" s="2"/>
      <c r="I310" s="2"/>
      <c r="J310" s="2"/>
    </row>
    <row r="311" spans="2:10" x14ac:dyDescent="0.25">
      <c r="B311" s="2"/>
      <c r="C311" s="2"/>
      <c r="D311" s="2"/>
      <c r="E311" s="2"/>
      <c r="F311" s="2"/>
      <c r="G311" s="2"/>
      <c r="H311" s="2"/>
      <c r="I311" s="2"/>
      <c r="J311" s="2"/>
    </row>
    <row r="312" spans="2:10" x14ac:dyDescent="0.25">
      <c r="B312" s="2"/>
      <c r="C312" s="2"/>
      <c r="D312" s="2"/>
      <c r="E312" s="2"/>
      <c r="F312" s="2"/>
      <c r="G312" s="2"/>
      <c r="H312" s="2"/>
      <c r="I312" s="2"/>
      <c r="J312" s="2"/>
    </row>
    <row r="313" spans="2:10" x14ac:dyDescent="0.25">
      <c r="B313" s="2"/>
      <c r="C313" s="2"/>
      <c r="D313" s="2"/>
      <c r="E313" s="2"/>
      <c r="F313" s="2"/>
      <c r="G313" s="2"/>
      <c r="H313" s="2"/>
      <c r="I313" s="2"/>
      <c r="J313" s="2"/>
    </row>
    <row r="314" spans="2:10" x14ac:dyDescent="0.25">
      <c r="B314" s="2"/>
      <c r="C314" s="2"/>
      <c r="D314" s="2"/>
      <c r="E314" s="2"/>
      <c r="F314" s="2"/>
      <c r="G314" s="2"/>
      <c r="H314" s="2"/>
      <c r="I314" s="2"/>
      <c r="J314" s="2"/>
    </row>
    <row r="315" spans="2:10" x14ac:dyDescent="0.25">
      <c r="B315" s="2"/>
      <c r="C315" s="2"/>
      <c r="D315" s="2"/>
      <c r="E315" s="2"/>
      <c r="F315" s="2"/>
      <c r="G315" s="2"/>
      <c r="H315" s="2"/>
      <c r="I315" s="2"/>
      <c r="J315" s="2"/>
    </row>
    <row r="316" spans="2:10" x14ac:dyDescent="0.25">
      <c r="B316" s="2"/>
      <c r="C316" s="2"/>
      <c r="D316" s="2"/>
      <c r="E316" s="2"/>
      <c r="F316" s="2"/>
      <c r="G316" s="2"/>
      <c r="H316" s="2"/>
      <c r="I316" s="2"/>
      <c r="J316" s="2"/>
    </row>
    <row r="317" spans="2:10" x14ac:dyDescent="0.25">
      <c r="B317" s="2"/>
      <c r="C317" s="2"/>
      <c r="D317" s="2"/>
      <c r="E317" s="2"/>
      <c r="F317" s="2"/>
      <c r="G317" s="2"/>
      <c r="H317" s="2"/>
      <c r="I317" s="2"/>
      <c r="J317" s="2"/>
    </row>
    <row r="318" spans="2:10" x14ac:dyDescent="0.25">
      <c r="B318" s="2"/>
      <c r="C318" s="2"/>
      <c r="D318" s="2"/>
      <c r="E318" s="2"/>
      <c r="F318" s="2"/>
      <c r="G318" s="2"/>
      <c r="H318" s="2"/>
      <c r="I318" s="2"/>
      <c r="J318" s="2"/>
    </row>
    <row r="319" spans="2:10" x14ac:dyDescent="0.25">
      <c r="B319" s="2"/>
      <c r="C319" s="2"/>
      <c r="D319" s="2"/>
      <c r="E319" s="2"/>
      <c r="F319" s="2"/>
      <c r="G319" s="2"/>
      <c r="H319" s="2"/>
      <c r="I319" s="2"/>
      <c r="J319" s="2"/>
    </row>
    <row r="320" spans="2:10" x14ac:dyDescent="0.25">
      <c r="B320" s="2"/>
      <c r="C320" s="2"/>
      <c r="D320" s="2"/>
      <c r="E320" s="2"/>
      <c r="F320" s="2"/>
      <c r="G320" s="2"/>
      <c r="H320" s="2"/>
      <c r="I320" s="2"/>
      <c r="J320" s="2"/>
    </row>
    <row r="321" spans="2:10" x14ac:dyDescent="0.25">
      <c r="B321" s="2"/>
      <c r="C321" s="2"/>
      <c r="D321" s="2"/>
      <c r="E321" s="2"/>
      <c r="F321" s="2"/>
      <c r="G321" s="2"/>
      <c r="H321" s="2"/>
      <c r="I321" s="2"/>
      <c r="J321" s="2"/>
    </row>
    <row r="322" spans="2:10" x14ac:dyDescent="0.25">
      <c r="B322" s="2"/>
      <c r="C322" s="2"/>
      <c r="D322" s="2"/>
      <c r="E322" s="2"/>
      <c r="F322" s="2"/>
      <c r="G322" s="2"/>
      <c r="H322" s="2"/>
      <c r="I322" s="2"/>
      <c r="J322" s="2"/>
    </row>
    <row r="323" spans="2:10" x14ac:dyDescent="0.25">
      <c r="B323" s="2"/>
      <c r="C323" s="2"/>
      <c r="D323" s="2"/>
      <c r="E323" s="2"/>
      <c r="F323" s="2"/>
      <c r="G323" s="2"/>
      <c r="H323" s="2"/>
      <c r="I323" s="2"/>
      <c r="J323" s="2"/>
    </row>
    <row r="324" spans="2:10" x14ac:dyDescent="0.25">
      <c r="B324" s="2"/>
      <c r="C324" s="2"/>
      <c r="D324" s="2"/>
      <c r="E324" s="2"/>
      <c r="F324" s="2"/>
      <c r="G324" s="2"/>
      <c r="H324" s="2"/>
      <c r="I324" s="2"/>
      <c r="J324" s="2"/>
    </row>
    <row r="325" spans="2:10" x14ac:dyDescent="0.25">
      <c r="B325" s="2"/>
      <c r="C325" s="2"/>
      <c r="D325" s="2"/>
      <c r="E325" s="2"/>
      <c r="F325" s="2"/>
      <c r="G325" s="2"/>
      <c r="H325" s="2"/>
      <c r="I325" s="2"/>
      <c r="J325" s="2"/>
    </row>
    <row r="326" spans="2:10" x14ac:dyDescent="0.25">
      <c r="B326" s="2"/>
      <c r="C326" s="2"/>
      <c r="D326" s="2"/>
      <c r="E326" s="2"/>
      <c r="F326" s="2"/>
      <c r="G326" s="2"/>
      <c r="H326" s="2"/>
      <c r="I326" s="2"/>
      <c r="J326" s="2"/>
    </row>
    <row r="327" spans="2:10" x14ac:dyDescent="0.25">
      <c r="B327" s="2"/>
      <c r="C327" s="2"/>
      <c r="D327" s="2"/>
      <c r="E327" s="2"/>
      <c r="F327" s="2"/>
      <c r="G327" s="2"/>
      <c r="H327" s="2"/>
      <c r="I327" s="2"/>
      <c r="J327" s="2"/>
    </row>
    <row r="328" spans="2:10" x14ac:dyDescent="0.25">
      <c r="B328" s="2"/>
      <c r="C328" s="2"/>
      <c r="D328" s="2"/>
      <c r="E328" s="2"/>
      <c r="F328" s="2"/>
      <c r="G328" s="2"/>
      <c r="H328" s="2"/>
      <c r="I328" s="2"/>
      <c r="J328" s="2"/>
    </row>
    <row r="329" spans="2:10" x14ac:dyDescent="0.25">
      <c r="B329" s="2"/>
      <c r="C329" s="2"/>
      <c r="D329" s="2"/>
      <c r="E329" s="2"/>
      <c r="F329" s="2"/>
      <c r="G329" s="2"/>
      <c r="H329" s="2"/>
      <c r="I329" s="2"/>
      <c r="J329" s="2"/>
    </row>
    <row r="330" spans="2:10" x14ac:dyDescent="0.25">
      <c r="B330" s="2"/>
      <c r="C330" s="2"/>
      <c r="D330" s="2"/>
      <c r="E330" s="2"/>
      <c r="F330" s="2"/>
      <c r="G330" s="2"/>
      <c r="H330" s="2"/>
      <c r="I330" s="2"/>
      <c r="J330" s="2"/>
    </row>
    <row r="331" spans="2:10" x14ac:dyDescent="0.25">
      <c r="B331" s="2"/>
      <c r="C331" s="2"/>
      <c r="D331" s="2"/>
      <c r="E331" s="2"/>
      <c r="F331" s="2"/>
      <c r="G331" s="2"/>
      <c r="H331" s="2"/>
      <c r="I331" s="2"/>
      <c r="J331" s="2"/>
    </row>
    <row r="332" spans="2:10" x14ac:dyDescent="0.25">
      <c r="B332" s="2"/>
      <c r="C332" s="2"/>
      <c r="D332" s="2"/>
      <c r="E332" s="2"/>
      <c r="F332" s="2"/>
      <c r="G332" s="2"/>
      <c r="H332" s="2"/>
      <c r="I332" s="2"/>
      <c r="J332" s="2"/>
    </row>
    <row r="333" spans="2:10" x14ac:dyDescent="0.25">
      <c r="B333" s="2"/>
      <c r="C333" s="2"/>
      <c r="D333" s="2"/>
      <c r="E333" s="2"/>
      <c r="F333" s="2"/>
      <c r="G333" s="2"/>
      <c r="H333" s="2"/>
      <c r="I333" s="2"/>
      <c r="J333" s="2"/>
    </row>
    <row r="334" spans="2:10" x14ac:dyDescent="0.25">
      <c r="B334" s="2"/>
      <c r="C334" s="2"/>
      <c r="D334" s="2"/>
      <c r="E334" s="2"/>
      <c r="F334" s="2"/>
      <c r="G334" s="2"/>
      <c r="H334" s="2"/>
      <c r="I334" s="2"/>
      <c r="J334" s="2"/>
    </row>
    <row r="335" spans="2:10" x14ac:dyDescent="0.25">
      <c r="B335" s="2"/>
      <c r="C335" s="2"/>
      <c r="D335" s="2"/>
      <c r="E335" s="2"/>
      <c r="F335" s="2"/>
      <c r="G335" s="2"/>
      <c r="H335" s="2"/>
      <c r="I335" s="2"/>
      <c r="J335" s="2"/>
    </row>
    <row r="336" spans="2:10" x14ac:dyDescent="0.25">
      <c r="B336" s="2"/>
      <c r="C336" s="2"/>
      <c r="D336" s="2"/>
      <c r="E336" s="2"/>
      <c r="F336" s="2"/>
      <c r="G336" s="2"/>
      <c r="H336" s="2"/>
      <c r="I336" s="2"/>
      <c r="J336" s="2"/>
    </row>
    <row r="337" spans="2:10" x14ac:dyDescent="0.25">
      <c r="B337" s="2"/>
      <c r="C337" s="2"/>
      <c r="D337" s="2"/>
      <c r="E337" s="2"/>
      <c r="F337" s="2"/>
      <c r="G337" s="2"/>
      <c r="H337" s="2"/>
      <c r="I337" s="2"/>
      <c r="J337" s="2"/>
    </row>
    <row r="338" spans="2:10" x14ac:dyDescent="0.25">
      <c r="B338" s="2"/>
      <c r="C338" s="2"/>
      <c r="D338" s="2"/>
      <c r="E338" s="2"/>
      <c r="F338" s="2"/>
      <c r="G338" s="2"/>
      <c r="H338" s="2"/>
      <c r="I338" s="2"/>
      <c r="J338" s="2"/>
    </row>
    <row r="339" spans="2:10" x14ac:dyDescent="0.25">
      <c r="B339" s="2"/>
      <c r="C339" s="2"/>
      <c r="D339" s="2"/>
      <c r="E339" s="2"/>
      <c r="F339" s="2"/>
      <c r="G339" s="2"/>
      <c r="H339" s="2"/>
      <c r="I339" s="2"/>
      <c r="J339" s="2"/>
    </row>
    <row r="340" spans="2:10" x14ac:dyDescent="0.25">
      <c r="B340" s="2"/>
      <c r="C340" s="2"/>
      <c r="D340" s="2"/>
      <c r="E340" s="2"/>
      <c r="F340" s="2"/>
      <c r="G340" s="2"/>
      <c r="H340" s="2"/>
      <c r="I340" s="2"/>
      <c r="J340" s="2"/>
    </row>
    <row r="341" spans="2:10" x14ac:dyDescent="0.25">
      <c r="B341" s="2"/>
      <c r="C341" s="2"/>
      <c r="D341" s="2"/>
      <c r="E341" s="2"/>
      <c r="F341" s="2"/>
      <c r="G341" s="2"/>
      <c r="H341" s="2"/>
      <c r="I341" s="2"/>
      <c r="J341" s="2"/>
    </row>
    <row r="342" spans="2:10" x14ac:dyDescent="0.25">
      <c r="B342" s="2"/>
      <c r="C342" s="2"/>
      <c r="D342" s="2"/>
      <c r="E342" s="2"/>
      <c r="F342" s="2"/>
      <c r="G342" s="2"/>
      <c r="H342" s="2"/>
      <c r="I342" s="2"/>
      <c r="J342" s="2"/>
    </row>
    <row r="343" spans="2:10" x14ac:dyDescent="0.25">
      <c r="B343" s="2"/>
      <c r="C343" s="2"/>
      <c r="D343" s="2"/>
      <c r="E343" s="2"/>
      <c r="F343" s="2"/>
      <c r="G343" s="2"/>
      <c r="H343" s="2"/>
      <c r="I343" s="2"/>
      <c r="J343" s="2"/>
    </row>
    <row r="344" spans="2:10" x14ac:dyDescent="0.25">
      <c r="B344" s="2"/>
      <c r="C344" s="2"/>
      <c r="D344" s="2"/>
      <c r="E344" s="2"/>
      <c r="F344" s="2"/>
      <c r="G344" s="2"/>
      <c r="H344" s="2"/>
      <c r="I344" s="2"/>
      <c r="J344" s="2"/>
    </row>
    <row r="345" spans="2:10" x14ac:dyDescent="0.25">
      <c r="B345" s="2"/>
      <c r="C345" s="2"/>
      <c r="D345" s="2"/>
      <c r="E345" s="2"/>
      <c r="F345" s="2"/>
      <c r="G345" s="2"/>
      <c r="H345" s="2"/>
      <c r="I345" s="2"/>
      <c r="J345" s="2"/>
    </row>
    <row r="346" spans="2:10" x14ac:dyDescent="0.25">
      <c r="B346" s="2"/>
      <c r="C346" s="2"/>
      <c r="D346" s="2"/>
      <c r="E346" s="2"/>
      <c r="F346" s="2"/>
      <c r="G346" s="2"/>
      <c r="H346" s="2"/>
      <c r="I346" s="2"/>
      <c r="J346" s="2"/>
    </row>
    <row r="347" spans="2:10" x14ac:dyDescent="0.25">
      <c r="B347" s="2"/>
      <c r="C347" s="2"/>
      <c r="D347" s="2"/>
      <c r="E347" s="2"/>
      <c r="F347" s="2"/>
      <c r="G347" s="2"/>
      <c r="H347" s="2"/>
      <c r="I347" s="2"/>
      <c r="J347" s="2"/>
    </row>
    <row r="348" spans="2:10" x14ac:dyDescent="0.25">
      <c r="B348" s="2"/>
      <c r="C348" s="2"/>
      <c r="D348" s="2"/>
      <c r="E348" s="2"/>
      <c r="F348" s="2"/>
      <c r="G348" s="2"/>
      <c r="H348" s="2"/>
      <c r="I348" s="2"/>
      <c r="J348" s="2"/>
    </row>
    <row r="349" spans="2:10" x14ac:dyDescent="0.25">
      <c r="B349" s="2"/>
      <c r="C349" s="2"/>
      <c r="D349" s="2"/>
      <c r="E349" s="2"/>
      <c r="F349" s="2"/>
      <c r="G349" s="2"/>
      <c r="H349" s="2"/>
      <c r="I349" s="2"/>
      <c r="J349" s="2"/>
    </row>
    <row r="350" spans="2:10" x14ac:dyDescent="0.25">
      <c r="B350" s="2"/>
      <c r="C350" s="2"/>
      <c r="D350" s="2"/>
      <c r="E350" s="2"/>
      <c r="F350" s="2"/>
      <c r="G350" s="2"/>
      <c r="H350" s="2"/>
      <c r="I350" s="2"/>
      <c r="J350" s="2"/>
    </row>
    <row r="351" spans="2:10" x14ac:dyDescent="0.25">
      <c r="B351" s="2"/>
      <c r="C351" s="2"/>
      <c r="D351" s="2"/>
      <c r="E351" s="2"/>
      <c r="F351" s="2"/>
      <c r="G351" s="2"/>
      <c r="H351" s="2"/>
      <c r="I351" s="2"/>
      <c r="J351" s="2"/>
    </row>
    <row r="352" spans="2:10" x14ac:dyDescent="0.25">
      <c r="B352" s="2"/>
      <c r="C352" s="2"/>
      <c r="D352" s="2"/>
      <c r="E352" s="2"/>
      <c r="F352" s="2"/>
      <c r="G352" s="2"/>
      <c r="H352" s="2"/>
      <c r="I352" s="2"/>
      <c r="J352" s="2"/>
    </row>
    <row r="353" spans="2:10" x14ac:dyDescent="0.25">
      <c r="B353" s="2"/>
      <c r="C353" s="2"/>
      <c r="D353" s="2"/>
      <c r="E353" s="2"/>
      <c r="F353" s="2"/>
      <c r="G353" s="2"/>
      <c r="H353" s="2"/>
      <c r="I353" s="2"/>
      <c r="J353" s="2"/>
    </row>
    <row r="354" spans="2:10" x14ac:dyDescent="0.25">
      <c r="B354" s="2"/>
      <c r="C354" s="2"/>
      <c r="D354" s="2"/>
      <c r="E354" s="2"/>
      <c r="F354" s="2"/>
      <c r="G354" s="2"/>
      <c r="H354" s="2"/>
      <c r="I354" s="2"/>
      <c r="J354" s="2"/>
    </row>
    <row r="355" spans="2:10" x14ac:dyDescent="0.25">
      <c r="B355" s="2"/>
      <c r="C355" s="2"/>
      <c r="D355" s="2"/>
      <c r="E355" s="2"/>
      <c r="F355" s="2"/>
      <c r="G355" s="2"/>
      <c r="H355" s="2"/>
      <c r="I355" s="2"/>
      <c r="J355" s="2"/>
    </row>
    <row r="356" spans="2:10" x14ac:dyDescent="0.25">
      <c r="B356" s="2"/>
      <c r="C356" s="2"/>
      <c r="D356" s="2"/>
      <c r="E356" s="2"/>
      <c r="F356" s="2"/>
      <c r="G356" s="2"/>
      <c r="H356" s="2"/>
      <c r="I356" s="2"/>
      <c r="J356" s="2"/>
    </row>
    <row r="357" spans="2:10" x14ac:dyDescent="0.25">
      <c r="B357" s="2"/>
      <c r="C357" s="2"/>
      <c r="D357" s="2"/>
      <c r="E357" s="2"/>
      <c r="F357" s="2"/>
      <c r="G357" s="2"/>
      <c r="H357" s="2"/>
      <c r="I357" s="2"/>
      <c r="J357" s="2"/>
    </row>
    <row r="358" spans="2:10" x14ac:dyDescent="0.25">
      <c r="B358" s="2"/>
      <c r="C358" s="2"/>
      <c r="D358" s="2"/>
      <c r="E358" s="2"/>
      <c r="F358" s="2"/>
      <c r="G358" s="2"/>
      <c r="H358" s="2"/>
      <c r="I358" s="2"/>
      <c r="J358" s="2"/>
    </row>
    <row r="359" spans="2:10" x14ac:dyDescent="0.25">
      <c r="B359" s="2"/>
      <c r="C359" s="2"/>
      <c r="D359" s="2"/>
      <c r="E359" s="2"/>
      <c r="F359" s="2"/>
      <c r="G359" s="2"/>
      <c r="H359" s="2"/>
      <c r="I359" s="2"/>
      <c r="J359" s="2"/>
    </row>
    <row r="360" spans="2:10" x14ac:dyDescent="0.25">
      <c r="B360" s="2"/>
      <c r="C360" s="2"/>
      <c r="D360" s="2"/>
      <c r="E360" s="2"/>
      <c r="F360" s="2"/>
      <c r="G360" s="2"/>
      <c r="H360" s="2"/>
      <c r="I360" s="2"/>
      <c r="J360" s="2"/>
    </row>
    <row r="361" spans="2:10" x14ac:dyDescent="0.25">
      <c r="B361" s="2"/>
      <c r="C361" s="2"/>
      <c r="D361" s="2"/>
      <c r="E361" s="2"/>
      <c r="F361" s="2"/>
      <c r="G361" s="2"/>
      <c r="H361" s="2"/>
      <c r="I361" s="2"/>
      <c r="J361" s="2"/>
    </row>
    <row r="362" spans="2:10" x14ac:dyDescent="0.25">
      <c r="B362" s="2"/>
      <c r="C362" s="2"/>
      <c r="D362" s="2"/>
      <c r="E362" s="2"/>
      <c r="F362" s="2"/>
      <c r="G362" s="2"/>
      <c r="H362" s="2"/>
      <c r="I362" s="2"/>
      <c r="J362" s="2"/>
    </row>
    <row r="363" spans="2:10" x14ac:dyDescent="0.25">
      <c r="B363" s="2"/>
      <c r="C363" s="2"/>
      <c r="D363" s="2"/>
      <c r="E363" s="2"/>
      <c r="F363" s="2"/>
      <c r="G363" s="2"/>
      <c r="H363" s="2"/>
      <c r="I363" s="2"/>
      <c r="J363" s="2"/>
    </row>
    <row r="364" spans="2:10" x14ac:dyDescent="0.25">
      <c r="B364" s="2"/>
      <c r="C364" s="2"/>
      <c r="D364" s="2"/>
      <c r="E364" s="2"/>
      <c r="F364" s="2"/>
      <c r="G364" s="2"/>
      <c r="H364" s="2"/>
      <c r="I364" s="2"/>
      <c r="J364" s="2"/>
    </row>
    <row r="365" spans="2:10" x14ac:dyDescent="0.25">
      <c r="B365" s="2"/>
      <c r="C365" s="2"/>
      <c r="D365" s="2"/>
      <c r="E365" s="2"/>
      <c r="F365" s="2"/>
      <c r="G365" s="2"/>
      <c r="H365" s="2"/>
      <c r="I365" s="2"/>
      <c r="J365" s="2"/>
    </row>
    <row r="366" spans="2:10" x14ac:dyDescent="0.25">
      <c r="B366" s="2"/>
      <c r="C366" s="2"/>
      <c r="D366" s="2"/>
      <c r="E366" s="2"/>
      <c r="F366" s="2"/>
      <c r="G366" s="2"/>
      <c r="H366" s="2"/>
      <c r="I366" s="2"/>
      <c r="J366" s="2"/>
    </row>
    <row r="367" spans="2:10" x14ac:dyDescent="0.25">
      <c r="B367" s="2"/>
      <c r="C367" s="2"/>
      <c r="D367" s="2"/>
      <c r="E367" s="2"/>
      <c r="F367" s="2"/>
      <c r="G367" s="2"/>
      <c r="H367" s="2"/>
      <c r="I367" s="2"/>
      <c r="J367" s="2"/>
    </row>
    <row r="368" spans="2:10" x14ac:dyDescent="0.25">
      <c r="B368" s="2"/>
      <c r="C368" s="2"/>
      <c r="D368" s="2"/>
      <c r="E368" s="2"/>
      <c r="F368" s="2"/>
      <c r="G368" s="2"/>
      <c r="H368" s="2"/>
      <c r="I368" s="2"/>
      <c r="J368" s="2"/>
    </row>
    <row r="369" spans="2:10" x14ac:dyDescent="0.25">
      <c r="B369" s="2"/>
      <c r="C369" s="2"/>
      <c r="D369" s="2"/>
      <c r="E369" s="2"/>
      <c r="F369" s="2"/>
      <c r="G369" s="2"/>
      <c r="H369" s="2"/>
      <c r="I369" s="2"/>
      <c r="J369" s="2"/>
    </row>
    <row r="370" spans="2:10" x14ac:dyDescent="0.25">
      <c r="B370" s="2"/>
      <c r="C370" s="2"/>
      <c r="D370" s="2"/>
      <c r="E370" s="2"/>
      <c r="F370" s="2"/>
      <c r="G370" s="2"/>
      <c r="H370" s="2"/>
      <c r="I370" s="2"/>
      <c r="J370" s="2"/>
    </row>
    <row r="371" spans="2:10" x14ac:dyDescent="0.25">
      <c r="B371" s="2"/>
      <c r="C371" s="2"/>
      <c r="D371" s="2"/>
      <c r="E371" s="2"/>
      <c r="F371" s="2"/>
      <c r="G371" s="2"/>
      <c r="H371" s="2"/>
      <c r="I371" s="2"/>
      <c r="J371" s="2"/>
    </row>
    <row r="372" spans="2:10" x14ac:dyDescent="0.25">
      <c r="B372" s="2"/>
      <c r="C372" s="2"/>
      <c r="D372" s="2"/>
      <c r="E372" s="2"/>
      <c r="F372" s="2"/>
      <c r="G372" s="2"/>
      <c r="H372" s="2"/>
      <c r="I372" s="2"/>
      <c r="J372" s="2"/>
    </row>
    <row r="373" spans="2:10" x14ac:dyDescent="0.25">
      <c r="B373" s="2"/>
      <c r="C373" s="2"/>
      <c r="D373" s="2"/>
      <c r="E373" s="2"/>
      <c r="F373" s="2"/>
      <c r="G373" s="2"/>
      <c r="H373" s="2"/>
      <c r="I373" s="2"/>
      <c r="J373" s="2"/>
    </row>
    <row r="374" spans="2:10" x14ac:dyDescent="0.25">
      <c r="B374" s="2"/>
      <c r="C374" s="2"/>
      <c r="D374" s="2"/>
      <c r="E374" s="2"/>
      <c r="F374" s="2"/>
      <c r="G374" s="2"/>
      <c r="H374" s="2"/>
      <c r="I374" s="2"/>
      <c r="J374" s="2"/>
    </row>
    <row r="375" spans="2:10" x14ac:dyDescent="0.25">
      <c r="B375" s="2"/>
      <c r="C375" s="2"/>
      <c r="D375" s="2"/>
      <c r="E375" s="2"/>
      <c r="F375" s="2"/>
      <c r="G375" s="2"/>
      <c r="H375" s="2"/>
      <c r="I375" s="2"/>
      <c r="J375" s="2"/>
    </row>
    <row r="376" spans="2:10" x14ac:dyDescent="0.25">
      <c r="B376" s="2"/>
      <c r="C376" s="2"/>
      <c r="D376" s="2"/>
      <c r="E376" s="2"/>
      <c r="F376" s="2"/>
      <c r="G376" s="2"/>
      <c r="H376" s="2"/>
      <c r="I376" s="2"/>
      <c r="J376" s="2"/>
    </row>
    <row r="377" spans="2:10" x14ac:dyDescent="0.25">
      <c r="B377" s="2"/>
      <c r="C377" s="2"/>
      <c r="D377" s="2"/>
      <c r="E377" s="2"/>
      <c r="F377" s="2"/>
      <c r="G377" s="2"/>
      <c r="H377" s="2"/>
      <c r="I377" s="2"/>
      <c r="J377" s="2"/>
    </row>
    <row r="378" spans="2:10" x14ac:dyDescent="0.25">
      <c r="B378" s="2"/>
      <c r="C378" s="2"/>
      <c r="D378" s="2"/>
      <c r="E378" s="2"/>
      <c r="F378" s="2"/>
      <c r="G378" s="2"/>
      <c r="H378" s="2"/>
      <c r="I378" s="2"/>
      <c r="J378" s="2"/>
    </row>
    <row r="379" spans="2:10" x14ac:dyDescent="0.25">
      <c r="B379" s="2"/>
      <c r="C379" s="2"/>
      <c r="D379" s="2"/>
      <c r="E379" s="2"/>
      <c r="F379" s="2"/>
      <c r="G379" s="2"/>
      <c r="H379" s="2"/>
      <c r="I379" s="2"/>
      <c r="J379" s="2"/>
    </row>
    <row r="380" spans="2:10" x14ac:dyDescent="0.25">
      <c r="B380" s="2"/>
      <c r="C380" s="2"/>
      <c r="D380" s="2"/>
      <c r="E380" s="2"/>
      <c r="F380" s="2"/>
      <c r="G380" s="2"/>
      <c r="H380" s="2"/>
      <c r="I380" s="2"/>
      <c r="J380" s="2"/>
    </row>
    <row r="381" spans="2:10" x14ac:dyDescent="0.25">
      <c r="B381" s="2"/>
      <c r="C381" s="2"/>
      <c r="D381" s="2"/>
      <c r="E381" s="2"/>
      <c r="F381" s="2"/>
      <c r="G381" s="2"/>
      <c r="H381" s="2"/>
      <c r="I381" s="2"/>
      <c r="J381" s="2"/>
    </row>
    <row r="382" spans="2:10" x14ac:dyDescent="0.25">
      <c r="B382" s="2"/>
      <c r="C382" s="2"/>
      <c r="D382" s="2"/>
      <c r="E382" s="2"/>
      <c r="F382" s="2"/>
      <c r="G382" s="2"/>
      <c r="H382" s="2"/>
      <c r="I382" s="2"/>
      <c r="J382" s="2"/>
    </row>
    <row r="383" spans="2:10" x14ac:dyDescent="0.25">
      <c r="B383" s="2"/>
      <c r="C383" s="2"/>
      <c r="D383" s="2"/>
      <c r="E383" s="2"/>
      <c r="F383" s="2"/>
      <c r="G383" s="2"/>
      <c r="H383" s="2"/>
      <c r="I383" s="2"/>
      <c r="J383" s="2"/>
    </row>
    <row r="384" spans="2:10" x14ac:dyDescent="0.25">
      <c r="B384" s="2"/>
      <c r="C384" s="2"/>
      <c r="D384" s="2"/>
      <c r="E384" s="2"/>
      <c r="F384" s="2"/>
      <c r="G384" s="2"/>
      <c r="H384" s="2"/>
      <c r="I384" s="2"/>
      <c r="J384" s="2"/>
    </row>
    <row r="385" spans="2:10" x14ac:dyDescent="0.25">
      <c r="B385" s="2"/>
      <c r="C385" s="2"/>
      <c r="D385" s="2"/>
      <c r="E385" s="2"/>
      <c r="F385" s="2"/>
      <c r="G385" s="2"/>
      <c r="H385" s="2"/>
      <c r="I385" s="2"/>
      <c r="J385" s="2"/>
    </row>
    <row r="386" spans="2:10" x14ac:dyDescent="0.25">
      <c r="B386" s="2"/>
      <c r="C386" s="2"/>
      <c r="D386" s="2"/>
      <c r="E386" s="2"/>
      <c r="F386" s="2"/>
      <c r="G386" s="2"/>
      <c r="H386" s="2"/>
      <c r="I386" s="2"/>
      <c r="J386" s="2"/>
    </row>
    <row r="387" spans="2:10" x14ac:dyDescent="0.25">
      <c r="B387" s="2"/>
      <c r="C387" s="2"/>
      <c r="D387" s="2"/>
      <c r="E387" s="2"/>
      <c r="F387" s="2"/>
      <c r="G387" s="2"/>
      <c r="H387" s="2"/>
      <c r="I387" s="2"/>
      <c r="J387" s="2"/>
    </row>
    <row r="388" spans="2:10" x14ac:dyDescent="0.25">
      <c r="B388" s="2"/>
      <c r="C388" s="2"/>
      <c r="D388" s="2"/>
      <c r="E388" s="2"/>
      <c r="F388" s="2"/>
      <c r="G388" s="2"/>
      <c r="H388" s="2"/>
      <c r="I388" s="2"/>
      <c r="J388" s="2"/>
    </row>
    <row r="389" spans="2:10" x14ac:dyDescent="0.25">
      <c r="B389" s="2"/>
      <c r="C389" s="2"/>
      <c r="D389" s="2"/>
      <c r="E389" s="2"/>
      <c r="F389" s="2"/>
      <c r="G389" s="2"/>
      <c r="H389" s="2"/>
      <c r="I389" s="2"/>
      <c r="J389" s="2"/>
    </row>
    <row r="390" spans="2:10" x14ac:dyDescent="0.25">
      <c r="B390" s="2"/>
      <c r="C390" s="2"/>
      <c r="D390" s="2"/>
      <c r="E390" s="2"/>
      <c r="F390" s="2"/>
      <c r="G390" s="2"/>
      <c r="H390" s="2"/>
      <c r="I390" s="2"/>
      <c r="J390" s="2"/>
    </row>
    <row r="391" spans="2:10" x14ac:dyDescent="0.25">
      <c r="B391" s="2"/>
      <c r="C391" s="2"/>
      <c r="D391" s="2"/>
      <c r="E391" s="2"/>
      <c r="F391" s="2"/>
      <c r="G391" s="2"/>
      <c r="H391" s="2"/>
      <c r="I391" s="2"/>
      <c r="J391" s="2"/>
    </row>
    <row r="392" spans="2:10" x14ac:dyDescent="0.25">
      <c r="B392" s="2"/>
      <c r="C392" s="2"/>
      <c r="D392" s="2"/>
      <c r="E392" s="2"/>
      <c r="F392" s="2"/>
      <c r="G392" s="2"/>
      <c r="H392" s="2"/>
      <c r="I392" s="2"/>
      <c r="J392" s="2"/>
    </row>
    <row r="393" spans="2:10" x14ac:dyDescent="0.25">
      <c r="B393" s="2"/>
      <c r="C393" s="2"/>
      <c r="D393" s="2"/>
      <c r="E393" s="2"/>
      <c r="F393" s="2"/>
      <c r="G393" s="2"/>
      <c r="H393" s="2"/>
      <c r="I393" s="2"/>
      <c r="J393" s="2"/>
    </row>
    <row r="394" spans="2:10" x14ac:dyDescent="0.25">
      <c r="B394" s="2"/>
      <c r="C394" s="2"/>
      <c r="D394" s="2"/>
      <c r="E394" s="2"/>
      <c r="F394" s="2"/>
      <c r="G394" s="2"/>
      <c r="H394" s="2"/>
      <c r="I394" s="2"/>
      <c r="J394" s="2"/>
    </row>
    <row r="395" spans="2:10" x14ac:dyDescent="0.25">
      <c r="B395" s="2"/>
      <c r="C395" s="2"/>
      <c r="D395" s="2"/>
      <c r="E395" s="2"/>
      <c r="F395" s="2"/>
      <c r="G395" s="2"/>
      <c r="H395" s="2"/>
      <c r="I395" s="2"/>
      <c r="J395" s="2"/>
    </row>
    <row r="396" spans="2:10" x14ac:dyDescent="0.25">
      <c r="B396" s="2"/>
      <c r="C396" s="2"/>
      <c r="D396" s="2"/>
      <c r="E396" s="2"/>
      <c r="F396" s="2"/>
      <c r="G396" s="2"/>
      <c r="H396" s="2"/>
      <c r="I396" s="2"/>
      <c r="J396" s="2"/>
    </row>
    <row r="397" spans="2:10" x14ac:dyDescent="0.25">
      <c r="B397" s="2"/>
      <c r="C397" s="2"/>
      <c r="D397" s="2"/>
      <c r="E397" s="2"/>
      <c r="F397" s="2"/>
      <c r="G397" s="2"/>
      <c r="H397" s="2"/>
      <c r="I397" s="2"/>
      <c r="J397" s="2"/>
    </row>
    <row r="398" spans="2:10" x14ac:dyDescent="0.25">
      <c r="B398" s="2"/>
      <c r="C398" s="2"/>
      <c r="D398" s="2"/>
      <c r="E398" s="2"/>
      <c r="F398" s="2"/>
      <c r="G398" s="2"/>
      <c r="H398" s="2"/>
      <c r="I398" s="2"/>
      <c r="J398" s="2"/>
    </row>
    <row r="399" spans="2:10" x14ac:dyDescent="0.25">
      <c r="B399" s="2"/>
      <c r="C399" s="2"/>
      <c r="D399" s="2"/>
      <c r="E399" s="2"/>
      <c r="F399" s="2"/>
      <c r="G399" s="2"/>
      <c r="H399" s="2"/>
      <c r="I399" s="2"/>
      <c r="J399" s="2"/>
    </row>
    <row r="400" spans="2:10" x14ac:dyDescent="0.25">
      <c r="B400" s="2"/>
      <c r="C400" s="2"/>
      <c r="D400" s="2"/>
      <c r="E400" s="2"/>
      <c r="F400" s="2"/>
      <c r="G400" s="2"/>
      <c r="H400" s="2"/>
      <c r="I400" s="2"/>
      <c r="J400" s="2"/>
    </row>
    <row r="401" spans="2:10" x14ac:dyDescent="0.25">
      <c r="B401" s="2"/>
      <c r="C401" s="2"/>
      <c r="D401" s="2"/>
      <c r="E401" s="2"/>
      <c r="F401" s="2"/>
      <c r="G401" s="2"/>
      <c r="H401" s="2"/>
      <c r="I401" s="2"/>
      <c r="J401" s="2"/>
    </row>
    <row r="402" spans="2:10" x14ac:dyDescent="0.25">
      <c r="B402" s="2"/>
      <c r="C402" s="2"/>
      <c r="D402" s="2"/>
      <c r="E402" s="2"/>
      <c r="F402" s="2"/>
      <c r="G402" s="2"/>
      <c r="H402" s="2"/>
      <c r="I402" s="2"/>
      <c r="J402" s="2"/>
    </row>
    <row r="403" spans="2:10" x14ac:dyDescent="0.25">
      <c r="B403" s="2"/>
      <c r="C403" s="2"/>
      <c r="D403" s="2"/>
      <c r="E403" s="2"/>
      <c r="F403" s="2"/>
      <c r="G403" s="2"/>
      <c r="H403" s="2"/>
      <c r="I403" s="2"/>
      <c r="J403" s="2"/>
    </row>
    <row r="404" spans="2:10" x14ac:dyDescent="0.25">
      <c r="B404" s="2"/>
      <c r="C404" s="2"/>
      <c r="D404" s="2"/>
      <c r="E404" s="2"/>
      <c r="F404" s="2"/>
      <c r="G404" s="2"/>
      <c r="H404" s="2"/>
      <c r="I404" s="2"/>
      <c r="J404" s="2"/>
    </row>
    <row r="405" spans="2:10" x14ac:dyDescent="0.25">
      <c r="B405" s="2"/>
      <c r="C405" s="2"/>
      <c r="D405" s="2"/>
      <c r="E405" s="2"/>
      <c r="F405" s="2"/>
      <c r="G405" s="2"/>
      <c r="H405" s="2"/>
      <c r="I405" s="2"/>
      <c r="J405" s="2"/>
    </row>
    <row r="406" spans="2:10" x14ac:dyDescent="0.25">
      <c r="B406" s="2"/>
      <c r="C406" s="2"/>
      <c r="D406" s="2"/>
      <c r="E406" s="2"/>
      <c r="F406" s="2"/>
      <c r="G406" s="2"/>
      <c r="H406" s="2"/>
      <c r="I406" s="2"/>
      <c r="J406" s="2"/>
    </row>
    <row r="407" spans="2:10" x14ac:dyDescent="0.25">
      <c r="B407" s="2"/>
      <c r="C407" s="2"/>
      <c r="D407" s="2"/>
      <c r="E407" s="2"/>
      <c r="F407" s="2"/>
      <c r="G407" s="2"/>
      <c r="H407" s="2"/>
      <c r="I407" s="2"/>
      <c r="J407" s="2"/>
    </row>
  </sheetData>
  <mergeCells count="16">
    <mergeCell ref="C21:H24"/>
    <mergeCell ref="B4:H4"/>
    <mergeCell ref="B7:H7"/>
    <mergeCell ref="B9:H9"/>
    <mergeCell ref="C17:H17"/>
    <mergeCell ref="C18:H20"/>
    <mergeCell ref="B57:E57"/>
    <mergeCell ref="C25:H28"/>
    <mergeCell ref="C29:H32"/>
    <mergeCell ref="C34:H34"/>
    <mergeCell ref="C36:H36"/>
    <mergeCell ref="C39:H39"/>
    <mergeCell ref="C54:E54"/>
    <mergeCell ref="C55:E55"/>
    <mergeCell ref="F54:H54"/>
    <mergeCell ref="F55:H55"/>
  </mergeCells>
  <printOptions horizontalCentered="1"/>
  <pageMargins left="0.51181102362204722" right="0.31496062992125984" top="1.7322834645669292" bottom="0.74803149606299213" header="0" footer="0"/>
  <pageSetup paperSize="9" scale="6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8"/>
  <sheetViews>
    <sheetView showGridLines="0" topLeftCell="A28" workbookViewId="0">
      <selection activeCell="C39" sqref="C39"/>
    </sheetView>
  </sheetViews>
  <sheetFormatPr baseColWidth="10" defaultRowHeight="15" x14ac:dyDescent="0.25"/>
  <cols>
    <col min="2" max="2" width="49.140625" customWidth="1"/>
    <col min="3" max="3" width="13.85546875" bestFit="1" customWidth="1"/>
    <col min="4" max="4" width="15.85546875" bestFit="1" customWidth="1"/>
    <col min="5" max="5" width="42.7109375" customWidth="1"/>
    <col min="6" max="6" width="12.42578125" customWidth="1"/>
    <col min="7" max="7" width="11.5703125" bestFit="1" customWidth="1"/>
    <col min="8" max="8" width="8" customWidth="1"/>
  </cols>
  <sheetData>
    <row r="1" spans="1:8" s="22" customFormat="1" x14ac:dyDescent="0.25"/>
    <row r="2" spans="1:8" s="22" customFormat="1" x14ac:dyDescent="0.25"/>
    <row r="3" spans="1:8" ht="15.75" x14ac:dyDescent="0.25">
      <c r="B3" s="475"/>
      <c r="C3" s="475"/>
      <c r="D3" s="475"/>
      <c r="E3" s="475"/>
      <c r="F3" s="475"/>
      <c r="G3" s="475"/>
      <c r="H3" s="475"/>
    </row>
    <row r="4" spans="1:8" ht="15.75" thickBot="1" x14ac:dyDescent="0.3">
      <c r="B4" s="2"/>
      <c r="C4" s="2"/>
      <c r="D4" s="2"/>
      <c r="E4" s="2"/>
      <c r="F4" s="2"/>
      <c r="G4" s="2"/>
      <c r="H4" s="2"/>
    </row>
    <row r="5" spans="1:8" x14ac:dyDescent="0.25">
      <c r="B5" s="486" t="s">
        <v>332</v>
      </c>
      <c r="C5" s="487"/>
      <c r="D5" s="487"/>
      <c r="E5" s="487"/>
      <c r="F5" s="487"/>
      <c r="G5" s="487"/>
      <c r="H5" s="488"/>
    </row>
    <row r="6" spans="1:8" x14ac:dyDescent="0.25">
      <c r="B6" s="483" t="s">
        <v>435</v>
      </c>
      <c r="C6" s="484"/>
      <c r="D6" s="484"/>
      <c r="E6" s="484"/>
      <c r="F6" s="484"/>
      <c r="G6" s="484"/>
      <c r="H6" s="485"/>
    </row>
    <row r="7" spans="1:8" x14ac:dyDescent="0.25">
      <c r="B7" s="489" t="s">
        <v>10</v>
      </c>
      <c r="C7" s="490"/>
      <c r="D7" s="490"/>
      <c r="E7" s="490"/>
      <c r="F7" s="490"/>
      <c r="G7" s="490"/>
      <c r="H7" s="491"/>
    </row>
    <row r="8" spans="1:8" ht="15.75" thickBot="1" x14ac:dyDescent="0.3">
      <c r="B8" s="410"/>
      <c r="C8" s="406"/>
      <c r="D8" s="406"/>
      <c r="E8" s="406"/>
      <c r="F8" s="406"/>
      <c r="G8" s="406"/>
      <c r="H8" s="411"/>
    </row>
    <row r="9" spans="1:8" ht="15.75" thickBot="1" x14ac:dyDescent="0.3">
      <c r="B9" s="412" t="s">
        <v>11</v>
      </c>
      <c r="C9" s="413">
        <v>43830</v>
      </c>
      <c r="D9" s="413">
        <v>43465</v>
      </c>
      <c r="E9" s="24" t="s">
        <v>19</v>
      </c>
      <c r="F9" s="413">
        <v>43830</v>
      </c>
      <c r="G9" s="413">
        <v>43465</v>
      </c>
      <c r="H9" s="411"/>
    </row>
    <row r="10" spans="1:8" x14ac:dyDescent="0.25">
      <c r="B10" s="412" t="s">
        <v>12</v>
      </c>
      <c r="C10" s="414"/>
      <c r="D10" s="414"/>
      <c r="E10" s="24" t="s">
        <v>20</v>
      </c>
      <c r="F10" s="415">
        <v>0</v>
      </c>
      <c r="G10" s="415">
        <v>0</v>
      </c>
      <c r="H10" s="411"/>
    </row>
    <row r="11" spans="1:8" x14ac:dyDescent="0.25">
      <c r="B11" s="410" t="s">
        <v>241</v>
      </c>
      <c r="C11" s="415">
        <v>3004074.258609999</v>
      </c>
      <c r="D11" s="415">
        <v>2908990.5058900001</v>
      </c>
      <c r="E11" s="416" t="s">
        <v>439</v>
      </c>
      <c r="F11" s="415">
        <v>37200349.445</v>
      </c>
      <c r="G11" s="415">
        <v>32282468.534000002</v>
      </c>
      <c r="H11" s="411"/>
    </row>
    <row r="12" spans="1:8" x14ac:dyDescent="0.25">
      <c r="B12" s="417" t="s">
        <v>385</v>
      </c>
      <c r="C12" s="415">
        <v>0</v>
      </c>
      <c r="D12" s="415">
        <v>0</v>
      </c>
      <c r="E12" s="416" t="s">
        <v>440</v>
      </c>
      <c r="F12" s="415">
        <v>25697461.571000002</v>
      </c>
      <c r="G12" s="415">
        <v>18194188.93</v>
      </c>
      <c r="H12" s="411"/>
    </row>
    <row r="13" spans="1:8" x14ac:dyDescent="0.25">
      <c r="A13" s="81"/>
      <c r="B13" s="417" t="s">
        <v>242</v>
      </c>
      <c r="C13" s="415">
        <v>107907493.13000001</v>
      </c>
      <c r="D13" s="415">
        <v>86389438.408999994</v>
      </c>
      <c r="E13" s="406" t="s">
        <v>293</v>
      </c>
      <c r="F13" s="415">
        <v>119938.99800000001</v>
      </c>
      <c r="G13" s="415">
        <v>104225.52499999999</v>
      </c>
      <c r="H13" s="411"/>
    </row>
    <row r="14" spans="1:8" x14ac:dyDescent="0.25">
      <c r="B14" s="417" t="s">
        <v>13</v>
      </c>
      <c r="C14" s="415">
        <v>0</v>
      </c>
      <c r="D14" s="415">
        <v>0</v>
      </c>
      <c r="E14" s="406" t="s">
        <v>246</v>
      </c>
      <c r="F14" s="418">
        <v>770170.71299999999</v>
      </c>
      <c r="G14" s="418">
        <v>738790.67200000002</v>
      </c>
      <c r="H14" s="411"/>
    </row>
    <row r="15" spans="1:8" x14ac:dyDescent="0.25">
      <c r="A15" s="334"/>
      <c r="B15" s="417" t="s">
        <v>297</v>
      </c>
      <c r="C15" s="415">
        <v>0</v>
      </c>
      <c r="D15" s="415">
        <v>0</v>
      </c>
      <c r="E15" s="406" t="s">
        <v>21</v>
      </c>
      <c r="F15" s="418">
        <v>0</v>
      </c>
      <c r="G15" s="418">
        <v>0</v>
      </c>
      <c r="H15" s="411"/>
    </row>
    <row r="16" spans="1:8" s="22" customFormat="1" x14ac:dyDescent="0.25">
      <c r="B16" s="417" t="s">
        <v>333</v>
      </c>
      <c r="C16" s="415">
        <v>738790.67200000002</v>
      </c>
      <c r="D16" s="415">
        <v>599640.39599999995</v>
      </c>
      <c r="E16" s="406" t="s">
        <v>336</v>
      </c>
      <c r="F16" s="418">
        <v>227452.80499999999</v>
      </c>
      <c r="G16" s="418">
        <v>153911.31200000001</v>
      </c>
      <c r="H16" s="411"/>
    </row>
    <row r="17" spans="1:10" ht="15.75" thickBot="1" x14ac:dyDescent="0.3">
      <c r="A17" s="81"/>
      <c r="B17" s="417" t="s">
        <v>335</v>
      </c>
      <c r="C17" s="415">
        <v>669797.64400000009</v>
      </c>
      <c r="D17" s="415">
        <v>861816.86900000006</v>
      </c>
      <c r="E17" s="416" t="s">
        <v>334</v>
      </c>
      <c r="F17" s="415">
        <v>810253.04</v>
      </c>
      <c r="G17" s="415">
        <v>1613723.1680000001</v>
      </c>
      <c r="H17" s="411"/>
    </row>
    <row r="18" spans="1:10" ht="15.75" thickBot="1" x14ac:dyDescent="0.3">
      <c r="B18" s="419" t="s">
        <v>15</v>
      </c>
      <c r="C18" s="437">
        <v>112320155.70461001</v>
      </c>
      <c r="D18" s="437">
        <v>90759886.179889992</v>
      </c>
      <c r="E18" s="406"/>
      <c r="F18" s="418">
        <v>0</v>
      </c>
      <c r="G18" s="418">
        <v>0</v>
      </c>
      <c r="H18" s="411"/>
    </row>
    <row r="19" spans="1:10" ht="15.75" thickBot="1" x14ac:dyDescent="0.3">
      <c r="A19" s="81"/>
      <c r="B19" s="417"/>
      <c r="C19" s="420"/>
      <c r="D19" s="420"/>
      <c r="E19" s="24" t="s">
        <v>22</v>
      </c>
      <c r="F19" s="421">
        <v>64825626.572000004</v>
      </c>
      <c r="G19" s="421">
        <v>53087308.140999995</v>
      </c>
      <c r="H19" s="411"/>
    </row>
    <row r="20" spans="1:10" x14ac:dyDescent="0.25">
      <c r="B20" s="417"/>
      <c r="C20" s="420"/>
      <c r="D20" s="420"/>
      <c r="E20" s="406"/>
      <c r="F20" s="350"/>
      <c r="G20" s="350"/>
      <c r="H20" s="411"/>
    </row>
    <row r="21" spans="1:10" x14ac:dyDescent="0.25">
      <c r="B21" s="417"/>
      <c r="C21" s="420"/>
      <c r="D21" s="420"/>
      <c r="E21" s="406"/>
      <c r="F21" s="418"/>
      <c r="G21" s="418"/>
      <c r="H21" s="411"/>
    </row>
    <row r="22" spans="1:10" x14ac:dyDescent="0.25">
      <c r="B22" s="419" t="s">
        <v>16</v>
      </c>
      <c r="C22" s="415">
        <v>0</v>
      </c>
      <c r="D22" s="415">
        <v>0</v>
      </c>
      <c r="E22" s="24" t="s">
        <v>23</v>
      </c>
      <c r="F22" s="418"/>
      <c r="G22" s="418"/>
      <c r="H22" s="411"/>
    </row>
    <row r="23" spans="1:10" x14ac:dyDescent="0.25">
      <c r="B23" s="417" t="s">
        <v>242</v>
      </c>
      <c r="C23" s="415">
        <v>16915156.146000002</v>
      </c>
      <c r="D23" s="415">
        <v>14940888.293</v>
      </c>
      <c r="E23" s="416" t="s">
        <v>439</v>
      </c>
      <c r="F23" s="415">
        <v>1113843.9310000001</v>
      </c>
      <c r="G23" s="415">
        <v>912975.92</v>
      </c>
      <c r="H23" s="411"/>
    </row>
    <row r="24" spans="1:10" s="22" customFormat="1" x14ac:dyDescent="0.25">
      <c r="B24" s="420" t="s">
        <v>243</v>
      </c>
      <c r="C24" s="422">
        <v>-8141801.1540000001</v>
      </c>
      <c r="D24" s="422">
        <v>-4786517.6150000002</v>
      </c>
      <c r="E24" s="406"/>
      <c r="F24" s="415"/>
      <c r="G24" s="415"/>
      <c r="H24" s="411"/>
    </row>
    <row r="25" spans="1:10" x14ac:dyDescent="0.25">
      <c r="B25" s="417" t="s">
        <v>13</v>
      </c>
      <c r="C25" s="415">
        <v>0</v>
      </c>
      <c r="D25" s="415">
        <v>0</v>
      </c>
      <c r="E25" s="416" t="s">
        <v>440</v>
      </c>
      <c r="F25" s="415">
        <v>23756793.344000001</v>
      </c>
      <c r="G25" s="415">
        <v>27013091.134</v>
      </c>
      <c r="H25" s="411"/>
    </row>
    <row r="26" spans="1:10" x14ac:dyDescent="0.25">
      <c r="B26" s="417" t="s">
        <v>297</v>
      </c>
      <c r="C26" s="415">
        <v>0</v>
      </c>
      <c r="D26" s="415">
        <v>0</v>
      </c>
      <c r="E26" s="406"/>
      <c r="F26" s="415"/>
      <c r="G26" s="415"/>
      <c r="H26" s="411"/>
    </row>
    <row r="27" spans="1:10" x14ac:dyDescent="0.25">
      <c r="B27" s="423" t="s">
        <v>347</v>
      </c>
      <c r="C27" s="415">
        <v>150000</v>
      </c>
      <c r="D27" s="415">
        <v>150000</v>
      </c>
      <c r="E27" s="406"/>
      <c r="F27" s="418">
        <v>0</v>
      </c>
      <c r="G27" s="418">
        <v>0</v>
      </c>
      <c r="H27" s="411"/>
    </row>
    <row r="28" spans="1:10" ht="15.75" thickBot="1" x14ac:dyDescent="0.3">
      <c r="B28" s="417" t="s">
        <v>244</v>
      </c>
      <c r="C28" s="438">
        <v>2214128.4789999998</v>
      </c>
      <c r="D28" s="438">
        <v>1838984.6216300002</v>
      </c>
      <c r="E28" s="406"/>
      <c r="F28" s="350"/>
      <c r="G28" s="350"/>
      <c r="H28" s="411"/>
    </row>
    <row r="29" spans="1:10" ht="15.75" thickBot="1" x14ac:dyDescent="0.3">
      <c r="B29" s="410" t="s">
        <v>245</v>
      </c>
      <c r="C29" s="438">
        <v>42313.474000000002</v>
      </c>
      <c r="D29" s="438">
        <v>72987.054529999994</v>
      </c>
      <c r="E29" s="433" t="s">
        <v>24</v>
      </c>
      <c r="F29" s="421">
        <v>24870637.275000002</v>
      </c>
      <c r="G29" s="421">
        <v>27926067.054000001</v>
      </c>
      <c r="H29" s="411"/>
    </row>
    <row r="30" spans="1:10" ht="15.75" thickBot="1" x14ac:dyDescent="0.3">
      <c r="B30" s="410" t="s">
        <v>14</v>
      </c>
      <c r="C30" s="415">
        <v>0</v>
      </c>
      <c r="D30" s="415">
        <v>0</v>
      </c>
      <c r="E30" s="24" t="s">
        <v>25</v>
      </c>
      <c r="F30" s="421">
        <v>89696263.847000003</v>
      </c>
      <c r="G30" s="421">
        <v>81013375.194999993</v>
      </c>
      <c r="H30" s="411"/>
      <c r="I30" s="458"/>
      <c r="J30" s="459"/>
    </row>
    <row r="31" spans="1:10" ht="15.75" thickBot="1" x14ac:dyDescent="0.3">
      <c r="B31" s="410"/>
      <c r="C31" s="415">
        <v>0</v>
      </c>
      <c r="D31" s="415">
        <v>0</v>
      </c>
      <c r="E31" s="406"/>
      <c r="F31" s="350"/>
      <c r="G31" s="350"/>
      <c r="H31" s="411"/>
      <c r="I31" s="79"/>
      <c r="J31" s="79"/>
    </row>
    <row r="32" spans="1:10" ht="15.75" thickBot="1" x14ac:dyDescent="0.3">
      <c r="B32" s="412" t="s">
        <v>17</v>
      </c>
      <c r="C32" s="437">
        <v>11179796.945000002</v>
      </c>
      <c r="D32" s="437">
        <v>12216342.35416</v>
      </c>
      <c r="E32" s="24" t="s">
        <v>26</v>
      </c>
      <c r="F32" s="346"/>
      <c r="G32" s="346"/>
      <c r="H32" s="411"/>
    </row>
    <row r="33" spans="2:10" ht="15.75" thickBot="1" x14ac:dyDescent="0.3">
      <c r="B33" s="412" t="s">
        <v>18</v>
      </c>
      <c r="C33" s="437">
        <v>123499952.64961001</v>
      </c>
      <c r="D33" s="437">
        <v>102976228.53404999</v>
      </c>
      <c r="E33" s="406" t="s">
        <v>247</v>
      </c>
      <c r="F33" s="418">
        <v>27816000</v>
      </c>
      <c r="G33" s="418">
        <v>17322000</v>
      </c>
      <c r="H33" s="411"/>
      <c r="I33" s="81"/>
    </row>
    <row r="34" spans="2:10" s="22" customFormat="1" x14ac:dyDescent="0.25">
      <c r="B34" s="410"/>
      <c r="C34" s="424"/>
      <c r="D34" s="424"/>
      <c r="E34" s="406" t="s">
        <v>187</v>
      </c>
      <c r="F34" s="418">
        <v>1797.27396</v>
      </c>
      <c r="G34" s="418">
        <v>4035.1159600000001</v>
      </c>
      <c r="H34" s="411"/>
      <c r="I34" s="81"/>
    </row>
    <row r="35" spans="2:10" s="22" customFormat="1" x14ac:dyDescent="0.25">
      <c r="B35" s="410"/>
      <c r="C35" s="457"/>
      <c r="D35" s="434"/>
      <c r="E35" s="406" t="s">
        <v>338</v>
      </c>
      <c r="F35" s="418">
        <v>210350</v>
      </c>
      <c r="G35" s="418">
        <v>179000</v>
      </c>
      <c r="H35" s="411"/>
      <c r="I35" s="81"/>
    </row>
    <row r="36" spans="2:10" s="22" customFormat="1" x14ac:dyDescent="0.25">
      <c r="B36" s="410"/>
      <c r="C36" s="425"/>
      <c r="D36" s="425"/>
      <c r="E36" s="406" t="s">
        <v>40</v>
      </c>
      <c r="F36" s="418">
        <v>570600.03500000003</v>
      </c>
      <c r="G36" s="418">
        <v>373593.717</v>
      </c>
      <c r="H36" s="411"/>
      <c r="I36" s="81"/>
    </row>
    <row r="37" spans="2:10" s="22" customFormat="1" x14ac:dyDescent="0.25">
      <c r="B37" s="410"/>
      <c r="C37" s="426"/>
      <c r="D37" s="426"/>
      <c r="E37" s="406" t="s">
        <v>337</v>
      </c>
      <c r="F37" s="418">
        <v>182684.04199999999</v>
      </c>
      <c r="G37" s="418">
        <v>144098.14499999999</v>
      </c>
      <c r="H37" s="411"/>
      <c r="I37" s="81"/>
    </row>
    <row r="38" spans="2:10" x14ac:dyDescent="0.25">
      <c r="B38" s="410"/>
      <c r="C38" s="426"/>
      <c r="D38" s="426"/>
      <c r="E38" s="406" t="s">
        <v>188</v>
      </c>
      <c r="F38" s="418">
        <v>0</v>
      </c>
      <c r="G38" s="418">
        <v>0</v>
      </c>
      <c r="H38" s="411"/>
      <c r="I38" s="81"/>
    </row>
    <row r="39" spans="2:10" ht="15.75" thickBot="1" x14ac:dyDescent="0.3">
      <c r="B39" s="410"/>
      <c r="C39" s="426"/>
      <c r="D39" s="426"/>
      <c r="E39" s="406" t="s">
        <v>189</v>
      </c>
      <c r="F39" s="418">
        <v>5022257.3061199998</v>
      </c>
      <c r="G39" s="418">
        <v>3940126.3610900003</v>
      </c>
      <c r="H39" s="411"/>
      <c r="I39" s="81"/>
    </row>
    <row r="40" spans="2:10" ht="15.75" thickBot="1" x14ac:dyDescent="0.3">
      <c r="B40" s="410"/>
      <c r="C40" s="425"/>
      <c r="D40" s="425"/>
      <c r="E40" s="24" t="s">
        <v>190</v>
      </c>
      <c r="F40" s="421">
        <v>33803688.657080002</v>
      </c>
      <c r="G40" s="421">
        <v>21962853.339049999</v>
      </c>
      <c r="H40" s="411"/>
      <c r="I40" s="458"/>
      <c r="J40" s="460"/>
    </row>
    <row r="41" spans="2:10" ht="15.75" thickBot="1" x14ac:dyDescent="0.3">
      <c r="B41" s="410"/>
      <c r="C41" s="425"/>
      <c r="D41" s="425"/>
      <c r="E41" s="24" t="s">
        <v>27</v>
      </c>
      <c r="F41" s="421">
        <v>123499952.50408</v>
      </c>
      <c r="G41" s="421">
        <v>102976228.53404999</v>
      </c>
      <c r="H41" s="411"/>
      <c r="I41" s="79"/>
      <c r="J41" s="79"/>
    </row>
    <row r="42" spans="2:10" ht="15.75" thickBot="1" x14ac:dyDescent="0.3">
      <c r="B42" s="427"/>
      <c r="C42" s="428"/>
      <c r="D42" s="428"/>
      <c r="E42" s="428"/>
      <c r="F42" s="429"/>
      <c r="G42" s="429"/>
      <c r="H42" s="430"/>
    </row>
    <row r="43" spans="2:10" s="22" customFormat="1" x14ac:dyDescent="0.25">
      <c r="B43" s="406"/>
      <c r="C43" s="406"/>
      <c r="D43" s="406"/>
      <c r="E43" s="406"/>
      <c r="F43" s="406"/>
      <c r="G43" s="431"/>
      <c r="H43" s="406"/>
    </row>
    <row r="44" spans="2:10" s="22" customFormat="1" ht="15.75" thickBot="1" x14ac:dyDescent="0.3">
      <c r="B44" s="406"/>
      <c r="C44" s="406"/>
      <c r="D44" s="406"/>
      <c r="E44" s="406"/>
      <c r="F44" s="406"/>
      <c r="G44" s="406"/>
      <c r="H44" s="406"/>
    </row>
    <row r="45" spans="2:10" s="22" customFormat="1" ht="15.75" thickBot="1" x14ac:dyDescent="0.3">
      <c r="B45" s="492" t="s">
        <v>191</v>
      </c>
      <c r="C45" s="493"/>
      <c r="D45" s="494"/>
      <c r="E45" s="492" t="s">
        <v>191</v>
      </c>
      <c r="F45" s="493"/>
      <c r="G45" s="493"/>
      <c r="H45" s="494"/>
    </row>
    <row r="46" spans="2:10" s="22" customFormat="1" ht="15.75" thickBot="1" x14ac:dyDescent="0.3">
      <c r="B46" s="432" t="s">
        <v>192</v>
      </c>
      <c r="C46" s="406"/>
      <c r="D46" s="411"/>
      <c r="E46" s="432" t="s">
        <v>193</v>
      </c>
      <c r="F46" s="406"/>
      <c r="G46" s="406"/>
      <c r="H46" s="411"/>
    </row>
    <row r="47" spans="2:10" s="22" customFormat="1" ht="15.75" thickBot="1" x14ac:dyDescent="0.3">
      <c r="B47" s="410"/>
      <c r="C47" s="413">
        <v>43830</v>
      </c>
      <c r="D47" s="413">
        <v>43465</v>
      </c>
      <c r="E47" s="410"/>
      <c r="F47" s="413">
        <v>43830</v>
      </c>
      <c r="G47" s="413">
        <v>43465</v>
      </c>
      <c r="H47" s="411"/>
    </row>
    <row r="48" spans="2:10" s="22" customFormat="1" ht="15.75" thickBot="1" x14ac:dyDescent="0.3">
      <c r="B48" s="410" t="s">
        <v>368</v>
      </c>
      <c r="C48" s="880">
        <v>19055958.851</v>
      </c>
      <c r="D48" s="880">
        <v>5603654.0820000004</v>
      </c>
      <c r="E48" s="410" t="s">
        <v>368</v>
      </c>
      <c r="F48" s="880">
        <v>19055958.851</v>
      </c>
      <c r="G48" s="880">
        <v>5603654.0820000004</v>
      </c>
      <c r="H48" s="411"/>
    </row>
    <row r="49" spans="2:8" s="22" customFormat="1" ht="15.75" thickBot="1" x14ac:dyDescent="0.3">
      <c r="B49" s="410" t="s">
        <v>144</v>
      </c>
      <c r="C49" s="881">
        <v>19055958.851</v>
      </c>
      <c r="D49" s="881">
        <v>5603654.0820000004</v>
      </c>
      <c r="E49" s="410" t="s">
        <v>144</v>
      </c>
      <c r="F49" s="881">
        <v>19055958.851</v>
      </c>
      <c r="G49" s="881">
        <v>5603654.0820000004</v>
      </c>
      <c r="H49" s="411"/>
    </row>
    <row r="50" spans="2:8" s="22" customFormat="1" ht="15.75" thickBot="1" x14ac:dyDescent="0.3">
      <c r="B50" s="427"/>
      <c r="C50" s="428"/>
      <c r="D50" s="430"/>
      <c r="E50" s="427"/>
      <c r="F50" s="428"/>
      <c r="G50" s="428"/>
      <c r="H50" s="430"/>
    </row>
    <row r="51" spans="2:8" s="22" customFormat="1" x14ac:dyDescent="0.25">
      <c r="B51" s="406"/>
      <c r="C51" s="407"/>
      <c r="D51" s="406"/>
      <c r="E51" s="406"/>
      <c r="F51" s="406"/>
      <c r="G51" s="406"/>
      <c r="H51" s="406"/>
    </row>
    <row r="52" spans="2:8" x14ac:dyDescent="0.25">
      <c r="B52" s="408" t="s">
        <v>28</v>
      </c>
      <c r="C52" s="409"/>
      <c r="D52" s="409"/>
      <c r="E52" s="409"/>
      <c r="F52" s="409"/>
      <c r="G52" s="409"/>
      <c r="H52" s="409"/>
    </row>
    <row r="53" spans="2:8" s="22" customFormat="1" x14ac:dyDescent="0.25">
      <c r="B53" s="408"/>
      <c r="C53" s="409"/>
      <c r="D53" s="409"/>
      <c r="E53" s="409"/>
      <c r="F53" s="409"/>
      <c r="G53" s="409"/>
      <c r="H53" s="409"/>
    </row>
    <row r="54" spans="2:8" x14ac:dyDescent="0.25">
      <c r="B54" s="2"/>
      <c r="C54" s="2"/>
      <c r="D54" s="2"/>
      <c r="E54" s="2"/>
      <c r="F54" s="2"/>
      <c r="G54" s="2"/>
      <c r="H54" s="2"/>
    </row>
    <row r="55" spans="2:8" ht="30" customHeight="1" x14ac:dyDescent="0.25">
      <c r="B55" s="345" t="s">
        <v>348</v>
      </c>
      <c r="C55" s="2"/>
      <c r="D55" s="343" t="s">
        <v>350</v>
      </c>
      <c r="E55" s="2"/>
      <c r="F55" s="482" t="str">
        <f>+ENCABEZADO!F54</f>
        <v>BLAS TITO BENEGAS ISEAS</v>
      </c>
      <c r="G55" s="482"/>
      <c r="H55" s="482"/>
    </row>
    <row r="56" spans="2:8" ht="13.5" customHeight="1" x14ac:dyDescent="0.25">
      <c r="B56" s="135" t="s">
        <v>349</v>
      </c>
      <c r="C56" s="152"/>
      <c r="D56" s="137" t="s">
        <v>194</v>
      </c>
      <c r="E56" s="11"/>
      <c r="F56" s="472" t="str">
        <f>+ENCABEZADO!F55</f>
        <v>PRESIDENTE</v>
      </c>
      <c r="G56" s="472"/>
      <c r="H56" s="472"/>
    </row>
    <row r="57" spans="2:8" x14ac:dyDescent="0.25">
      <c r="C57" s="136"/>
      <c r="E57" s="2"/>
      <c r="F57" s="2"/>
      <c r="G57" s="2"/>
      <c r="H57" s="341"/>
    </row>
    <row r="58" spans="2:8" x14ac:dyDescent="0.25">
      <c r="B58" s="2"/>
      <c r="C58" s="2"/>
      <c r="D58" s="2"/>
      <c r="E58" s="2"/>
      <c r="F58" s="2"/>
      <c r="G58" s="2"/>
      <c r="H58" s="2"/>
    </row>
    <row r="59" spans="2:8" x14ac:dyDescent="0.25">
      <c r="B59" s="2"/>
      <c r="C59" s="2"/>
      <c r="D59" s="2"/>
      <c r="E59" s="2"/>
      <c r="F59" s="2"/>
      <c r="G59" s="2"/>
      <c r="H59" s="2"/>
    </row>
    <row r="60" spans="2:8" x14ac:dyDescent="0.25">
      <c r="B60" s="2"/>
      <c r="C60" s="2"/>
      <c r="D60" s="2"/>
      <c r="E60" s="2"/>
      <c r="F60" s="2"/>
      <c r="G60" s="2"/>
      <c r="H60" s="2"/>
    </row>
    <row r="61" spans="2:8" x14ac:dyDescent="0.25">
      <c r="B61" s="2"/>
      <c r="C61" s="2"/>
      <c r="D61" s="2"/>
      <c r="E61" s="2"/>
      <c r="F61" s="2"/>
      <c r="G61" s="2"/>
      <c r="H61" s="2"/>
    </row>
    <row r="62" spans="2:8" x14ac:dyDescent="0.25">
      <c r="B62" s="2"/>
      <c r="C62" s="2"/>
      <c r="D62" s="2"/>
      <c r="E62" s="2"/>
      <c r="F62" s="2"/>
      <c r="G62" s="2"/>
      <c r="H62" s="2"/>
    </row>
    <row r="63" spans="2:8" x14ac:dyDescent="0.25">
      <c r="B63" s="2"/>
      <c r="C63" s="2"/>
      <c r="D63" s="2"/>
      <c r="E63" s="2"/>
      <c r="F63" s="2"/>
      <c r="G63" s="2"/>
      <c r="H63" s="2"/>
    </row>
    <row r="64" spans="2:8" x14ac:dyDescent="0.25">
      <c r="B64" s="2"/>
      <c r="C64" s="2"/>
      <c r="D64" s="2"/>
      <c r="E64" s="2"/>
      <c r="F64" s="2"/>
      <c r="G64" s="2"/>
      <c r="H64" s="2"/>
    </row>
    <row r="65" spans="2:8" x14ac:dyDescent="0.25">
      <c r="B65" s="2"/>
      <c r="C65" s="2"/>
      <c r="D65" s="2"/>
      <c r="E65" s="2"/>
      <c r="F65" s="2"/>
      <c r="G65" s="2"/>
      <c r="H65" s="2"/>
    </row>
    <row r="66" spans="2:8" x14ac:dyDescent="0.25">
      <c r="B66" s="2"/>
      <c r="C66" s="2"/>
      <c r="D66" s="2"/>
      <c r="E66" s="2"/>
      <c r="F66" s="2"/>
      <c r="G66" s="2"/>
      <c r="H66" s="2"/>
    </row>
    <row r="67" spans="2:8" x14ac:dyDescent="0.25">
      <c r="B67" s="2"/>
      <c r="C67" s="2"/>
      <c r="D67" s="2"/>
      <c r="E67" s="2"/>
      <c r="F67" s="2"/>
      <c r="G67" s="2"/>
      <c r="H67" s="2"/>
    </row>
    <row r="68" spans="2:8" x14ac:dyDescent="0.25">
      <c r="B68" s="2"/>
      <c r="C68" s="2"/>
      <c r="D68" s="2"/>
      <c r="E68" s="2"/>
      <c r="F68" s="2"/>
      <c r="G68" s="2"/>
      <c r="H68" s="2"/>
    </row>
    <row r="69" spans="2:8" x14ac:dyDescent="0.25">
      <c r="B69" s="2"/>
      <c r="C69" s="2"/>
      <c r="D69" s="2"/>
      <c r="E69" s="2"/>
      <c r="F69" s="2"/>
      <c r="G69" s="2"/>
      <c r="H69" s="2"/>
    </row>
    <row r="70" spans="2:8" x14ac:dyDescent="0.25">
      <c r="B70" s="2"/>
      <c r="C70" s="2"/>
      <c r="D70" s="2"/>
      <c r="E70" s="2"/>
      <c r="F70" s="2"/>
      <c r="G70" s="2"/>
      <c r="H70" s="2"/>
    </row>
    <row r="71" spans="2:8" x14ac:dyDescent="0.25">
      <c r="B71" s="2"/>
      <c r="C71" s="2"/>
      <c r="D71" s="2"/>
      <c r="E71" s="2"/>
      <c r="F71" s="2"/>
      <c r="G71" s="2"/>
      <c r="H71" s="2"/>
    </row>
    <row r="72" spans="2:8" x14ac:dyDescent="0.25">
      <c r="B72" s="2"/>
      <c r="C72" s="2"/>
      <c r="D72" s="2"/>
      <c r="E72" s="2"/>
      <c r="F72" s="2"/>
      <c r="G72" s="2"/>
      <c r="H72" s="2"/>
    </row>
    <row r="73" spans="2:8" x14ac:dyDescent="0.25">
      <c r="B73" s="2"/>
      <c r="C73" s="2"/>
      <c r="D73" s="2"/>
      <c r="E73" s="2"/>
      <c r="F73" s="2"/>
      <c r="G73" s="2"/>
      <c r="H73" s="2"/>
    </row>
    <row r="74" spans="2:8" x14ac:dyDescent="0.25">
      <c r="B74" s="2"/>
      <c r="C74" s="2"/>
      <c r="D74" s="2"/>
      <c r="E74" s="2"/>
      <c r="F74" s="2"/>
      <c r="G74" s="2"/>
      <c r="H74" s="2"/>
    </row>
    <row r="75" spans="2:8" x14ac:dyDescent="0.25">
      <c r="B75" s="2"/>
      <c r="C75" s="2"/>
      <c r="D75" s="2"/>
      <c r="E75" s="2"/>
      <c r="F75" s="2"/>
      <c r="G75" s="2"/>
      <c r="H75" s="2"/>
    </row>
    <row r="76" spans="2:8" x14ac:dyDescent="0.25">
      <c r="B76" s="2"/>
      <c r="C76" s="2"/>
      <c r="D76" s="2"/>
      <c r="E76" s="2"/>
      <c r="F76" s="2"/>
      <c r="G76" s="2"/>
      <c r="H76" s="2"/>
    </row>
    <row r="77" spans="2:8" x14ac:dyDescent="0.25">
      <c r="B77" s="2"/>
      <c r="C77" s="2"/>
      <c r="D77" s="2"/>
      <c r="E77" s="2"/>
      <c r="F77" s="2"/>
      <c r="G77" s="2"/>
      <c r="H77" s="2"/>
    </row>
    <row r="78" spans="2:8" x14ac:dyDescent="0.25">
      <c r="B78" s="2"/>
      <c r="C78" s="2"/>
      <c r="D78" s="2"/>
      <c r="E78" s="2"/>
      <c r="F78" s="2"/>
      <c r="G78" s="2"/>
      <c r="H78" s="2"/>
    </row>
    <row r="79" spans="2:8" x14ac:dyDescent="0.25">
      <c r="B79" s="2"/>
      <c r="C79" s="2"/>
      <c r="D79" s="2"/>
      <c r="E79" s="2"/>
      <c r="F79" s="2"/>
      <c r="G79" s="2"/>
      <c r="H79" s="2"/>
    </row>
    <row r="80" spans="2:8" x14ac:dyDescent="0.25">
      <c r="B80" s="2"/>
      <c r="C80" s="2"/>
      <c r="D80" s="2"/>
      <c r="E80" s="2"/>
      <c r="F80" s="2"/>
      <c r="G80" s="2"/>
      <c r="H80" s="2"/>
    </row>
    <row r="81" spans="2:8" x14ac:dyDescent="0.25">
      <c r="B81" s="2"/>
      <c r="C81" s="2"/>
      <c r="D81" s="2"/>
      <c r="E81" s="2"/>
      <c r="F81" s="2"/>
      <c r="G81" s="2"/>
      <c r="H81" s="2"/>
    </row>
    <row r="82" spans="2:8" x14ac:dyDescent="0.25">
      <c r="B82" s="2"/>
      <c r="C82" s="2"/>
      <c r="D82" s="2"/>
      <c r="E82" s="2"/>
      <c r="F82" s="2"/>
      <c r="G82" s="2"/>
      <c r="H82" s="2"/>
    </row>
    <row r="83" spans="2:8" x14ac:dyDescent="0.25">
      <c r="B83" s="2"/>
      <c r="C83" s="2"/>
      <c r="D83" s="2"/>
      <c r="E83" s="2"/>
      <c r="F83" s="2"/>
      <c r="G83" s="2"/>
      <c r="H83" s="2"/>
    </row>
    <row r="84" spans="2:8" x14ac:dyDescent="0.25">
      <c r="B84" s="2"/>
      <c r="C84" s="2"/>
      <c r="D84" s="2"/>
      <c r="E84" s="2"/>
      <c r="F84" s="2"/>
      <c r="G84" s="2"/>
      <c r="H84" s="2"/>
    </row>
    <row r="85" spans="2:8" x14ac:dyDescent="0.25">
      <c r="B85" s="2"/>
      <c r="C85" s="2"/>
      <c r="D85" s="2"/>
      <c r="E85" s="2"/>
      <c r="F85" s="2"/>
      <c r="G85" s="2"/>
      <c r="H85" s="2"/>
    </row>
    <row r="86" spans="2:8" x14ac:dyDescent="0.25">
      <c r="B86" s="2"/>
      <c r="C86" s="2"/>
      <c r="D86" s="2"/>
      <c r="E86" s="2"/>
      <c r="F86" s="2"/>
      <c r="G86" s="2"/>
      <c r="H86" s="2"/>
    </row>
    <row r="87" spans="2:8" x14ac:dyDescent="0.25">
      <c r="B87" s="2"/>
      <c r="C87" s="2"/>
      <c r="D87" s="2"/>
      <c r="E87" s="2"/>
      <c r="F87" s="2"/>
      <c r="G87" s="2"/>
      <c r="H87" s="2"/>
    </row>
    <row r="88" spans="2:8" x14ac:dyDescent="0.25">
      <c r="B88" s="2"/>
      <c r="C88" s="2"/>
      <c r="D88" s="2"/>
      <c r="E88" s="2"/>
      <c r="H88" s="2"/>
    </row>
  </sheetData>
  <mergeCells count="8">
    <mergeCell ref="F55:H55"/>
    <mergeCell ref="F56:H56"/>
    <mergeCell ref="B3:H3"/>
    <mergeCell ref="B6:H6"/>
    <mergeCell ref="B5:H5"/>
    <mergeCell ref="B7:H7"/>
    <mergeCell ref="B45:D45"/>
    <mergeCell ref="E45:H45"/>
  </mergeCells>
  <printOptions horizontalCentered="1"/>
  <pageMargins left="0.51181102362204722" right="0.31496062992125984" top="1.9291338582677167" bottom="0.74803149606299213" header="0" footer="0"/>
  <pageSetup paperSize="9" scale="6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35"/>
  <sheetViews>
    <sheetView showGridLines="0" topLeftCell="A13" workbookViewId="0">
      <selection activeCell="C13" sqref="C13"/>
    </sheetView>
  </sheetViews>
  <sheetFormatPr baseColWidth="10" defaultRowHeight="15" x14ac:dyDescent="0.25"/>
  <cols>
    <col min="1" max="1" width="9.7109375" customWidth="1"/>
    <col min="2" max="2" width="19.7109375" customWidth="1"/>
    <col min="3" max="3" width="45.140625" customWidth="1"/>
    <col min="4" max="4" width="25" customWidth="1"/>
    <col min="5" max="5" width="23.42578125" customWidth="1"/>
    <col min="6" max="6" width="19.42578125" customWidth="1"/>
  </cols>
  <sheetData>
    <row r="1" spans="2:8" x14ac:dyDescent="0.25">
      <c r="B1" s="495"/>
      <c r="C1" s="495"/>
      <c r="D1" s="495"/>
      <c r="E1" s="495"/>
      <c r="F1" s="495"/>
    </row>
    <row r="2" spans="2:8" ht="15.75" thickBot="1" x14ac:dyDescent="0.3"/>
    <row r="3" spans="2:8" ht="15.75" x14ac:dyDescent="0.25">
      <c r="B3" s="498" t="s">
        <v>332</v>
      </c>
      <c r="C3" s="499"/>
      <c r="D3" s="499"/>
      <c r="E3" s="499"/>
      <c r="F3" s="500"/>
      <c r="H3" s="22"/>
    </row>
    <row r="4" spans="2:8" x14ac:dyDescent="0.25">
      <c r="B4" s="501" t="s">
        <v>195</v>
      </c>
      <c r="C4" s="502"/>
      <c r="D4" s="502"/>
      <c r="E4" s="502"/>
      <c r="F4" s="503"/>
      <c r="H4" s="22"/>
    </row>
    <row r="5" spans="2:8" x14ac:dyDescent="0.25">
      <c r="B5" s="483" t="s">
        <v>436</v>
      </c>
      <c r="C5" s="484"/>
      <c r="D5" s="484"/>
      <c r="E5" s="484"/>
      <c r="F5" s="485"/>
    </row>
    <row r="6" spans="2:8" x14ac:dyDescent="0.25">
      <c r="B6" s="504" t="s">
        <v>10</v>
      </c>
      <c r="C6" s="505"/>
      <c r="D6" s="505"/>
      <c r="E6" s="505"/>
      <c r="F6" s="506"/>
    </row>
    <row r="7" spans="2:8" ht="15.75" thickBot="1" x14ac:dyDescent="0.3">
      <c r="B7" s="16"/>
      <c r="C7" s="17"/>
      <c r="D7" s="17"/>
      <c r="E7" s="17"/>
      <c r="F7" s="18"/>
      <c r="H7" s="22"/>
    </row>
    <row r="8" spans="2:8" ht="15.75" thickBot="1" x14ac:dyDescent="0.3">
      <c r="B8" s="16"/>
      <c r="C8" s="13"/>
      <c r="D8" s="496" t="s">
        <v>31</v>
      </c>
      <c r="E8" s="497"/>
      <c r="F8" s="18"/>
      <c r="H8" s="22"/>
    </row>
    <row r="9" spans="2:8" ht="15.75" thickBot="1" x14ac:dyDescent="0.3">
      <c r="B9" s="16"/>
      <c r="C9" s="16"/>
      <c r="D9" s="94">
        <v>43830</v>
      </c>
      <c r="E9" s="94">
        <v>43465</v>
      </c>
      <c r="F9" s="18"/>
      <c r="H9" s="22"/>
    </row>
    <row r="10" spans="2:8" x14ac:dyDescent="0.25">
      <c r="B10" s="16"/>
      <c r="C10" s="16" t="s">
        <v>341</v>
      </c>
      <c r="D10" s="76">
        <v>40548908.555810004</v>
      </c>
      <c r="E10" s="76">
        <v>33638661.021190003</v>
      </c>
      <c r="F10" s="18"/>
      <c r="H10" s="22"/>
    </row>
    <row r="11" spans="2:8" x14ac:dyDescent="0.25">
      <c r="B11" s="16"/>
      <c r="C11" s="16"/>
      <c r="D11" s="76"/>
      <c r="E11" s="76"/>
      <c r="F11" s="18"/>
      <c r="H11" s="22"/>
    </row>
    <row r="12" spans="2:8" x14ac:dyDescent="0.25">
      <c r="B12" s="16"/>
      <c r="C12" s="16" t="s">
        <v>248</v>
      </c>
      <c r="D12" s="76">
        <v>17175851.313999999</v>
      </c>
      <c r="E12" s="76">
        <v>15593134.430999998</v>
      </c>
      <c r="F12" s="18"/>
    </row>
    <row r="13" spans="2:8" x14ac:dyDescent="0.25">
      <c r="B13" s="16"/>
      <c r="C13" s="16"/>
      <c r="D13" s="76"/>
      <c r="E13" s="76"/>
      <c r="F13" s="18"/>
    </row>
    <row r="14" spans="2:8" x14ac:dyDescent="0.25">
      <c r="B14" s="16"/>
      <c r="C14" s="16" t="s">
        <v>249</v>
      </c>
      <c r="D14" s="76">
        <v>3711709.9039999996</v>
      </c>
      <c r="E14" s="76">
        <v>3212012.3525900003</v>
      </c>
      <c r="F14" s="18"/>
    </row>
    <row r="15" spans="2:8" x14ac:dyDescent="0.25">
      <c r="B15" s="16"/>
      <c r="C15" s="16"/>
      <c r="D15" s="76"/>
      <c r="E15" s="76"/>
      <c r="F15" s="18"/>
    </row>
    <row r="16" spans="2:8" x14ac:dyDescent="0.25">
      <c r="B16" s="16"/>
      <c r="C16" s="16" t="s">
        <v>250</v>
      </c>
      <c r="D16" s="76">
        <v>9397476.2104999982</v>
      </c>
      <c r="E16" s="76">
        <v>7911313.5330000017</v>
      </c>
      <c r="F16" s="18"/>
    </row>
    <row r="17" spans="2:8" x14ac:dyDescent="0.25">
      <c r="B17" s="16"/>
      <c r="C17" s="16"/>
      <c r="D17" s="76"/>
      <c r="E17" s="76"/>
      <c r="F17" s="18"/>
    </row>
    <row r="18" spans="2:8" ht="15.75" thickBot="1" x14ac:dyDescent="0.3">
      <c r="B18" s="16"/>
      <c r="C18" s="16"/>
      <c r="D18" s="32"/>
      <c r="E18" s="32"/>
      <c r="F18" s="18"/>
    </row>
    <row r="19" spans="2:8" ht="15.75" thickBot="1" x14ac:dyDescent="0.3">
      <c r="B19" s="16"/>
      <c r="C19" s="16" t="s">
        <v>369</v>
      </c>
      <c r="D19" s="78">
        <v>10263871.127310008</v>
      </c>
      <c r="E19" s="78">
        <v>6922200.7046000026</v>
      </c>
      <c r="F19" s="310"/>
    </row>
    <row r="20" spans="2:8" s="22" customFormat="1" x14ac:dyDescent="0.25">
      <c r="B20" s="16"/>
      <c r="C20" s="16"/>
      <c r="D20" s="120"/>
      <c r="E20" s="120"/>
      <c r="F20" s="18"/>
      <c r="G20" s="362"/>
      <c r="H20" s="363"/>
    </row>
    <row r="21" spans="2:8" s="22" customFormat="1" x14ac:dyDescent="0.25">
      <c r="B21" s="16"/>
      <c r="C21" s="16" t="s">
        <v>339</v>
      </c>
      <c r="D21" s="76">
        <v>711593.07681</v>
      </c>
      <c r="E21" s="76">
        <v>400552.32549000002</v>
      </c>
      <c r="F21" s="18"/>
    </row>
    <row r="22" spans="2:8" x14ac:dyDescent="0.25">
      <c r="B22" s="16"/>
      <c r="C22" s="16"/>
      <c r="D22" s="76"/>
      <c r="E22" s="76"/>
      <c r="F22" s="18"/>
    </row>
    <row r="23" spans="2:8" x14ac:dyDescent="0.25">
      <c r="B23" s="16"/>
      <c r="C23" s="16" t="s">
        <v>251</v>
      </c>
      <c r="D23" s="76">
        <v>5183036.1849999996</v>
      </c>
      <c r="E23" s="76">
        <v>2643835.997</v>
      </c>
      <c r="F23" s="18"/>
    </row>
    <row r="24" spans="2:8" x14ac:dyDescent="0.25">
      <c r="B24" s="16"/>
      <c r="C24" s="16"/>
      <c r="D24" s="76"/>
      <c r="E24" s="76"/>
      <c r="F24" s="18"/>
    </row>
    <row r="25" spans="2:8" ht="15.75" thickBot="1" x14ac:dyDescent="0.3">
      <c r="B25" s="16"/>
      <c r="C25" s="16" t="s">
        <v>29</v>
      </c>
      <c r="D25" s="76">
        <v>770170.71299999999</v>
      </c>
      <c r="E25" s="76">
        <v>738790.67200000002</v>
      </c>
      <c r="F25" s="18"/>
    </row>
    <row r="26" spans="2:8" ht="15.75" thickBot="1" x14ac:dyDescent="0.3">
      <c r="B26" s="16"/>
      <c r="C26" s="33" t="s">
        <v>30</v>
      </c>
      <c r="D26" s="78">
        <v>5022257.3061200082</v>
      </c>
      <c r="E26" s="78">
        <v>3940126.361090003</v>
      </c>
      <c r="F26" s="310"/>
    </row>
    <row r="27" spans="2:8" s="22" customFormat="1" x14ac:dyDescent="0.25">
      <c r="B27" s="16"/>
      <c r="C27" s="17"/>
      <c r="D27" s="95"/>
      <c r="E27" s="95"/>
      <c r="F27" s="18"/>
    </row>
    <row r="28" spans="2:8" s="22" customFormat="1" x14ac:dyDescent="0.25">
      <c r="B28" s="16"/>
      <c r="C28" s="17"/>
      <c r="D28" s="95"/>
      <c r="E28" s="95"/>
      <c r="F28" s="18"/>
    </row>
    <row r="29" spans="2:8" x14ac:dyDescent="0.25">
      <c r="B29" s="16"/>
      <c r="C29" s="17"/>
      <c r="D29" s="364"/>
      <c r="E29" s="17"/>
      <c r="F29" s="18"/>
    </row>
    <row r="30" spans="2:8" ht="15.75" thickBot="1" x14ac:dyDescent="0.3">
      <c r="B30" s="21" t="s">
        <v>32</v>
      </c>
      <c r="C30" s="19"/>
      <c r="D30" s="19"/>
      <c r="E30" s="19"/>
      <c r="F30" s="20"/>
    </row>
    <row r="32" spans="2:8" s="22" customFormat="1" x14ac:dyDescent="0.25"/>
    <row r="33" spans="2:6" s="22" customFormat="1" x14ac:dyDescent="0.25"/>
    <row r="34" spans="2:6" ht="15" customHeight="1" x14ac:dyDescent="0.25">
      <c r="B34" s="198" t="s">
        <v>348</v>
      </c>
      <c r="C34" s="182" t="s">
        <v>354</v>
      </c>
      <c r="D34" s="183"/>
      <c r="E34" s="470" t="str">
        <f>+ENCABEZADO!F54</f>
        <v>BLAS TITO BENEGAS ISEAS</v>
      </c>
      <c r="F34" s="470"/>
    </row>
    <row r="35" spans="2:6" ht="24" customHeight="1" x14ac:dyDescent="0.25">
      <c r="B35" s="137" t="s">
        <v>349</v>
      </c>
      <c r="C35" s="137" t="s">
        <v>353</v>
      </c>
      <c r="D35" s="137"/>
      <c r="E35" s="472" t="str">
        <f>+ENCABEZADO!F55</f>
        <v>PRESIDENTE</v>
      </c>
      <c r="F35" s="472"/>
    </row>
  </sheetData>
  <mergeCells count="8">
    <mergeCell ref="E34:F34"/>
    <mergeCell ref="E35:F35"/>
    <mergeCell ref="B1:F1"/>
    <mergeCell ref="D8:E8"/>
    <mergeCell ref="B3:F3"/>
    <mergeCell ref="B4:F4"/>
    <mergeCell ref="B6:F6"/>
    <mergeCell ref="B5:F5"/>
  </mergeCells>
  <printOptions horizontalCentered="1"/>
  <pageMargins left="0.51181102362204722" right="0.31496062992125984" top="1.9291338582677167" bottom="0.74803149606299213" header="0" footer="0"/>
  <pageSetup paperSize="9" scale="65"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K190"/>
  <sheetViews>
    <sheetView showGridLines="0" topLeftCell="A40" zoomScale="80" zoomScaleNormal="80" workbookViewId="0">
      <selection activeCell="B3" sqref="B3:H57"/>
    </sheetView>
  </sheetViews>
  <sheetFormatPr baseColWidth="10" defaultRowHeight="12.75" x14ac:dyDescent="0.2"/>
  <cols>
    <col min="1" max="1" width="11.42578125" style="97"/>
    <col min="2" max="2" width="22.140625" style="97" customWidth="1"/>
    <col min="3" max="3" width="54.5703125" style="97" customWidth="1"/>
    <col min="4" max="4" width="12.5703125" style="97" customWidth="1"/>
    <col min="5" max="5" width="1.42578125" style="97" customWidth="1"/>
    <col min="6" max="6" width="1.140625" style="97" customWidth="1"/>
    <col min="7" max="7" width="19.42578125" style="103" customWidth="1"/>
    <col min="8" max="8" width="18.28515625" style="97" customWidth="1"/>
    <col min="9" max="9" width="3" style="97" customWidth="1"/>
    <col min="10" max="10" width="11.42578125" style="97"/>
    <col min="11" max="11" width="12.42578125" style="97" bestFit="1" customWidth="1"/>
    <col min="12" max="256" width="11.42578125" style="97"/>
    <col min="257" max="257" width="4.28515625" style="97" customWidth="1"/>
    <col min="258" max="258" width="54.5703125" style="97" customWidth="1"/>
    <col min="259" max="259" width="15.28515625" style="97" customWidth="1"/>
    <col min="260" max="260" width="3" style="97" customWidth="1"/>
    <col min="261" max="261" width="1.140625" style="97" customWidth="1"/>
    <col min="262" max="262" width="21.7109375" style="97" customWidth="1"/>
    <col min="263" max="263" width="1.42578125" style="97" customWidth="1"/>
    <col min="264" max="264" width="21.7109375" style="97" customWidth="1"/>
    <col min="265" max="265" width="3" style="97" customWidth="1"/>
    <col min="266" max="266" width="11.42578125" style="97"/>
    <col min="267" max="267" width="12.42578125" style="97" bestFit="1" customWidth="1"/>
    <col min="268" max="512" width="11.42578125" style="97"/>
    <col min="513" max="513" width="4.28515625" style="97" customWidth="1"/>
    <col min="514" max="514" width="54.5703125" style="97" customWidth="1"/>
    <col min="515" max="515" width="15.28515625" style="97" customWidth="1"/>
    <col min="516" max="516" width="3" style="97" customWidth="1"/>
    <col min="517" max="517" width="1.140625" style="97" customWidth="1"/>
    <col min="518" max="518" width="21.7109375" style="97" customWidth="1"/>
    <col min="519" max="519" width="1.42578125" style="97" customWidth="1"/>
    <col min="520" max="520" width="21.7109375" style="97" customWidth="1"/>
    <col min="521" max="521" width="3" style="97" customWidth="1"/>
    <col min="522" max="522" width="11.42578125" style="97"/>
    <col min="523" max="523" width="12.42578125" style="97" bestFit="1" customWidth="1"/>
    <col min="524" max="768" width="11.42578125" style="97"/>
    <col min="769" max="769" width="4.28515625" style="97" customWidth="1"/>
    <col min="770" max="770" width="54.5703125" style="97" customWidth="1"/>
    <col min="771" max="771" width="15.28515625" style="97" customWidth="1"/>
    <col min="772" max="772" width="3" style="97" customWidth="1"/>
    <col min="773" max="773" width="1.140625" style="97" customWidth="1"/>
    <col min="774" max="774" width="21.7109375" style="97" customWidth="1"/>
    <col min="775" max="775" width="1.42578125" style="97" customWidth="1"/>
    <col min="776" max="776" width="21.7109375" style="97" customWidth="1"/>
    <col min="777" max="777" width="3" style="97" customWidth="1"/>
    <col min="778" max="778" width="11.42578125" style="97"/>
    <col min="779" max="779" width="12.42578125" style="97" bestFit="1" customWidth="1"/>
    <col min="780" max="1024" width="11.42578125" style="97"/>
    <col min="1025" max="1025" width="4.28515625" style="97" customWidth="1"/>
    <col min="1026" max="1026" width="54.5703125" style="97" customWidth="1"/>
    <col min="1027" max="1027" width="15.28515625" style="97" customWidth="1"/>
    <col min="1028" max="1028" width="3" style="97" customWidth="1"/>
    <col min="1029" max="1029" width="1.140625" style="97" customWidth="1"/>
    <col min="1030" max="1030" width="21.7109375" style="97" customWidth="1"/>
    <col min="1031" max="1031" width="1.42578125" style="97" customWidth="1"/>
    <col min="1032" max="1032" width="21.7109375" style="97" customWidth="1"/>
    <col min="1033" max="1033" width="3" style="97" customWidth="1"/>
    <col min="1034" max="1034" width="11.42578125" style="97"/>
    <col min="1035" max="1035" width="12.42578125" style="97" bestFit="1" customWidth="1"/>
    <col min="1036" max="1280" width="11.42578125" style="97"/>
    <col min="1281" max="1281" width="4.28515625" style="97" customWidth="1"/>
    <col min="1282" max="1282" width="54.5703125" style="97" customWidth="1"/>
    <col min="1283" max="1283" width="15.28515625" style="97" customWidth="1"/>
    <col min="1284" max="1284" width="3" style="97" customWidth="1"/>
    <col min="1285" max="1285" width="1.140625" style="97" customWidth="1"/>
    <col min="1286" max="1286" width="21.7109375" style="97" customWidth="1"/>
    <col min="1287" max="1287" width="1.42578125" style="97" customWidth="1"/>
    <col min="1288" max="1288" width="21.7109375" style="97" customWidth="1"/>
    <col min="1289" max="1289" width="3" style="97" customWidth="1"/>
    <col min="1290" max="1290" width="11.42578125" style="97"/>
    <col min="1291" max="1291" width="12.42578125" style="97" bestFit="1" customWidth="1"/>
    <col min="1292" max="1536" width="11.42578125" style="97"/>
    <col min="1537" max="1537" width="4.28515625" style="97" customWidth="1"/>
    <col min="1538" max="1538" width="54.5703125" style="97" customWidth="1"/>
    <col min="1539" max="1539" width="15.28515625" style="97" customWidth="1"/>
    <col min="1540" max="1540" width="3" style="97" customWidth="1"/>
    <col min="1541" max="1541" width="1.140625" style="97" customWidth="1"/>
    <col min="1542" max="1542" width="21.7109375" style="97" customWidth="1"/>
    <col min="1543" max="1543" width="1.42578125" style="97" customWidth="1"/>
    <col min="1544" max="1544" width="21.7109375" style="97" customWidth="1"/>
    <col min="1545" max="1545" width="3" style="97" customWidth="1"/>
    <col min="1546" max="1546" width="11.42578125" style="97"/>
    <col min="1547" max="1547" width="12.42578125" style="97" bestFit="1" customWidth="1"/>
    <col min="1548" max="1792" width="11.42578125" style="97"/>
    <col min="1793" max="1793" width="4.28515625" style="97" customWidth="1"/>
    <col min="1794" max="1794" width="54.5703125" style="97" customWidth="1"/>
    <col min="1795" max="1795" width="15.28515625" style="97" customWidth="1"/>
    <col min="1796" max="1796" width="3" style="97" customWidth="1"/>
    <col min="1797" max="1797" width="1.140625" style="97" customWidth="1"/>
    <col min="1798" max="1798" width="21.7109375" style="97" customWidth="1"/>
    <col min="1799" max="1799" width="1.42578125" style="97" customWidth="1"/>
    <col min="1800" max="1800" width="21.7109375" style="97" customWidth="1"/>
    <col min="1801" max="1801" width="3" style="97" customWidth="1"/>
    <col min="1802" max="1802" width="11.42578125" style="97"/>
    <col min="1803" max="1803" width="12.42578125" style="97" bestFit="1" customWidth="1"/>
    <col min="1804" max="2048" width="11.42578125" style="97"/>
    <col min="2049" max="2049" width="4.28515625" style="97" customWidth="1"/>
    <col min="2050" max="2050" width="54.5703125" style="97" customWidth="1"/>
    <col min="2051" max="2051" width="15.28515625" style="97" customWidth="1"/>
    <col min="2052" max="2052" width="3" style="97" customWidth="1"/>
    <col min="2053" max="2053" width="1.140625" style="97" customWidth="1"/>
    <col min="2054" max="2054" width="21.7109375" style="97" customWidth="1"/>
    <col min="2055" max="2055" width="1.42578125" style="97" customWidth="1"/>
    <col min="2056" max="2056" width="21.7109375" style="97" customWidth="1"/>
    <col min="2057" max="2057" width="3" style="97" customWidth="1"/>
    <col min="2058" max="2058" width="11.42578125" style="97"/>
    <col min="2059" max="2059" width="12.42578125" style="97" bestFit="1" customWidth="1"/>
    <col min="2060" max="2304" width="11.42578125" style="97"/>
    <col min="2305" max="2305" width="4.28515625" style="97" customWidth="1"/>
    <col min="2306" max="2306" width="54.5703125" style="97" customWidth="1"/>
    <col min="2307" max="2307" width="15.28515625" style="97" customWidth="1"/>
    <col min="2308" max="2308" width="3" style="97" customWidth="1"/>
    <col min="2309" max="2309" width="1.140625" style="97" customWidth="1"/>
    <col min="2310" max="2310" width="21.7109375" style="97" customWidth="1"/>
    <col min="2311" max="2311" width="1.42578125" style="97" customWidth="1"/>
    <col min="2312" max="2312" width="21.7109375" style="97" customWidth="1"/>
    <col min="2313" max="2313" width="3" style="97" customWidth="1"/>
    <col min="2314" max="2314" width="11.42578125" style="97"/>
    <col min="2315" max="2315" width="12.42578125" style="97" bestFit="1" customWidth="1"/>
    <col min="2316" max="2560" width="11.42578125" style="97"/>
    <col min="2561" max="2561" width="4.28515625" style="97" customWidth="1"/>
    <col min="2562" max="2562" width="54.5703125" style="97" customWidth="1"/>
    <col min="2563" max="2563" width="15.28515625" style="97" customWidth="1"/>
    <col min="2564" max="2564" width="3" style="97" customWidth="1"/>
    <col min="2565" max="2565" width="1.140625" style="97" customWidth="1"/>
    <col min="2566" max="2566" width="21.7109375" style="97" customWidth="1"/>
    <col min="2567" max="2567" width="1.42578125" style="97" customWidth="1"/>
    <col min="2568" max="2568" width="21.7109375" style="97" customWidth="1"/>
    <col min="2569" max="2569" width="3" style="97" customWidth="1"/>
    <col min="2570" max="2570" width="11.42578125" style="97"/>
    <col min="2571" max="2571" width="12.42578125" style="97" bestFit="1" customWidth="1"/>
    <col min="2572" max="2816" width="11.42578125" style="97"/>
    <col min="2817" max="2817" width="4.28515625" style="97" customWidth="1"/>
    <col min="2818" max="2818" width="54.5703125" style="97" customWidth="1"/>
    <col min="2819" max="2819" width="15.28515625" style="97" customWidth="1"/>
    <col min="2820" max="2820" width="3" style="97" customWidth="1"/>
    <col min="2821" max="2821" width="1.140625" style="97" customWidth="1"/>
    <col min="2822" max="2822" width="21.7109375" style="97" customWidth="1"/>
    <col min="2823" max="2823" width="1.42578125" style="97" customWidth="1"/>
    <col min="2824" max="2824" width="21.7109375" style="97" customWidth="1"/>
    <col min="2825" max="2825" width="3" style="97" customWidth="1"/>
    <col min="2826" max="2826" width="11.42578125" style="97"/>
    <col min="2827" max="2827" width="12.42578125" style="97" bestFit="1" customWidth="1"/>
    <col min="2828" max="3072" width="11.42578125" style="97"/>
    <col min="3073" max="3073" width="4.28515625" style="97" customWidth="1"/>
    <col min="3074" max="3074" width="54.5703125" style="97" customWidth="1"/>
    <col min="3075" max="3075" width="15.28515625" style="97" customWidth="1"/>
    <col min="3076" max="3076" width="3" style="97" customWidth="1"/>
    <col min="3077" max="3077" width="1.140625" style="97" customWidth="1"/>
    <col min="3078" max="3078" width="21.7109375" style="97" customWidth="1"/>
    <col min="3079" max="3079" width="1.42578125" style="97" customWidth="1"/>
    <col min="3080" max="3080" width="21.7109375" style="97" customWidth="1"/>
    <col min="3081" max="3081" width="3" style="97" customWidth="1"/>
    <col min="3082" max="3082" width="11.42578125" style="97"/>
    <col min="3083" max="3083" width="12.42578125" style="97" bestFit="1" customWidth="1"/>
    <col min="3084" max="3328" width="11.42578125" style="97"/>
    <col min="3329" max="3329" width="4.28515625" style="97" customWidth="1"/>
    <col min="3330" max="3330" width="54.5703125" style="97" customWidth="1"/>
    <col min="3331" max="3331" width="15.28515625" style="97" customWidth="1"/>
    <col min="3332" max="3332" width="3" style="97" customWidth="1"/>
    <col min="3333" max="3333" width="1.140625" style="97" customWidth="1"/>
    <col min="3334" max="3334" width="21.7109375" style="97" customWidth="1"/>
    <col min="3335" max="3335" width="1.42578125" style="97" customWidth="1"/>
    <col min="3336" max="3336" width="21.7109375" style="97" customWidth="1"/>
    <col min="3337" max="3337" width="3" style="97" customWidth="1"/>
    <col min="3338" max="3338" width="11.42578125" style="97"/>
    <col min="3339" max="3339" width="12.42578125" style="97" bestFit="1" customWidth="1"/>
    <col min="3340" max="3584" width="11.42578125" style="97"/>
    <col min="3585" max="3585" width="4.28515625" style="97" customWidth="1"/>
    <col min="3586" max="3586" width="54.5703125" style="97" customWidth="1"/>
    <col min="3587" max="3587" width="15.28515625" style="97" customWidth="1"/>
    <col min="3588" max="3588" width="3" style="97" customWidth="1"/>
    <col min="3589" max="3589" width="1.140625" style="97" customWidth="1"/>
    <col min="3590" max="3590" width="21.7109375" style="97" customWidth="1"/>
    <col min="3591" max="3591" width="1.42578125" style="97" customWidth="1"/>
    <col min="3592" max="3592" width="21.7109375" style="97" customWidth="1"/>
    <col min="3593" max="3593" width="3" style="97" customWidth="1"/>
    <col min="3594" max="3594" width="11.42578125" style="97"/>
    <col min="3595" max="3595" width="12.42578125" style="97" bestFit="1" customWidth="1"/>
    <col min="3596" max="3840" width="11.42578125" style="97"/>
    <col min="3841" max="3841" width="4.28515625" style="97" customWidth="1"/>
    <col min="3842" max="3842" width="54.5703125" style="97" customWidth="1"/>
    <col min="3843" max="3843" width="15.28515625" style="97" customWidth="1"/>
    <col min="3844" max="3844" width="3" style="97" customWidth="1"/>
    <col min="3845" max="3845" width="1.140625" style="97" customWidth="1"/>
    <col min="3846" max="3846" width="21.7109375" style="97" customWidth="1"/>
    <col min="3847" max="3847" width="1.42578125" style="97" customWidth="1"/>
    <col min="3848" max="3848" width="21.7109375" style="97" customWidth="1"/>
    <col min="3849" max="3849" width="3" style="97" customWidth="1"/>
    <col min="3850" max="3850" width="11.42578125" style="97"/>
    <col min="3851" max="3851" width="12.42578125" style="97" bestFit="1" customWidth="1"/>
    <col min="3852" max="4096" width="11.42578125" style="97"/>
    <col min="4097" max="4097" width="4.28515625" style="97" customWidth="1"/>
    <col min="4098" max="4098" width="54.5703125" style="97" customWidth="1"/>
    <col min="4099" max="4099" width="15.28515625" style="97" customWidth="1"/>
    <col min="4100" max="4100" width="3" style="97" customWidth="1"/>
    <col min="4101" max="4101" width="1.140625" style="97" customWidth="1"/>
    <col min="4102" max="4102" width="21.7109375" style="97" customWidth="1"/>
    <col min="4103" max="4103" width="1.42578125" style="97" customWidth="1"/>
    <col min="4104" max="4104" width="21.7109375" style="97" customWidth="1"/>
    <col min="4105" max="4105" width="3" style="97" customWidth="1"/>
    <col min="4106" max="4106" width="11.42578125" style="97"/>
    <col min="4107" max="4107" width="12.42578125" style="97" bestFit="1" customWidth="1"/>
    <col min="4108" max="4352" width="11.42578125" style="97"/>
    <col min="4353" max="4353" width="4.28515625" style="97" customWidth="1"/>
    <col min="4354" max="4354" width="54.5703125" style="97" customWidth="1"/>
    <col min="4355" max="4355" width="15.28515625" style="97" customWidth="1"/>
    <col min="4356" max="4356" width="3" style="97" customWidth="1"/>
    <col min="4357" max="4357" width="1.140625" style="97" customWidth="1"/>
    <col min="4358" max="4358" width="21.7109375" style="97" customWidth="1"/>
    <col min="4359" max="4359" width="1.42578125" style="97" customWidth="1"/>
    <col min="4360" max="4360" width="21.7109375" style="97" customWidth="1"/>
    <col min="4361" max="4361" width="3" style="97" customWidth="1"/>
    <col min="4362" max="4362" width="11.42578125" style="97"/>
    <col min="4363" max="4363" width="12.42578125" style="97" bestFit="1" customWidth="1"/>
    <col min="4364" max="4608" width="11.42578125" style="97"/>
    <col min="4609" max="4609" width="4.28515625" style="97" customWidth="1"/>
    <col min="4610" max="4610" width="54.5703125" style="97" customWidth="1"/>
    <col min="4611" max="4611" width="15.28515625" style="97" customWidth="1"/>
    <col min="4612" max="4612" width="3" style="97" customWidth="1"/>
    <col min="4613" max="4613" width="1.140625" style="97" customWidth="1"/>
    <col min="4614" max="4614" width="21.7109375" style="97" customWidth="1"/>
    <col min="4615" max="4615" width="1.42578125" style="97" customWidth="1"/>
    <col min="4616" max="4616" width="21.7109375" style="97" customWidth="1"/>
    <col min="4617" max="4617" width="3" style="97" customWidth="1"/>
    <col min="4618" max="4618" width="11.42578125" style="97"/>
    <col min="4619" max="4619" width="12.42578125" style="97" bestFit="1" customWidth="1"/>
    <col min="4620" max="4864" width="11.42578125" style="97"/>
    <col min="4865" max="4865" width="4.28515625" style="97" customWidth="1"/>
    <col min="4866" max="4866" width="54.5703125" style="97" customWidth="1"/>
    <col min="4867" max="4867" width="15.28515625" style="97" customWidth="1"/>
    <col min="4868" max="4868" width="3" style="97" customWidth="1"/>
    <col min="4869" max="4869" width="1.140625" style="97" customWidth="1"/>
    <col min="4870" max="4870" width="21.7109375" style="97" customWidth="1"/>
    <col min="4871" max="4871" width="1.42578125" style="97" customWidth="1"/>
    <col min="4872" max="4872" width="21.7109375" style="97" customWidth="1"/>
    <col min="4873" max="4873" width="3" style="97" customWidth="1"/>
    <col min="4874" max="4874" width="11.42578125" style="97"/>
    <col min="4875" max="4875" width="12.42578125" style="97" bestFit="1" customWidth="1"/>
    <col min="4876" max="5120" width="11.42578125" style="97"/>
    <col min="5121" max="5121" width="4.28515625" style="97" customWidth="1"/>
    <col min="5122" max="5122" width="54.5703125" style="97" customWidth="1"/>
    <col min="5123" max="5123" width="15.28515625" style="97" customWidth="1"/>
    <col min="5124" max="5124" width="3" style="97" customWidth="1"/>
    <col min="5125" max="5125" width="1.140625" style="97" customWidth="1"/>
    <col min="5126" max="5126" width="21.7109375" style="97" customWidth="1"/>
    <col min="5127" max="5127" width="1.42578125" style="97" customWidth="1"/>
    <col min="5128" max="5128" width="21.7109375" style="97" customWidth="1"/>
    <col min="5129" max="5129" width="3" style="97" customWidth="1"/>
    <col min="5130" max="5130" width="11.42578125" style="97"/>
    <col min="5131" max="5131" width="12.42578125" style="97" bestFit="1" customWidth="1"/>
    <col min="5132" max="5376" width="11.42578125" style="97"/>
    <col min="5377" max="5377" width="4.28515625" style="97" customWidth="1"/>
    <col min="5378" max="5378" width="54.5703125" style="97" customWidth="1"/>
    <col min="5379" max="5379" width="15.28515625" style="97" customWidth="1"/>
    <col min="5380" max="5380" width="3" style="97" customWidth="1"/>
    <col min="5381" max="5381" width="1.140625" style="97" customWidth="1"/>
    <col min="5382" max="5382" width="21.7109375" style="97" customWidth="1"/>
    <col min="5383" max="5383" width="1.42578125" style="97" customWidth="1"/>
    <col min="5384" max="5384" width="21.7109375" style="97" customWidth="1"/>
    <col min="5385" max="5385" width="3" style="97" customWidth="1"/>
    <col min="5386" max="5386" width="11.42578125" style="97"/>
    <col min="5387" max="5387" width="12.42578125" style="97" bestFit="1" customWidth="1"/>
    <col min="5388" max="5632" width="11.42578125" style="97"/>
    <col min="5633" max="5633" width="4.28515625" style="97" customWidth="1"/>
    <col min="5634" max="5634" width="54.5703125" style="97" customWidth="1"/>
    <col min="5635" max="5635" width="15.28515625" style="97" customWidth="1"/>
    <col min="5636" max="5636" width="3" style="97" customWidth="1"/>
    <col min="5637" max="5637" width="1.140625" style="97" customWidth="1"/>
    <col min="5638" max="5638" width="21.7109375" style="97" customWidth="1"/>
    <col min="5639" max="5639" width="1.42578125" style="97" customWidth="1"/>
    <col min="5640" max="5640" width="21.7109375" style="97" customWidth="1"/>
    <col min="5641" max="5641" width="3" style="97" customWidth="1"/>
    <col min="5642" max="5642" width="11.42578125" style="97"/>
    <col min="5643" max="5643" width="12.42578125" style="97" bestFit="1" customWidth="1"/>
    <col min="5644" max="5888" width="11.42578125" style="97"/>
    <col min="5889" max="5889" width="4.28515625" style="97" customWidth="1"/>
    <col min="5890" max="5890" width="54.5703125" style="97" customWidth="1"/>
    <col min="5891" max="5891" width="15.28515625" style="97" customWidth="1"/>
    <col min="5892" max="5892" width="3" style="97" customWidth="1"/>
    <col min="5893" max="5893" width="1.140625" style="97" customWidth="1"/>
    <col min="5894" max="5894" width="21.7109375" style="97" customWidth="1"/>
    <col min="5895" max="5895" width="1.42578125" style="97" customWidth="1"/>
    <col min="5896" max="5896" width="21.7109375" style="97" customWidth="1"/>
    <col min="5897" max="5897" width="3" style="97" customWidth="1"/>
    <col min="5898" max="5898" width="11.42578125" style="97"/>
    <col min="5899" max="5899" width="12.42578125" style="97" bestFit="1" customWidth="1"/>
    <col min="5900" max="6144" width="11.42578125" style="97"/>
    <col min="6145" max="6145" width="4.28515625" style="97" customWidth="1"/>
    <col min="6146" max="6146" width="54.5703125" style="97" customWidth="1"/>
    <col min="6147" max="6147" width="15.28515625" style="97" customWidth="1"/>
    <col min="6148" max="6148" width="3" style="97" customWidth="1"/>
    <col min="6149" max="6149" width="1.140625" style="97" customWidth="1"/>
    <col min="6150" max="6150" width="21.7109375" style="97" customWidth="1"/>
    <col min="6151" max="6151" width="1.42578125" style="97" customWidth="1"/>
    <col min="6152" max="6152" width="21.7109375" style="97" customWidth="1"/>
    <col min="6153" max="6153" width="3" style="97" customWidth="1"/>
    <col min="6154" max="6154" width="11.42578125" style="97"/>
    <col min="6155" max="6155" width="12.42578125" style="97" bestFit="1" customWidth="1"/>
    <col min="6156" max="6400" width="11.42578125" style="97"/>
    <col min="6401" max="6401" width="4.28515625" style="97" customWidth="1"/>
    <col min="6402" max="6402" width="54.5703125" style="97" customWidth="1"/>
    <col min="6403" max="6403" width="15.28515625" style="97" customWidth="1"/>
    <col min="6404" max="6404" width="3" style="97" customWidth="1"/>
    <col min="6405" max="6405" width="1.140625" style="97" customWidth="1"/>
    <col min="6406" max="6406" width="21.7109375" style="97" customWidth="1"/>
    <col min="6407" max="6407" width="1.42578125" style="97" customWidth="1"/>
    <col min="6408" max="6408" width="21.7109375" style="97" customWidth="1"/>
    <col min="6409" max="6409" width="3" style="97" customWidth="1"/>
    <col min="6410" max="6410" width="11.42578125" style="97"/>
    <col min="6411" max="6411" width="12.42578125" style="97" bestFit="1" customWidth="1"/>
    <col min="6412" max="6656" width="11.42578125" style="97"/>
    <col min="6657" max="6657" width="4.28515625" style="97" customWidth="1"/>
    <col min="6658" max="6658" width="54.5703125" style="97" customWidth="1"/>
    <col min="6659" max="6659" width="15.28515625" style="97" customWidth="1"/>
    <col min="6660" max="6660" width="3" style="97" customWidth="1"/>
    <col min="6661" max="6661" width="1.140625" style="97" customWidth="1"/>
    <col min="6662" max="6662" width="21.7109375" style="97" customWidth="1"/>
    <col min="6663" max="6663" width="1.42578125" style="97" customWidth="1"/>
    <col min="6664" max="6664" width="21.7109375" style="97" customWidth="1"/>
    <col min="6665" max="6665" width="3" style="97" customWidth="1"/>
    <col min="6666" max="6666" width="11.42578125" style="97"/>
    <col min="6667" max="6667" width="12.42578125" style="97" bestFit="1" customWidth="1"/>
    <col min="6668" max="6912" width="11.42578125" style="97"/>
    <col min="6913" max="6913" width="4.28515625" style="97" customWidth="1"/>
    <col min="6914" max="6914" width="54.5703125" style="97" customWidth="1"/>
    <col min="6915" max="6915" width="15.28515625" style="97" customWidth="1"/>
    <col min="6916" max="6916" width="3" style="97" customWidth="1"/>
    <col min="6917" max="6917" width="1.140625" style="97" customWidth="1"/>
    <col min="6918" max="6918" width="21.7109375" style="97" customWidth="1"/>
    <col min="6919" max="6919" width="1.42578125" style="97" customWidth="1"/>
    <col min="6920" max="6920" width="21.7109375" style="97" customWidth="1"/>
    <col min="6921" max="6921" width="3" style="97" customWidth="1"/>
    <col min="6922" max="6922" width="11.42578125" style="97"/>
    <col min="6923" max="6923" width="12.42578125" style="97" bestFit="1" customWidth="1"/>
    <col min="6924" max="7168" width="11.42578125" style="97"/>
    <col min="7169" max="7169" width="4.28515625" style="97" customWidth="1"/>
    <col min="7170" max="7170" width="54.5703125" style="97" customWidth="1"/>
    <col min="7171" max="7171" width="15.28515625" style="97" customWidth="1"/>
    <col min="7172" max="7172" width="3" style="97" customWidth="1"/>
    <col min="7173" max="7173" width="1.140625" style="97" customWidth="1"/>
    <col min="7174" max="7174" width="21.7109375" style="97" customWidth="1"/>
    <col min="7175" max="7175" width="1.42578125" style="97" customWidth="1"/>
    <col min="7176" max="7176" width="21.7109375" style="97" customWidth="1"/>
    <col min="7177" max="7177" width="3" style="97" customWidth="1"/>
    <col min="7178" max="7178" width="11.42578125" style="97"/>
    <col min="7179" max="7179" width="12.42578125" style="97" bestFit="1" customWidth="1"/>
    <col min="7180" max="7424" width="11.42578125" style="97"/>
    <col min="7425" max="7425" width="4.28515625" style="97" customWidth="1"/>
    <col min="7426" max="7426" width="54.5703125" style="97" customWidth="1"/>
    <col min="7427" max="7427" width="15.28515625" style="97" customWidth="1"/>
    <col min="7428" max="7428" width="3" style="97" customWidth="1"/>
    <col min="7429" max="7429" width="1.140625" style="97" customWidth="1"/>
    <col min="7430" max="7430" width="21.7109375" style="97" customWidth="1"/>
    <col min="7431" max="7431" width="1.42578125" style="97" customWidth="1"/>
    <col min="7432" max="7432" width="21.7109375" style="97" customWidth="1"/>
    <col min="7433" max="7433" width="3" style="97" customWidth="1"/>
    <col min="7434" max="7434" width="11.42578125" style="97"/>
    <col min="7435" max="7435" width="12.42578125" style="97" bestFit="1" customWidth="1"/>
    <col min="7436" max="7680" width="11.42578125" style="97"/>
    <col min="7681" max="7681" width="4.28515625" style="97" customWidth="1"/>
    <col min="7682" max="7682" width="54.5703125" style="97" customWidth="1"/>
    <col min="7683" max="7683" width="15.28515625" style="97" customWidth="1"/>
    <col min="7684" max="7684" width="3" style="97" customWidth="1"/>
    <col min="7685" max="7685" width="1.140625" style="97" customWidth="1"/>
    <col min="7686" max="7686" width="21.7109375" style="97" customWidth="1"/>
    <col min="7687" max="7687" width="1.42578125" style="97" customWidth="1"/>
    <col min="7688" max="7688" width="21.7109375" style="97" customWidth="1"/>
    <col min="7689" max="7689" width="3" style="97" customWidth="1"/>
    <col min="7690" max="7690" width="11.42578125" style="97"/>
    <col min="7691" max="7691" width="12.42578125" style="97" bestFit="1" customWidth="1"/>
    <col min="7692" max="7936" width="11.42578125" style="97"/>
    <col min="7937" max="7937" width="4.28515625" style="97" customWidth="1"/>
    <col min="7938" max="7938" width="54.5703125" style="97" customWidth="1"/>
    <col min="7939" max="7939" width="15.28515625" style="97" customWidth="1"/>
    <col min="7940" max="7940" width="3" style="97" customWidth="1"/>
    <col min="7941" max="7941" width="1.140625" style="97" customWidth="1"/>
    <col min="7942" max="7942" width="21.7109375" style="97" customWidth="1"/>
    <col min="7943" max="7943" width="1.42578125" style="97" customWidth="1"/>
    <col min="7944" max="7944" width="21.7109375" style="97" customWidth="1"/>
    <col min="7945" max="7945" width="3" style="97" customWidth="1"/>
    <col min="7946" max="7946" width="11.42578125" style="97"/>
    <col min="7947" max="7947" width="12.42578125" style="97" bestFit="1" customWidth="1"/>
    <col min="7948" max="8192" width="11.42578125" style="97"/>
    <col min="8193" max="8193" width="4.28515625" style="97" customWidth="1"/>
    <col min="8194" max="8194" width="54.5703125" style="97" customWidth="1"/>
    <col min="8195" max="8195" width="15.28515625" style="97" customWidth="1"/>
    <col min="8196" max="8196" width="3" style="97" customWidth="1"/>
    <col min="8197" max="8197" width="1.140625" style="97" customWidth="1"/>
    <col min="8198" max="8198" width="21.7109375" style="97" customWidth="1"/>
    <col min="8199" max="8199" width="1.42578125" style="97" customWidth="1"/>
    <col min="8200" max="8200" width="21.7109375" style="97" customWidth="1"/>
    <col min="8201" max="8201" width="3" style="97" customWidth="1"/>
    <col min="8202" max="8202" width="11.42578125" style="97"/>
    <col min="8203" max="8203" width="12.42578125" style="97" bestFit="1" customWidth="1"/>
    <col min="8204" max="8448" width="11.42578125" style="97"/>
    <col min="8449" max="8449" width="4.28515625" style="97" customWidth="1"/>
    <col min="8450" max="8450" width="54.5703125" style="97" customWidth="1"/>
    <col min="8451" max="8451" width="15.28515625" style="97" customWidth="1"/>
    <col min="8452" max="8452" width="3" style="97" customWidth="1"/>
    <col min="8453" max="8453" width="1.140625" style="97" customWidth="1"/>
    <col min="8454" max="8454" width="21.7109375" style="97" customWidth="1"/>
    <col min="8455" max="8455" width="1.42578125" style="97" customWidth="1"/>
    <col min="8456" max="8456" width="21.7109375" style="97" customWidth="1"/>
    <col min="8457" max="8457" width="3" style="97" customWidth="1"/>
    <col min="8458" max="8458" width="11.42578125" style="97"/>
    <col min="8459" max="8459" width="12.42578125" style="97" bestFit="1" customWidth="1"/>
    <col min="8460" max="8704" width="11.42578125" style="97"/>
    <col min="8705" max="8705" width="4.28515625" style="97" customWidth="1"/>
    <col min="8706" max="8706" width="54.5703125" style="97" customWidth="1"/>
    <col min="8707" max="8707" width="15.28515625" style="97" customWidth="1"/>
    <col min="8708" max="8708" width="3" style="97" customWidth="1"/>
    <col min="8709" max="8709" width="1.140625" style="97" customWidth="1"/>
    <col min="8710" max="8710" width="21.7109375" style="97" customWidth="1"/>
    <col min="8711" max="8711" width="1.42578125" style="97" customWidth="1"/>
    <col min="8712" max="8712" width="21.7109375" style="97" customWidth="1"/>
    <col min="8713" max="8713" width="3" style="97" customWidth="1"/>
    <col min="8714" max="8714" width="11.42578125" style="97"/>
    <col min="8715" max="8715" width="12.42578125" style="97" bestFit="1" customWidth="1"/>
    <col min="8716" max="8960" width="11.42578125" style="97"/>
    <col min="8961" max="8961" width="4.28515625" style="97" customWidth="1"/>
    <col min="8962" max="8962" width="54.5703125" style="97" customWidth="1"/>
    <col min="8963" max="8963" width="15.28515625" style="97" customWidth="1"/>
    <col min="8964" max="8964" width="3" style="97" customWidth="1"/>
    <col min="8965" max="8965" width="1.140625" style="97" customWidth="1"/>
    <col min="8966" max="8966" width="21.7109375" style="97" customWidth="1"/>
    <col min="8967" max="8967" width="1.42578125" style="97" customWidth="1"/>
    <col min="8968" max="8968" width="21.7109375" style="97" customWidth="1"/>
    <col min="8969" max="8969" width="3" style="97" customWidth="1"/>
    <col min="8970" max="8970" width="11.42578125" style="97"/>
    <col min="8971" max="8971" width="12.42578125" style="97" bestFit="1" customWidth="1"/>
    <col min="8972" max="9216" width="11.42578125" style="97"/>
    <col min="9217" max="9217" width="4.28515625" style="97" customWidth="1"/>
    <col min="9218" max="9218" width="54.5703125" style="97" customWidth="1"/>
    <col min="9219" max="9219" width="15.28515625" style="97" customWidth="1"/>
    <col min="9220" max="9220" width="3" style="97" customWidth="1"/>
    <col min="9221" max="9221" width="1.140625" style="97" customWidth="1"/>
    <col min="9222" max="9222" width="21.7109375" style="97" customWidth="1"/>
    <col min="9223" max="9223" width="1.42578125" style="97" customWidth="1"/>
    <col min="9224" max="9224" width="21.7109375" style="97" customWidth="1"/>
    <col min="9225" max="9225" width="3" style="97" customWidth="1"/>
    <col min="9226" max="9226" width="11.42578125" style="97"/>
    <col min="9227" max="9227" width="12.42578125" style="97" bestFit="1" customWidth="1"/>
    <col min="9228" max="9472" width="11.42578125" style="97"/>
    <col min="9473" max="9473" width="4.28515625" style="97" customWidth="1"/>
    <col min="9474" max="9474" width="54.5703125" style="97" customWidth="1"/>
    <col min="9475" max="9475" width="15.28515625" style="97" customWidth="1"/>
    <col min="9476" max="9476" width="3" style="97" customWidth="1"/>
    <col min="9477" max="9477" width="1.140625" style="97" customWidth="1"/>
    <col min="9478" max="9478" width="21.7109375" style="97" customWidth="1"/>
    <col min="9479" max="9479" width="1.42578125" style="97" customWidth="1"/>
    <col min="9480" max="9480" width="21.7109375" style="97" customWidth="1"/>
    <col min="9481" max="9481" width="3" style="97" customWidth="1"/>
    <col min="9482" max="9482" width="11.42578125" style="97"/>
    <col min="9483" max="9483" width="12.42578125" style="97" bestFit="1" customWidth="1"/>
    <col min="9484" max="9728" width="11.42578125" style="97"/>
    <col min="9729" max="9729" width="4.28515625" style="97" customWidth="1"/>
    <col min="9730" max="9730" width="54.5703125" style="97" customWidth="1"/>
    <col min="9731" max="9731" width="15.28515625" style="97" customWidth="1"/>
    <col min="9732" max="9732" width="3" style="97" customWidth="1"/>
    <col min="9733" max="9733" width="1.140625" style="97" customWidth="1"/>
    <col min="9734" max="9734" width="21.7109375" style="97" customWidth="1"/>
    <col min="9735" max="9735" width="1.42578125" style="97" customWidth="1"/>
    <col min="9736" max="9736" width="21.7109375" style="97" customWidth="1"/>
    <col min="9737" max="9737" width="3" style="97" customWidth="1"/>
    <col min="9738" max="9738" width="11.42578125" style="97"/>
    <col min="9739" max="9739" width="12.42578125" style="97" bestFit="1" customWidth="1"/>
    <col min="9740" max="9984" width="11.42578125" style="97"/>
    <col min="9985" max="9985" width="4.28515625" style="97" customWidth="1"/>
    <col min="9986" max="9986" width="54.5703125" style="97" customWidth="1"/>
    <col min="9987" max="9987" width="15.28515625" style="97" customWidth="1"/>
    <col min="9988" max="9988" width="3" style="97" customWidth="1"/>
    <col min="9989" max="9989" width="1.140625" style="97" customWidth="1"/>
    <col min="9990" max="9990" width="21.7109375" style="97" customWidth="1"/>
    <col min="9991" max="9991" width="1.42578125" style="97" customWidth="1"/>
    <col min="9992" max="9992" width="21.7109375" style="97" customWidth="1"/>
    <col min="9993" max="9993" width="3" style="97" customWidth="1"/>
    <col min="9994" max="9994" width="11.42578125" style="97"/>
    <col min="9995" max="9995" width="12.42578125" style="97" bestFit="1" customWidth="1"/>
    <col min="9996" max="10240" width="11.42578125" style="97"/>
    <col min="10241" max="10241" width="4.28515625" style="97" customWidth="1"/>
    <col min="10242" max="10242" width="54.5703125" style="97" customWidth="1"/>
    <col min="10243" max="10243" width="15.28515625" style="97" customWidth="1"/>
    <col min="10244" max="10244" width="3" style="97" customWidth="1"/>
    <col min="10245" max="10245" width="1.140625" style="97" customWidth="1"/>
    <col min="10246" max="10246" width="21.7109375" style="97" customWidth="1"/>
    <col min="10247" max="10247" width="1.42578125" style="97" customWidth="1"/>
    <col min="10248" max="10248" width="21.7109375" style="97" customWidth="1"/>
    <col min="10249" max="10249" width="3" style="97" customWidth="1"/>
    <col min="10250" max="10250" width="11.42578125" style="97"/>
    <col min="10251" max="10251" width="12.42578125" style="97" bestFit="1" customWidth="1"/>
    <col min="10252" max="10496" width="11.42578125" style="97"/>
    <col min="10497" max="10497" width="4.28515625" style="97" customWidth="1"/>
    <col min="10498" max="10498" width="54.5703125" style="97" customWidth="1"/>
    <col min="10499" max="10499" width="15.28515625" style="97" customWidth="1"/>
    <col min="10500" max="10500" width="3" style="97" customWidth="1"/>
    <col min="10501" max="10501" width="1.140625" style="97" customWidth="1"/>
    <col min="10502" max="10502" width="21.7109375" style="97" customWidth="1"/>
    <col min="10503" max="10503" width="1.42578125" style="97" customWidth="1"/>
    <col min="10504" max="10504" width="21.7109375" style="97" customWidth="1"/>
    <col min="10505" max="10505" width="3" style="97" customWidth="1"/>
    <col min="10506" max="10506" width="11.42578125" style="97"/>
    <col min="10507" max="10507" width="12.42578125" style="97" bestFit="1" customWidth="1"/>
    <col min="10508" max="10752" width="11.42578125" style="97"/>
    <col min="10753" max="10753" width="4.28515625" style="97" customWidth="1"/>
    <col min="10754" max="10754" width="54.5703125" style="97" customWidth="1"/>
    <col min="10755" max="10755" width="15.28515625" style="97" customWidth="1"/>
    <col min="10756" max="10756" width="3" style="97" customWidth="1"/>
    <col min="10757" max="10757" width="1.140625" style="97" customWidth="1"/>
    <col min="10758" max="10758" width="21.7109375" style="97" customWidth="1"/>
    <col min="10759" max="10759" width="1.42578125" style="97" customWidth="1"/>
    <col min="10760" max="10760" width="21.7109375" style="97" customWidth="1"/>
    <col min="10761" max="10761" width="3" style="97" customWidth="1"/>
    <col min="10762" max="10762" width="11.42578125" style="97"/>
    <col min="10763" max="10763" width="12.42578125" style="97" bestFit="1" customWidth="1"/>
    <col min="10764" max="11008" width="11.42578125" style="97"/>
    <col min="11009" max="11009" width="4.28515625" style="97" customWidth="1"/>
    <col min="11010" max="11010" width="54.5703125" style="97" customWidth="1"/>
    <col min="11011" max="11011" width="15.28515625" style="97" customWidth="1"/>
    <col min="11012" max="11012" width="3" style="97" customWidth="1"/>
    <col min="11013" max="11013" width="1.140625" style="97" customWidth="1"/>
    <col min="11014" max="11014" width="21.7109375" style="97" customWidth="1"/>
    <col min="11015" max="11015" width="1.42578125" style="97" customWidth="1"/>
    <col min="11016" max="11016" width="21.7109375" style="97" customWidth="1"/>
    <col min="11017" max="11017" width="3" style="97" customWidth="1"/>
    <col min="11018" max="11018" width="11.42578125" style="97"/>
    <col min="11019" max="11019" width="12.42578125" style="97" bestFit="1" customWidth="1"/>
    <col min="11020" max="11264" width="11.42578125" style="97"/>
    <col min="11265" max="11265" width="4.28515625" style="97" customWidth="1"/>
    <col min="11266" max="11266" width="54.5703125" style="97" customWidth="1"/>
    <col min="11267" max="11267" width="15.28515625" style="97" customWidth="1"/>
    <col min="11268" max="11268" width="3" style="97" customWidth="1"/>
    <col min="11269" max="11269" width="1.140625" style="97" customWidth="1"/>
    <col min="11270" max="11270" width="21.7109375" style="97" customWidth="1"/>
    <col min="11271" max="11271" width="1.42578125" style="97" customWidth="1"/>
    <col min="11272" max="11272" width="21.7109375" style="97" customWidth="1"/>
    <col min="11273" max="11273" width="3" style="97" customWidth="1"/>
    <col min="11274" max="11274" width="11.42578125" style="97"/>
    <col min="11275" max="11275" width="12.42578125" style="97" bestFit="1" customWidth="1"/>
    <col min="11276" max="11520" width="11.42578125" style="97"/>
    <col min="11521" max="11521" width="4.28515625" style="97" customWidth="1"/>
    <col min="11522" max="11522" width="54.5703125" style="97" customWidth="1"/>
    <col min="11523" max="11523" width="15.28515625" style="97" customWidth="1"/>
    <col min="11524" max="11524" width="3" style="97" customWidth="1"/>
    <col min="11525" max="11525" width="1.140625" style="97" customWidth="1"/>
    <col min="11526" max="11526" width="21.7109375" style="97" customWidth="1"/>
    <col min="11527" max="11527" width="1.42578125" style="97" customWidth="1"/>
    <col min="11528" max="11528" width="21.7109375" style="97" customWidth="1"/>
    <col min="11529" max="11529" width="3" style="97" customWidth="1"/>
    <col min="11530" max="11530" width="11.42578125" style="97"/>
    <col min="11531" max="11531" width="12.42578125" style="97" bestFit="1" customWidth="1"/>
    <col min="11532" max="11776" width="11.42578125" style="97"/>
    <col min="11777" max="11777" width="4.28515625" style="97" customWidth="1"/>
    <col min="11778" max="11778" width="54.5703125" style="97" customWidth="1"/>
    <col min="11779" max="11779" width="15.28515625" style="97" customWidth="1"/>
    <col min="11780" max="11780" width="3" style="97" customWidth="1"/>
    <col min="11781" max="11781" width="1.140625" style="97" customWidth="1"/>
    <col min="11782" max="11782" width="21.7109375" style="97" customWidth="1"/>
    <col min="11783" max="11783" width="1.42578125" style="97" customWidth="1"/>
    <col min="11784" max="11784" width="21.7109375" style="97" customWidth="1"/>
    <col min="11785" max="11785" width="3" style="97" customWidth="1"/>
    <col min="11786" max="11786" width="11.42578125" style="97"/>
    <col min="11787" max="11787" width="12.42578125" style="97" bestFit="1" customWidth="1"/>
    <col min="11788" max="12032" width="11.42578125" style="97"/>
    <col min="12033" max="12033" width="4.28515625" style="97" customWidth="1"/>
    <col min="12034" max="12034" width="54.5703125" style="97" customWidth="1"/>
    <col min="12035" max="12035" width="15.28515625" style="97" customWidth="1"/>
    <col min="12036" max="12036" width="3" style="97" customWidth="1"/>
    <col min="12037" max="12037" width="1.140625" style="97" customWidth="1"/>
    <col min="12038" max="12038" width="21.7109375" style="97" customWidth="1"/>
    <col min="12039" max="12039" width="1.42578125" style="97" customWidth="1"/>
    <col min="12040" max="12040" width="21.7109375" style="97" customWidth="1"/>
    <col min="12041" max="12041" width="3" style="97" customWidth="1"/>
    <col min="12042" max="12042" width="11.42578125" style="97"/>
    <col min="12043" max="12043" width="12.42578125" style="97" bestFit="1" customWidth="1"/>
    <col min="12044" max="12288" width="11.42578125" style="97"/>
    <col min="12289" max="12289" width="4.28515625" style="97" customWidth="1"/>
    <col min="12290" max="12290" width="54.5703125" style="97" customWidth="1"/>
    <col min="12291" max="12291" width="15.28515625" style="97" customWidth="1"/>
    <col min="12292" max="12292" width="3" style="97" customWidth="1"/>
    <col min="12293" max="12293" width="1.140625" style="97" customWidth="1"/>
    <col min="12294" max="12294" width="21.7109375" style="97" customWidth="1"/>
    <col min="12295" max="12295" width="1.42578125" style="97" customWidth="1"/>
    <col min="12296" max="12296" width="21.7109375" style="97" customWidth="1"/>
    <col min="12297" max="12297" width="3" style="97" customWidth="1"/>
    <col min="12298" max="12298" width="11.42578125" style="97"/>
    <col min="12299" max="12299" width="12.42578125" style="97" bestFit="1" customWidth="1"/>
    <col min="12300" max="12544" width="11.42578125" style="97"/>
    <col min="12545" max="12545" width="4.28515625" style="97" customWidth="1"/>
    <col min="12546" max="12546" width="54.5703125" style="97" customWidth="1"/>
    <col min="12547" max="12547" width="15.28515625" style="97" customWidth="1"/>
    <col min="12548" max="12548" width="3" style="97" customWidth="1"/>
    <col min="12549" max="12549" width="1.140625" style="97" customWidth="1"/>
    <col min="12550" max="12550" width="21.7109375" style="97" customWidth="1"/>
    <col min="12551" max="12551" width="1.42578125" style="97" customWidth="1"/>
    <col min="12552" max="12552" width="21.7109375" style="97" customWidth="1"/>
    <col min="12553" max="12553" width="3" style="97" customWidth="1"/>
    <col min="12554" max="12554" width="11.42578125" style="97"/>
    <col min="12555" max="12555" width="12.42578125" style="97" bestFit="1" customWidth="1"/>
    <col min="12556" max="12800" width="11.42578125" style="97"/>
    <col min="12801" max="12801" width="4.28515625" style="97" customWidth="1"/>
    <col min="12802" max="12802" width="54.5703125" style="97" customWidth="1"/>
    <col min="12803" max="12803" width="15.28515625" style="97" customWidth="1"/>
    <col min="12804" max="12804" width="3" style="97" customWidth="1"/>
    <col min="12805" max="12805" width="1.140625" style="97" customWidth="1"/>
    <col min="12806" max="12806" width="21.7109375" style="97" customWidth="1"/>
    <col min="12807" max="12807" width="1.42578125" style="97" customWidth="1"/>
    <col min="12808" max="12808" width="21.7109375" style="97" customWidth="1"/>
    <col min="12809" max="12809" width="3" style="97" customWidth="1"/>
    <col min="12810" max="12810" width="11.42578125" style="97"/>
    <col min="12811" max="12811" width="12.42578125" style="97" bestFit="1" customWidth="1"/>
    <col min="12812" max="13056" width="11.42578125" style="97"/>
    <col min="13057" max="13057" width="4.28515625" style="97" customWidth="1"/>
    <col min="13058" max="13058" width="54.5703125" style="97" customWidth="1"/>
    <col min="13059" max="13059" width="15.28515625" style="97" customWidth="1"/>
    <col min="13060" max="13060" width="3" style="97" customWidth="1"/>
    <col min="13061" max="13061" width="1.140625" style="97" customWidth="1"/>
    <col min="13062" max="13062" width="21.7109375" style="97" customWidth="1"/>
    <col min="13063" max="13063" width="1.42578125" style="97" customWidth="1"/>
    <col min="13064" max="13064" width="21.7109375" style="97" customWidth="1"/>
    <col min="13065" max="13065" width="3" style="97" customWidth="1"/>
    <col min="13066" max="13066" width="11.42578125" style="97"/>
    <col min="13067" max="13067" width="12.42578125" style="97" bestFit="1" customWidth="1"/>
    <col min="13068" max="13312" width="11.42578125" style="97"/>
    <col min="13313" max="13313" width="4.28515625" style="97" customWidth="1"/>
    <col min="13314" max="13314" width="54.5703125" style="97" customWidth="1"/>
    <col min="13315" max="13315" width="15.28515625" style="97" customWidth="1"/>
    <col min="13316" max="13316" width="3" style="97" customWidth="1"/>
    <col min="13317" max="13317" width="1.140625" style="97" customWidth="1"/>
    <col min="13318" max="13318" width="21.7109375" style="97" customWidth="1"/>
    <col min="13319" max="13319" width="1.42578125" style="97" customWidth="1"/>
    <col min="13320" max="13320" width="21.7109375" style="97" customWidth="1"/>
    <col min="13321" max="13321" width="3" style="97" customWidth="1"/>
    <col min="13322" max="13322" width="11.42578125" style="97"/>
    <col min="13323" max="13323" width="12.42578125" style="97" bestFit="1" customWidth="1"/>
    <col min="13324" max="13568" width="11.42578125" style="97"/>
    <col min="13569" max="13569" width="4.28515625" style="97" customWidth="1"/>
    <col min="13570" max="13570" width="54.5703125" style="97" customWidth="1"/>
    <col min="13571" max="13571" width="15.28515625" style="97" customWidth="1"/>
    <col min="13572" max="13572" width="3" style="97" customWidth="1"/>
    <col min="13573" max="13573" width="1.140625" style="97" customWidth="1"/>
    <col min="13574" max="13574" width="21.7109375" style="97" customWidth="1"/>
    <col min="13575" max="13575" width="1.42578125" style="97" customWidth="1"/>
    <col min="13576" max="13576" width="21.7109375" style="97" customWidth="1"/>
    <col min="13577" max="13577" width="3" style="97" customWidth="1"/>
    <col min="13578" max="13578" width="11.42578125" style="97"/>
    <col min="13579" max="13579" width="12.42578125" style="97" bestFit="1" customWidth="1"/>
    <col min="13580" max="13824" width="11.42578125" style="97"/>
    <col min="13825" max="13825" width="4.28515625" style="97" customWidth="1"/>
    <col min="13826" max="13826" width="54.5703125" style="97" customWidth="1"/>
    <col min="13827" max="13827" width="15.28515625" style="97" customWidth="1"/>
    <col min="13828" max="13828" width="3" style="97" customWidth="1"/>
    <col min="13829" max="13829" width="1.140625" style="97" customWidth="1"/>
    <col min="13830" max="13830" width="21.7109375" style="97" customWidth="1"/>
    <col min="13831" max="13831" width="1.42578125" style="97" customWidth="1"/>
    <col min="13832" max="13832" width="21.7109375" style="97" customWidth="1"/>
    <col min="13833" max="13833" width="3" style="97" customWidth="1"/>
    <col min="13834" max="13834" width="11.42578125" style="97"/>
    <col min="13835" max="13835" width="12.42578125" style="97" bestFit="1" customWidth="1"/>
    <col min="13836" max="14080" width="11.42578125" style="97"/>
    <col min="14081" max="14081" width="4.28515625" style="97" customWidth="1"/>
    <col min="14082" max="14082" width="54.5703125" style="97" customWidth="1"/>
    <col min="14083" max="14083" width="15.28515625" style="97" customWidth="1"/>
    <col min="14084" max="14084" width="3" style="97" customWidth="1"/>
    <col min="14085" max="14085" width="1.140625" style="97" customWidth="1"/>
    <col min="14086" max="14086" width="21.7109375" style="97" customWidth="1"/>
    <col min="14087" max="14087" width="1.42578125" style="97" customWidth="1"/>
    <col min="14088" max="14088" width="21.7109375" style="97" customWidth="1"/>
    <col min="14089" max="14089" width="3" style="97" customWidth="1"/>
    <col min="14090" max="14090" width="11.42578125" style="97"/>
    <col min="14091" max="14091" width="12.42578125" style="97" bestFit="1" customWidth="1"/>
    <col min="14092" max="14336" width="11.42578125" style="97"/>
    <col min="14337" max="14337" width="4.28515625" style="97" customWidth="1"/>
    <col min="14338" max="14338" width="54.5703125" style="97" customWidth="1"/>
    <col min="14339" max="14339" width="15.28515625" style="97" customWidth="1"/>
    <col min="14340" max="14340" width="3" style="97" customWidth="1"/>
    <col min="14341" max="14341" width="1.140625" style="97" customWidth="1"/>
    <col min="14342" max="14342" width="21.7109375" style="97" customWidth="1"/>
    <col min="14343" max="14343" width="1.42578125" style="97" customWidth="1"/>
    <col min="14344" max="14344" width="21.7109375" style="97" customWidth="1"/>
    <col min="14345" max="14345" width="3" style="97" customWidth="1"/>
    <col min="14346" max="14346" width="11.42578125" style="97"/>
    <col min="14347" max="14347" width="12.42578125" style="97" bestFit="1" customWidth="1"/>
    <col min="14348" max="14592" width="11.42578125" style="97"/>
    <col min="14593" max="14593" width="4.28515625" style="97" customWidth="1"/>
    <col min="14594" max="14594" width="54.5703125" style="97" customWidth="1"/>
    <col min="14595" max="14595" width="15.28515625" style="97" customWidth="1"/>
    <col min="14596" max="14596" width="3" style="97" customWidth="1"/>
    <col min="14597" max="14597" width="1.140625" style="97" customWidth="1"/>
    <col min="14598" max="14598" width="21.7109375" style="97" customWidth="1"/>
    <col min="14599" max="14599" width="1.42578125" style="97" customWidth="1"/>
    <col min="14600" max="14600" width="21.7109375" style="97" customWidth="1"/>
    <col min="14601" max="14601" width="3" style="97" customWidth="1"/>
    <col min="14602" max="14602" width="11.42578125" style="97"/>
    <col min="14603" max="14603" width="12.42578125" style="97" bestFit="1" customWidth="1"/>
    <col min="14604" max="14848" width="11.42578125" style="97"/>
    <col min="14849" max="14849" width="4.28515625" style="97" customWidth="1"/>
    <col min="14850" max="14850" width="54.5703125" style="97" customWidth="1"/>
    <col min="14851" max="14851" width="15.28515625" style="97" customWidth="1"/>
    <col min="14852" max="14852" width="3" style="97" customWidth="1"/>
    <col min="14853" max="14853" width="1.140625" style="97" customWidth="1"/>
    <col min="14854" max="14854" width="21.7109375" style="97" customWidth="1"/>
    <col min="14855" max="14855" width="1.42578125" style="97" customWidth="1"/>
    <col min="14856" max="14856" width="21.7109375" style="97" customWidth="1"/>
    <col min="14857" max="14857" width="3" style="97" customWidth="1"/>
    <col min="14858" max="14858" width="11.42578125" style="97"/>
    <col min="14859" max="14859" width="12.42578125" style="97" bestFit="1" customWidth="1"/>
    <col min="14860" max="15104" width="11.42578125" style="97"/>
    <col min="15105" max="15105" width="4.28515625" style="97" customWidth="1"/>
    <col min="15106" max="15106" width="54.5703125" style="97" customWidth="1"/>
    <col min="15107" max="15107" width="15.28515625" style="97" customWidth="1"/>
    <col min="15108" max="15108" width="3" style="97" customWidth="1"/>
    <col min="15109" max="15109" width="1.140625" style="97" customWidth="1"/>
    <col min="15110" max="15110" width="21.7109375" style="97" customWidth="1"/>
    <col min="15111" max="15111" width="1.42578125" style="97" customWidth="1"/>
    <col min="15112" max="15112" width="21.7109375" style="97" customWidth="1"/>
    <col min="15113" max="15113" width="3" style="97" customWidth="1"/>
    <col min="15114" max="15114" width="11.42578125" style="97"/>
    <col min="15115" max="15115" width="12.42578125" style="97" bestFit="1" customWidth="1"/>
    <col min="15116" max="15360" width="11.42578125" style="97"/>
    <col min="15361" max="15361" width="4.28515625" style="97" customWidth="1"/>
    <col min="15362" max="15362" width="54.5703125" style="97" customWidth="1"/>
    <col min="15363" max="15363" width="15.28515625" style="97" customWidth="1"/>
    <col min="15364" max="15364" width="3" style="97" customWidth="1"/>
    <col min="15365" max="15365" width="1.140625" style="97" customWidth="1"/>
    <col min="15366" max="15366" width="21.7109375" style="97" customWidth="1"/>
    <col min="15367" max="15367" width="1.42578125" style="97" customWidth="1"/>
    <col min="15368" max="15368" width="21.7109375" style="97" customWidth="1"/>
    <col min="15369" max="15369" width="3" style="97" customWidth="1"/>
    <col min="15370" max="15370" width="11.42578125" style="97"/>
    <col min="15371" max="15371" width="12.42578125" style="97" bestFit="1" customWidth="1"/>
    <col min="15372" max="15616" width="11.42578125" style="97"/>
    <col min="15617" max="15617" width="4.28515625" style="97" customWidth="1"/>
    <col min="15618" max="15618" width="54.5703125" style="97" customWidth="1"/>
    <col min="15619" max="15619" width="15.28515625" style="97" customWidth="1"/>
    <col min="15620" max="15620" width="3" style="97" customWidth="1"/>
    <col min="15621" max="15621" width="1.140625" style="97" customWidth="1"/>
    <col min="15622" max="15622" width="21.7109375" style="97" customWidth="1"/>
    <col min="15623" max="15623" width="1.42578125" style="97" customWidth="1"/>
    <col min="15624" max="15624" width="21.7109375" style="97" customWidth="1"/>
    <col min="15625" max="15625" width="3" style="97" customWidth="1"/>
    <col min="15626" max="15626" width="11.42578125" style="97"/>
    <col min="15627" max="15627" width="12.42578125" style="97" bestFit="1" customWidth="1"/>
    <col min="15628" max="15872" width="11.42578125" style="97"/>
    <col min="15873" max="15873" width="4.28515625" style="97" customWidth="1"/>
    <col min="15874" max="15874" width="54.5703125" style="97" customWidth="1"/>
    <col min="15875" max="15875" width="15.28515625" style="97" customWidth="1"/>
    <col min="15876" max="15876" width="3" style="97" customWidth="1"/>
    <col min="15877" max="15877" width="1.140625" style="97" customWidth="1"/>
    <col min="15878" max="15878" width="21.7109375" style="97" customWidth="1"/>
    <col min="15879" max="15879" width="1.42578125" style="97" customWidth="1"/>
    <col min="15880" max="15880" width="21.7109375" style="97" customWidth="1"/>
    <col min="15881" max="15881" width="3" style="97" customWidth="1"/>
    <col min="15882" max="15882" width="11.42578125" style="97"/>
    <col min="15883" max="15883" width="12.42578125" style="97" bestFit="1" customWidth="1"/>
    <col min="15884" max="16128" width="11.42578125" style="97"/>
    <col min="16129" max="16129" width="4.28515625" style="97" customWidth="1"/>
    <col min="16130" max="16130" width="54.5703125" style="97" customWidth="1"/>
    <col min="16131" max="16131" width="15.28515625" style="97" customWidth="1"/>
    <col min="16132" max="16132" width="3" style="97" customWidth="1"/>
    <col min="16133" max="16133" width="1.140625" style="97" customWidth="1"/>
    <col min="16134" max="16134" width="21.7109375" style="97" customWidth="1"/>
    <col min="16135" max="16135" width="1.42578125" style="97" customWidth="1"/>
    <col min="16136" max="16136" width="21.7109375" style="97" customWidth="1"/>
    <col min="16137" max="16137" width="3" style="97" customWidth="1"/>
    <col min="16138" max="16138" width="11.42578125" style="97"/>
    <col min="16139" max="16139" width="12.42578125" style="97" bestFit="1" customWidth="1"/>
    <col min="16140" max="16384" width="11.42578125" style="97"/>
  </cols>
  <sheetData>
    <row r="2" spans="2:9" ht="16.5" thickBot="1" x14ac:dyDescent="0.3">
      <c r="B2" s="511"/>
      <c r="C2" s="511"/>
      <c r="D2" s="511"/>
      <c r="E2" s="511"/>
      <c r="F2" s="511"/>
      <c r="G2" s="511"/>
      <c r="H2" s="511"/>
    </row>
    <row r="3" spans="2:9" ht="15" x14ac:dyDescent="0.25">
      <c r="B3" s="13"/>
      <c r="C3" s="14"/>
      <c r="D3" s="14"/>
      <c r="E3" s="14"/>
      <c r="F3" s="14"/>
      <c r="G3" s="14"/>
      <c r="H3" s="15"/>
    </row>
    <row r="4" spans="2:9" ht="15" x14ac:dyDescent="0.2">
      <c r="B4" s="512" t="s">
        <v>332</v>
      </c>
      <c r="C4" s="513"/>
      <c r="D4" s="513"/>
      <c r="E4" s="513"/>
      <c r="F4" s="513"/>
      <c r="G4" s="513"/>
      <c r="H4" s="514"/>
    </row>
    <row r="5" spans="2:9" ht="15" x14ac:dyDescent="0.2">
      <c r="B5" s="512" t="s">
        <v>46</v>
      </c>
      <c r="C5" s="513"/>
      <c r="D5" s="513"/>
      <c r="E5" s="513"/>
      <c r="F5" s="513"/>
      <c r="G5" s="513"/>
      <c r="H5" s="514"/>
    </row>
    <row r="6" spans="2:9" ht="14.25" x14ac:dyDescent="0.2">
      <c r="B6" s="507" t="s">
        <v>10</v>
      </c>
      <c r="C6" s="508"/>
      <c r="D6" s="508"/>
      <c r="E6" s="508"/>
      <c r="F6" s="508"/>
      <c r="G6" s="508"/>
      <c r="H6" s="509"/>
    </row>
    <row r="7" spans="2:9" ht="18.75" x14ac:dyDescent="0.3">
      <c r="B7" s="507" t="s">
        <v>445</v>
      </c>
      <c r="C7" s="508"/>
      <c r="D7" s="508"/>
      <c r="E7" s="508"/>
      <c r="F7" s="508"/>
      <c r="G7" s="508"/>
      <c r="H7" s="509"/>
      <c r="I7" s="96"/>
    </row>
    <row r="8" spans="2:9" ht="18.75" x14ac:dyDescent="0.3">
      <c r="B8" s="220"/>
      <c r="C8" s="221"/>
      <c r="D8" s="221"/>
      <c r="E8" s="222"/>
      <c r="F8" s="222"/>
      <c r="G8" s="223">
        <v>43830</v>
      </c>
      <c r="H8" s="224">
        <v>43465</v>
      </c>
      <c r="I8" s="96"/>
    </row>
    <row r="9" spans="2:9" ht="18.75" x14ac:dyDescent="0.3">
      <c r="B9" s="220"/>
      <c r="C9" s="221"/>
      <c r="D9" s="221"/>
      <c r="E9" s="222"/>
      <c r="F9" s="222"/>
      <c r="G9" s="225"/>
      <c r="H9" s="226"/>
      <c r="I9" s="96"/>
    </row>
    <row r="10" spans="2:9" ht="18.75" x14ac:dyDescent="0.3">
      <c r="B10" s="220"/>
      <c r="C10" s="227" t="s">
        <v>287</v>
      </c>
      <c r="D10" s="221"/>
      <c r="E10" s="222"/>
      <c r="F10" s="222"/>
      <c r="G10" s="228">
        <v>41260501.632620007</v>
      </c>
      <c r="H10" s="229">
        <v>34039213.346679993</v>
      </c>
      <c r="I10" s="96"/>
    </row>
    <row r="11" spans="2:9" ht="18.75" x14ac:dyDescent="0.3">
      <c r="B11" s="220"/>
      <c r="C11" s="227" t="s">
        <v>286</v>
      </c>
      <c r="D11" s="221"/>
      <c r="E11" s="222"/>
      <c r="F11" s="222"/>
      <c r="G11" s="228">
        <v>30285037.428499997</v>
      </c>
      <c r="H11" s="229">
        <v>26716460.316590004</v>
      </c>
      <c r="I11" s="96"/>
    </row>
    <row r="12" spans="2:9" ht="18.75" x14ac:dyDescent="0.3">
      <c r="B12" s="220"/>
      <c r="C12" s="227" t="s">
        <v>252</v>
      </c>
      <c r="D12" s="221"/>
      <c r="E12" s="222"/>
      <c r="F12" s="222"/>
      <c r="G12" s="228">
        <v>5953206.898</v>
      </c>
      <c r="H12" s="229">
        <v>3382626.6689999998</v>
      </c>
      <c r="I12" s="96"/>
    </row>
    <row r="13" spans="2:9" ht="18.75" x14ac:dyDescent="0.3">
      <c r="B13" s="220"/>
      <c r="C13" s="227" t="s">
        <v>388</v>
      </c>
      <c r="D13" s="221"/>
      <c r="E13" s="222"/>
      <c r="F13" s="222"/>
      <c r="G13" s="228"/>
      <c r="H13" s="229">
        <v>0</v>
      </c>
      <c r="I13" s="96"/>
    </row>
    <row r="14" spans="2:9" ht="18.75" x14ac:dyDescent="0.3">
      <c r="B14" s="220"/>
      <c r="C14" s="221"/>
      <c r="D14" s="221"/>
      <c r="E14" s="222"/>
      <c r="F14" s="222"/>
      <c r="G14" s="230"/>
      <c r="H14" s="231"/>
      <c r="I14" s="96"/>
    </row>
    <row r="15" spans="2:9" ht="18.75" x14ac:dyDescent="0.3">
      <c r="B15" s="251" t="s">
        <v>253</v>
      </c>
      <c r="C15" s="233"/>
      <c r="D15" s="233"/>
      <c r="E15" s="234"/>
      <c r="F15" s="233"/>
      <c r="G15" s="235">
        <v>5022257.3061200101</v>
      </c>
      <c r="H15" s="236">
        <v>3940126.3610899895</v>
      </c>
      <c r="I15" s="96"/>
    </row>
    <row r="16" spans="2:9" ht="18.75" x14ac:dyDescent="0.3">
      <c r="B16" s="251" t="s">
        <v>254</v>
      </c>
      <c r="C16" s="233"/>
      <c r="D16" s="233"/>
      <c r="E16" s="237"/>
      <c r="F16" s="233"/>
      <c r="G16" s="238"/>
      <c r="H16" s="239"/>
      <c r="I16" s="96"/>
    </row>
    <row r="17" spans="2:11" ht="18.75" x14ac:dyDescent="0.3">
      <c r="B17" s="251"/>
      <c r="C17" s="233" t="s">
        <v>255</v>
      </c>
      <c r="D17" s="233"/>
      <c r="E17" s="237"/>
      <c r="F17" s="233"/>
      <c r="G17" s="238">
        <v>303555.21699999995</v>
      </c>
      <c r="H17" s="239">
        <v>197545.758</v>
      </c>
      <c r="I17" s="96"/>
      <c r="K17" s="98"/>
    </row>
    <row r="18" spans="2:11" ht="18.75" x14ac:dyDescent="0.3">
      <c r="B18" s="251"/>
      <c r="C18" s="233" t="s">
        <v>256</v>
      </c>
      <c r="D18" s="233"/>
      <c r="E18" s="237"/>
      <c r="F18" s="233"/>
      <c r="G18" s="238">
        <v>3315283.5389999999</v>
      </c>
      <c r="H18" s="239">
        <v>3181456.247</v>
      </c>
      <c r="I18" s="96"/>
    </row>
    <row r="19" spans="2:11" ht="18.75" hidden="1" x14ac:dyDescent="0.3">
      <c r="B19" s="251"/>
      <c r="C19" s="233" t="s">
        <v>257</v>
      </c>
      <c r="D19" s="233"/>
      <c r="E19" s="237"/>
      <c r="F19" s="233"/>
      <c r="G19" s="238">
        <v>0</v>
      </c>
      <c r="H19" s="239">
        <v>0</v>
      </c>
      <c r="I19" s="96"/>
      <c r="K19" s="102"/>
    </row>
    <row r="20" spans="2:11" ht="18.75" hidden="1" x14ac:dyDescent="0.3">
      <c r="B20" s="251"/>
      <c r="C20" s="233" t="s">
        <v>258</v>
      </c>
      <c r="D20" s="233"/>
      <c r="E20" s="237"/>
      <c r="F20" s="233"/>
      <c r="G20" s="238">
        <v>0</v>
      </c>
      <c r="H20" s="239"/>
      <c r="I20" s="96"/>
    </row>
    <row r="21" spans="2:11" ht="18.75" hidden="1" x14ac:dyDescent="0.3">
      <c r="B21" s="251"/>
      <c r="C21" s="233" t="s">
        <v>259</v>
      </c>
      <c r="D21" s="233"/>
      <c r="E21" s="237"/>
      <c r="F21" s="233"/>
      <c r="G21" s="238">
        <v>0</v>
      </c>
      <c r="H21" s="239">
        <v>0</v>
      </c>
      <c r="I21" s="96"/>
    </row>
    <row r="22" spans="2:11" ht="18.75" x14ac:dyDescent="0.3">
      <c r="B22" s="251"/>
      <c r="C22" s="233" t="s">
        <v>260</v>
      </c>
      <c r="D22" s="233"/>
      <c r="E22" s="237"/>
      <c r="F22" s="233"/>
      <c r="G22" s="238">
        <v>25310.995999999999</v>
      </c>
      <c r="H22" s="239">
        <v>16652.157999999999</v>
      </c>
      <c r="I22" s="96"/>
      <c r="K22" s="102"/>
    </row>
    <row r="23" spans="2:11" ht="9" customHeight="1" x14ac:dyDescent="0.3">
      <c r="B23" s="251"/>
      <c r="C23" s="233"/>
      <c r="D23" s="233"/>
      <c r="E23" s="237"/>
      <c r="F23" s="233"/>
      <c r="G23" s="240"/>
      <c r="H23" s="239"/>
      <c r="I23" s="96"/>
    </row>
    <row r="24" spans="2:11" ht="18.75" x14ac:dyDescent="0.3">
      <c r="B24" s="251"/>
      <c r="C24" s="232"/>
      <c r="D24" s="232"/>
      <c r="E24" s="234"/>
      <c r="F24" s="233"/>
      <c r="G24" s="241">
        <v>8666407.0581200086</v>
      </c>
      <c r="H24" s="242">
        <v>7335780.5240899893</v>
      </c>
      <c r="I24" s="96"/>
      <c r="J24" s="102"/>
      <c r="K24" s="102"/>
    </row>
    <row r="25" spans="2:11" ht="18.75" x14ac:dyDescent="0.3">
      <c r="B25" s="251" t="s">
        <v>261</v>
      </c>
      <c r="C25" s="233"/>
      <c r="D25" s="233"/>
      <c r="E25" s="237"/>
      <c r="F25" s="233"/>
      <c r="G25" s="238"/>
      <c r="H25" s="239"/>
      <c r="I25" s="96"/>
    </row>
    <row r="26" spans="2:11" ht="18.75" x14ac:dyDescent="0.3">
      <c r="B26" s="251" t="s">
        <v>262</v>
      </c>
      <c r="C26" s="233"/>
      <c r="D26" s="233"/>
      <c r="E26" s="234"/>
      <c r="F26" s="233"/>
      <c r="G26" s="238"/>
      <c r="H26" s="239"/>
      <c r="I26" s="96"/>
    </row>
    <row r="27" spans="2:11" ht="18.75" x14ac:dyDescent="0.3">
      <c r="B27" s="251"/>
      <c r="C27" s="233" t="s">
        <v>263</v>
      </c>
      <c r="D27" s="233"/>
      <c r="E27" s="234"/>
      <c r="F27" s="233"/>
      <c r="G27" s="238">
        <v>0</v>
      </c>
      <c r="H27" s="239">
        <v>0</v>
      </c>
      <c r="I27" s="96"/>
    </row>
    <row r="28" spans="2:11" ht="18.75" x14ac:dyDescent="0.3">
      <c r="B28" s="251"/>
      <c r="C28" s="233" t="s">
        <v>264</v>
      </c>
      <c r="D28" s="233"/>
      <c r="E28" s="237"/>
      <c r="F28" s="233"/>
      <c r="G28" s="238">
        <v>-17655144.296</v>
      </c>
      <c r="H28" s="239">
        <v>-27867614.675999999</v>
      </c>
      <c r="I28" s="96"/>
    </row>
    <row r="29" spans="2:11" ht="18.75" x14ac:dyDescent="0.3">
      <c r="B29" s="251"/>
      <c r="C29" s="233" t="s">
        <v>265</v>
      </c>
      <c r="D29" s="233"/>
      <c r="E29" s="237"/>
      <c r="F29" s="233"/>
      <c r="G29" s="238">
        <v>-44333.125</v>
      </c>
      <c r="H29" s="239">
        <v>279045.44300000009</v>
      </c>
      <c r="I29" s="96"/>
    </row>
    <row r="30" spans="2:11" ht="18.75" x14ac:dyDescent="0.3">
      <c r="B30" s="251"/>
      <c r="C30" s="233" t="s">
        <v>266</v>
      </c>
      <c r="D30" s="233"/>
      <c r="E30" s="237"/>
      <c r="F30" s="233"/>
      <c r="G30" s="238">
        <v>-9733564.4010000005</v>
      </c>
      <c r="H30" s="239">
        <v>-7527986.5360000003</v>
      </c>
      <c r="I30" s="96"/>
    </row>
    <row r="31" spans="2:11" ht="18.75" x14ac:dyDescent="0.3">
      <c r="B31" s="251"/>
      <c r="C31" s="233" t="s">
        <v>267</v>
      </c>
      <c r="D31" s="233"/>
      <c r="E31" s="237"/>
      <c r="F31" s="233"/>
      <c r="G31" s="238">
        <v>30673.580530000003</v>
      </c>
      <c r="H31" s="239">
        <v>-8188.080529999992</v>
      </c>
      <c r="I31" s="96"/>
    </row>
    <row r="32" spans="2:11" ht="18.75" x14ac:dyDescent="0.3">
      <c r="B32" s="251"/>
      <c r="C32" s="233" t="s">
        <v>268</v>
      </c>
      <c r="D32" s="233"/>
      <c r="E32" s="237"/>
      <c r="F32" s="233"/>
      <c r="G32" s="238">
        <v>9607799.4590000007</v>
      </c>
      <c r="H32" s="239">
        <v>23649686.059999995</v>
      </c>
      <c r="I32" s="96"/>
    </row>
    <row r="33" spans="2:11" ht="18.75" x14ac:dyDescent="0.3">
      <c r="B33" s="251"/>
      <c r="C33" s="233" t="s">
        <v>268</v>
      </c>
      <c r="D33" s="233"/>
      <c r="E33" s="237"/>
      <c r="F33" s="233"/>
      <c r="G33" s="238">
        <v>-1000000</v>
      </c>
      <c r="H33" s="239">
        <v>0</v>
      </c>
      <c r="I33" s="96"/>
    </row>
    <row r="34" spans="2:11" ht="18.75" x14ac:dyDescent="0.3">
      <c r="B34" s="251"/>
      <c r="C34" s="233" t="s">
        <v>269</v>
      </c>
      <c r="D34" s="233"/>
      <c r="E34" s="237"/>
      <c r="F34" s="233"/>
      <c r="G34" s="238">
        <v>-101935.166</v>
      </c>
      <c r="H34" s="239">
        <v>309054.652</v>
      </c>
      <c r="I34" s="96"/>
    </row>
    <row r="35" spans="2:11" ht="18.75" x14ac:dyDescent="0.3">
      <c r="B35" s="251"/>
      <c r="C35" s="233" t="s">
        <v>270</v>
      </c>
      <c r="D35" s="233"/>
      <c r="E35" s="237"/>
      <c r="F35" s="233"/>
      <c r="G35" s="238">
        <v>177211.70199999999</v>
      </c>
      <c r="H35" s="239">
        <v>-130918.92000000004</v>
      </c>
      <c r="I35" s="96"/>
    </row>
    <row r="36" spans="2:11" ht="18.75" x14ac:dyDescent="0.3">
      <c r="B36" s="251" t="s">
        <v>271</v>
      </c>
      <c r="C36" s="233"/>
      <c r="D36" s="233"/>
      <c r="E36" s="237"/>
      <c r="F36" s="233"/>
      <c r="G36" s="243"/>
      <c r="H36" s="239"/>
      <c r="I36" s="96"/>
    </row>
    <row r="37" spans="2:11" ht="18.75" x14ac:dyDescent="0.3">
      <c r="B37" s="251" t="s">
        <v>272</v>
      </c>
      <c r="C37" s="233"/>
      <c r="D37" s="244" t="s">
        <v>177</v>
      </c>
      <c r="E37" s="234"/>
      <c r="F37" s="233"/>
      <c r="G37" s="241">
        <v>-10052885.188349992</v>
      </c>
      <c r="H37" s="242">
        <v>-3961141.5334400134</v>
      </c>
      <c r="I37" s="96"/>
      <c r="J37" s="102"/>
      <c r="K37" s="102"/>
    </row>
    <row r="38" spans="2:11" ht="18.75" x14ac:dyDescent="0.3">
      <c r="B38" s="251"/>
      <c r="C38" s="233"/>
      <c r="D38" s="233"/>
      <c r="E38" s="237"/>
      <c r="F38" s="233"/>
      <c r="G38" s="240"/>
      <c r="H38" s="239"/>
      <c r="I38" s="96"/>
    </row>
    <row r="39" spans="2:11" ht="18.75" x14ac:dyDescent="0.3">
      <c r="B39" s="251" t="s">
        <v>273</v>
      </c>
      <c r="C39" s="233"/>
      <c r="D39" s="233"/>
      <c r="E39" s="237"/>
      <c r="F39" s="233"/>
      <c r="G39" s="238"/>
      <c r="H39" s="239"/>
      <c r="I39" s="96"/>
    </row>
    <row r="40" spans="2:11" ht="18.75" x14ac:dyDescent="0.3">
      <c r="B40" s="251" t="s">
        <v>274</v>
      </c>
      <c r="C40" s="233"/>
      <c r="D40" s="233"/>
      <c r="E40" s="237"/>
      <c r="F40" s="233"/>
      <c r="G40" s="238"/>
      <c r="H40" s="239"/>
      <c r="I40" s="96"/>
    </row>
    <row r="41" spans="2:11" ht="18.75" x14ac:dyDescent="0.3">
      <c r="B41" s="251"/>
      <c r="C41" s="233" t="s">
        <v>275</v>
      </c>
      <c r="D41" s="233"/>
      <c r="E41" s="237"/>
      <c r="F41" s="233"/>
      <c r="G41" s="238">
        <v>-375143.85736999987</v>
      </c>
      <c r="H41" s="239">
        <v>-787539.43047000025</v>
      </c>
      <c r="I41" s="96"/>
      <c r="K41" s="98"/>
    </row>
    <row r="42" spans="2:11" ht="18.75" x14ac:dyDescent="0.3">
      <c r="B42" s="251"/>
      <c r="C42" s="233" t="s">
        <v>276</v>
      </c>
      <c r="D42" s="233"/>
      <c r="E42" s="237"/>
      <c r="F42" s="233"/>
      <c r="G42" s="238"/>
      <c r="H42" s="239">
        <v>0</v>
      </c>
      <c r="I42" s="96"/>
    </row>
    <row r="43" spans="2:11" ht="18.75" x14ac:dyDescent="0.3">
      <c r="B43" s="251"/>
      <c r="C43" s="233" t="s">
        <v>277</v>
      </c>
      <c r="D43" s="233"/>
      <c r="E43" s="237"/>
      <c r="F43" s="233"/>
      <c r="G43" s="238">
        <v>0</v>
      </c>
      <c r="H43" s="239">
        <v>-150000</v>
      </c>
      <c r="I43" s="96"/>
    </row>
    <row r="44" spans="2:11" ht="18.75" x14ac:dyDescent="0.3">
      <c r="B44" s="251" t="s">
        <v>278</v>
      </c>
      <c r="C44" s="233"/>
      <c r="D44" s="233"/>
      <c r="E44" s="237"/>
      <c r="F44" s="233"/>
      <c r="G44" s="240"/>
      <c r="H44" s="239"/>
      <c r="I44" s="96"/>
    </row>
    <row r="45" spans="2:11" ht="18.75" x14ac:dyDescent="0.3">
      <c r="B45" s="251" t="s">
        <v>274</v>
      </c>
      <c r="C45" s="233"/>
      <c r="D45" s="244" t="s">
        <v>178</v>
      </c>
      <c r="E45" s="234"/>
      <c r="F45" s="233"/>
      <c r="G45" s="241">
        <v>-375143.85736999987</v>
      </c>
      <c r="H45" s="242">
        <v>-937539.43047000025</v>
      </c>
      <c r="I45" s="96"/>
    </row>
    <row r="46" spans="2:11" ht="18.75" hidden="1" x14ac:dyDescent="0.3">
      <c r="B46" s="251"/>
      <c r="C46" s="233"/>
      <c r="D46" s="233"/>
      <c r="E46" s="237"/>
      <c r="F46" s="233"/>
      <c r="G46" s="240"/>
      <c r="H46" s="239"/>
      <c r="I46" s="96"/>
    </row>
    <row r="47" spans="2:11" ht="18.75" x14ac:dyDescent="0.3">
      <c r="B47" s="251" t="s">
        <v>273</v>
      </c>
      <c r="C47" s="233"/>
      <c r="D47" s="233"/>
      <c r="E47" s="237"/>
      <c r="F47" s="233"/>
      <c r="G47" s="238"/>
      <c r="H47" s="239"/>
      <c r="I47" s="96"/>
    </row>
    <row r="48" spans="2:11" ht="18.75" x14ac:dyDescent="0.3">
      <c r="B48" s="251" t="s">
        <v>279</v>
      </c>
      <c r="C48" s="233"/>
      <c r="D48" s="233"/>
      <c r="E48" s="237"/>
      <c r="F48" s="233"/>
      <c r="G48" s="238"/>
      <c r="H48" s="239"/>
      <c r="I48" s="96"/>
    </row>
    <row r="49" spans="2:9" ht="18.75" x14ac:dyDescent="0.3">
      <c r="B49" s="251"/>
      <c r="C49" s="233" t="s">
        <v>280</v>
      </c>
      <c r="D49" s="233"/>
      <c r="E49" s="237"/>
      <c r="F49" s="233"/>
      <c r="G49" s="238">
        <v>10523112.158</v>
      </c>
      <c r="H49" s="239">
        <v>5263385.8229599996</v>
      </c>
      <c r="I49" s="96"/>
    </row>
    <row r="50" spans="2:9" ht="18.75" x14ac:dyDescent="0.3">
      <c r="B50" s="251" t="s">
        <v>271</v>
      </c>
      <c r="C50" s="233"/>
      <c r="D50" s="233"/>
      <c r="E50" s="237"/>
      <c r="F50" s="233"/>
      <c r="G50" s="245"/>
      <c r="H50" s="246"/>
      <c r="I50" s="96"/>
    </row>
    <row r="51" spans="2:9" ht="18.75" x14ac:dyDescent="0.3">
      <c r="B51" s="251" t="s">
        <v>281</v>
      </c>
      <c r="C51" s="233"/>
      <c r="D51" s="244" t="s">
        <v>179</v>
      </c>
      <c r="E51" s="234"/>
      <c r="F51" s="233"/>
      <c r="G51" s="241">
        <v>10523112.158</v>
      </c>
      <c r="H51" s="242">
        <v>5263385.8229599996</v>
      </c>
      <c r="I51" s="96"/>
    </row>
    <row r="52" spans="2:9" ht="18.75" x14ac:dyDescent="0.3">
      <c r="B52" s="251"/>
      <c r="C52" s="233"/>
      <c r="D52" s="233"/>
      <c r="E52" s="237"/>
      <c r="F52" s="233"/>
      <c r="G52" s="240"/>
      <c r="H52" s="239"/>
      <c r="I52" s="96"/>
    </row>
    <row r="53" spans="2:9" ht="18.75" x14ac:dyDescent="0.3">
      <c r="B53" s="252" t="s">
        <v>282</v>
      </c>
      <c r="C53" s="233"/>
      <c r="D53" s="244" t="s">
        <v>283</v>
      </c>
      <c r="E53" s="237"/>
      <c r="F53" s="233"/>
      <c r="G53" s="238">
        <v>95083.112280007452</v>
      </c>
      <c r="H53" s="239">
        <v>364704.85904998612</v>
      </c>
      <c r="I53" s="96"/>
    </row>
    <row r="54" spans="2:9" s="122" customFormat="1" ht="24" customHeight="1" x14ac:dyDescent="0.3">
      <c r="B54" s="252" t="s">
        <v>284</v>
      </c>
      <c r="C54" s="233"/>
      <c r="D54" s="233"/>
      <c r="E54" s="237"/>
      <c r="F54" s="233"/>
      <c r="G54" s="238">
        <v>2908991.0788499862</v>
      </c>
      <c r="H54" s="239">
        <v>2544286.2198000001</v>
      </c>
      <c r="I54" s="96"/>
    </row>
    <row r="55" spans="2:9" s="122" customFormat="1" ht="24" hidden="1" customHeight="1" x14ac:dyDescent="0.3">
      <c r="B55" s="251"/>
      <c r="C55" s="233"/>
      <c r="D55" s="233"/>
      <c r="E55" s="237"/>
      <c r="F55" s="233"/>
      <c r="G55" s="240"/>
      <c r="H55" s="239"/>
      <c r="I55" s="96"/>
    </row>
    <row r="56" spans="2:9" ht="26.25" customHeight="1" thickBot="1" x14ac:dyDescent="0.35">
      <c r="B56" s="251" t="s">
        <v>285</v>
      </c>
      <c r="C56" s="200"/>
      <c r="D56" s="200"/>
      <c r="E56" s="234"/>
      <c r="F56" s="233"/>
      <c r="G56" s="247">
        <v>3004074.1911299936</v>
      </c>
      <c r="H56" s="248">
        <v>2908991.0788499862</v>
      </c>
      <c r="I56" s="96"/>
    </row>
    <row r="57" spans="2:9" ht="26.25" customHeight="1" thickTop="1" thickBot="1" x14ac:dyDescent="0.35">
      <c r="B57" s="249"/>
      <c r="C57" s="218"/>
      <c r="D57" s="218"/>
      <c r="E57" s="250"/>
      <c r="F57" s="218"/>
      <c r="G57" s="218"/>
      <c r="H57" s="219"/>
      <c r="I57" s="96"/>
    </row>
    <row r="58" spans="2:9" ht="18.75" x14ac:dyDescent="0.3">
      <c r="B58" s="99"/>
      <c r="E58" s="100"/>
      <c r="F58" s="96"/>
      <c r="G58" s="102"/>
      <c r="H58" s="104"/>
      <c r="I58" s="96"/>
    </row>
    <row r="59" spans="2:9" ht="18.75" x14ac:dyDescent="0.3">
      <c r="B59" s="99"/>
      <c r="C59" s="96"/>
      <c r="D59" s="96"/>
      <c r="E59" s="101"/>
      <c r="F59" s="96"/>
      <c r="G59" s="102"/>
      <c r="H59" s="96"/>
      <c r="I59" s="96"/>
    </row>
    <row r="60" spans="2:9" ht="18.75" x14ac:dyDescent="0.3">
      <c r="B60" s="510"/>
      <c r="C60" s="510"/>
      <c r="D60" s="510"/>
      <c r="E60" s="510"/>
      <c r="F60" s="510"/>
      <c r="G60" s="510"/>
      <c r="H60" s="510"/>
      <c r="I60" s="96"/>
    </row>
    <row r="61" spans="2:9" ht="15.75" customHeight="1" x14ac:dyDescent="0.25">
      <c r="B61" s="181" t="s">
        <v>348</v>
      </c>
      <c r="C61" s="181" t="s">
        <v>355</v>
      </c>
      <c r="D61" s="1"/>
      <c r="E61" s="112"/>
      <c r="F61" s="1"/>
      <c r="G61" s="470" t="str">
        <f>+ENCABEZADO!F54</f>
        <v>BLAS TITO BENEGAS ISEAS</v>
      </c>
      <c r="H61" s="470"/>
      <c r="I61" s="152"/>
    </row>
    <row r="62" spans="2:9" x14ac:dyDescent="0.2">
      <c r="B62" s="135" t="s">
        <v>349</v>
      </c>
      <c r="C62" s="135" t="s">
        <v>356</v>
      </c>
      <c r="D62" s="106"/>
      <c r="E62" s="106"/>
      <c r="F62" s="106"/>
      <c r="G62" s="472" t="str">
        <f>+ENCABEZADO!F55</f>
        <v>PRESIDENTE</v>
      </c>
      <c r="H62" s="472"/>
      <c r="I62" s="136"/>
    </row>
    <row r="63" spans="2:9" ht="18.75" x14ac:dyDescent="0.3">
      <c r="B63" s="99"/>
      <c r="C63" s="105"/>
      <c r="D63" s="106"/>
      <c r="E63" s="106"/>
      <c r="F63" s="106"/>
      <c r="G63" s="106"/>
      <c r="H63" s="106"/>
      <c r="I63" s="106"/>
    </row>
    <row r="64" spans="2:9" x14ac:dyDescent="0.2">
      <c r="G64" s="97"/>
    </row>
    <row r="65" spans="2:9" x14ac:dyDescent="0.2">
      <c r="G65" s="97"/>
    </row>
    <row r="66" spans="2:9" ht="18.75" x14ac:dyDescent="0.3">
      <c r="E66" s="107"/>
      <c r="F66" s="107"/>
      <c r="G66" s="108"/>
      <c r="H66" s="96"/>
      <c r="I66" s="96"/>
    </row>
    <row r="67" spans="2:9" ht="18.75" x14ac:dyDescent="0.3">
      <c r="E67" s="107"/>
      <c r="F67" s="107"/>
      <c r="G67" s="108"/>
      <c r="H67" s="96"/>
      <c r="I67" s="96"/>
    </row>
    <row r="68" spans="2:9" ht="18.75" x14ac:dyDescent="0.3">
      <c r="B68" s="99"/>
      <c r="C68" s="96"/>
      <c r="D68" s="96"/>
      <c r="E68" s="96"/>
      <c r="F68" s="96"/>
      <c r="G68" s="109"/>
      <c r="H68" s="110"/>
      <c r="I68" s="96"/>
    </row>
    <row r="69" spans="2:9" ht="18.75" x14ac:dyDescent="0.3">
      <c r="B69" s="99"/>
      <c r="C69" s="96"/>
      <c r="D69" s="96"/>
      <c r="E69" s="96"/>
      <c r="F69" s="96"/>
      <c r="G69" s="109"/>
      <c r="H69" s="110"/>
      <c r="I69" s="96"/>
    </row>
    <row r="70" spans="2:9" ht="18.75" x14ac:dyDescent="0.3">
      <c r="B70" s="99"/>
      <c r="C70" s="96"/>
      <c r="D70" s="96"/>
      <c r="E70" s="96"/>
      <c r="F70" s="96"/>
      <c r="G70" s="111"/>
      <c r="H70" s="110"/>
      <c r="I70" s="96"/>
    </row>
    <row r="71" spans="2:9" ht="18.75" x14ac:dyDescent="0.3">
      <c r="B71" s="99"/>
      <c r="C71" s="96"/>
      <c r="D71" s="96"/>
      <c r="E71" s="96"/>
      <c r="F71" s="96"/>
      <c r="G71" s="109"/>
      <c r="H71" s="110"/>
      <c r="I71" s="96"/>
    </row>
    <row r="72" spans="2:9" ht="18.75" x14ac:dyDescent="0.3">
      <c r="B72" s="99"/>
      <c r="C72" s="96"/>
      <c r="D72" s="96"/>
      <c r="E72" s="96"/>
      <c r="F72" s="96"/>
      <c r="G72" s="111"/>
      <c r="H72" s="96"/>
      <c r="I72" s="96"/>
    </row>
    <row r="73" spans="2:9" ht="18.75" x14ac:dyDescent="0.3">
      <c r="B73" s="99"/>
      <c r="C73" s="96"/>
      <c r="D73" s="96"/>
      <c r="E73" s="96"/>
      <c r="F73" s="96"/>
      <c r="G73" s="109"/>
      <c r="H73" s="96"/>
      <c r="I73" s="96"/>
    </row>
    <row r="74" spans="2:9" ht="18.75" x14ac:dyDescent="0.3">
      <c r="B74" s="99"/>
      <c r="C74" s="96"/>
      <c r="D74" s="96"/>
      <c r="E74" s="96"/>
      <c r="F74" s="96"/>
      <c r="G74" s="111"/>
      <c r="H74" s="96"/>
      <c r="I74" s="96"/>
    </row>
    <row r="75" spans="2:9" ht="18.75" x14ac:dyDescent="0.3">
      <c r="B75" s="99"/>
      <c r="C75" s="96"/>
      <c r="D75" s="96"/>
      <c r="E75" s="96"/>
      <c r="F75" s="96"/>
      <c r="G75" s="111"/>
      <c r="H75" s="96"/>
      <c r="I75" s="96"/>
    </row>
    <row r="76" spans="2:9" ht="18.75" x14ac:dyDescent="0.3">
      <c r="B76" s="99"/>
      <c r="C76" s="96"/>
      <c r="D76" s="96"/>
      <c r="E76" s="96"/>
      <c r="F76" s="96"/>
      <c r="G76" s="111"/>
      <c r="H76" s="96"/>
      <c r="I76" s="96"/>
    </row>
    <row r="77" spans="2:9" ht="18.75" x14ac:dyDescent="0.3">
      <c r="B77" s="99"/>
      <c r="C77" s="96"/>
      <c r="D77" s="96"/>
      <c r="E77" s="96"/>
      <c r="F77" s="96"/>
      <c r="G77" s="111"/>
      <c r="H77" s="96"/>
      <c r="I77" s="96"/>
    </row>
    <row r="78" spans="2:9" ht="18.75" x14ac:dyDescent="0.3">
      <c r="B78" s="99"/>
      <c r="C78" s="96"/>
      <c r="D78" s="96"/>
      <c r="E78" s="96"/>
      <c r="F78" s="96"/>
      <c r="G78" s="111"/>
      <c r="H78" s="96"/>
      <c r="I78" s="96"/>
    </row>
    <row r="79" spans="2:9" ht="18.75" x14ac:dyDescent="0.3">
      <c r="B79" s="99"/>
      <c r="C79" s="96"/>
      <c r="D79" s="96"/>
      <c r="E79" s="96"/>
      <c r="F79" s="96"/>
      <c r="G79" s="111"/>
      <c r="H79" s="96"/>
      <c r="I79" s="96"/>
    </row>
    <row r="80" spans="2:9" ht="18.75" x14ac:dyDescent="0.3">
      <c r="B80" s="99"/>
      <c r="C80" s="96"/>
      <c r="D80" s="96"/>
      <c r="E80" s="96"/>
      <c r="F80" s="96"/>
      <c r="G80" s="111"/>
      <c r="H80" s="96"/>
      <c r="I80" s="96"/>
    </row>
    <row r="81" spans="2:9" ht="18.75" x14ac:dyDescent="0.3">
      <c r="B81" s="99"/>
      <c r="C81" s="96"/>
      <c r="D81" s="96"/>
      <c r="E81" s="96"/>
      <c r="F81" s="96"/>
      <c r="G81" s="111"/>
      <c r="H81" s="96"/>
      <c r="I81" s="96"/>
    </row>
    <row r="82" spans="2:9" ht="18.75" x14ac:dyDescent="0.3">
      <c r="B82" s="99"/>
      <c r="C82" s="96"/>
      <c r="D82" s="96"/>
      <c r="E82" s="96"/>
      <c r="F82" s="96"/>
      <c r="G82" s="111"/>
      <c r="H82" s="96"/>
      <c r="I82" s="96"/>
    </row>
    <row r="83" spans="2:9" ht="18.75" x14ac:dyDescent="0.3">
      <c r="B83" s="99"/>
      <c r="C83" s="96"/>
      <c r="D83" s="96"/>
      <c r="E83" s="96"/>
      <c r="F83" s="96"/>
      <c r="G83" s="111"/>
      <c r="H83" s="96"/>
      <c r="I83" s="96"/>
    </row>
    <row r="84" spans="2:9" ht="18.75" x14ac:dyDescent="0.3">
      <c r="B84" s="99"/>
      <c r="C84" s="96"/>
      <c r="D84" s="96"/>
      <c r="E84" s="96"/>
      <c r="F84" s="96"/>
      <c r="G84" s="111"/>
      <c r="H84" s="96"/>
      <c r="I84" s="96"/>
    </row>
    <row r="85" spans="2:9" ht="18.75" x14ac:dyDescent="0.3">
      <c r="B85" s="99"/>
      <c r="C85" s="96"/>
      <c r="D85" s="96"/>
      <c r="E85" s="96"/>
      <c r="F85" s="96"/>
      <c r="G85" s="111"/>
      <c r="H85" s="96"/>
      <c r="I85" s="96"/>
    </row>
    <row r="86" spans="2:9" ht="18.75" x14ac:dyDescent="0.3">
      <c r="B86" s="99"/>
      <c r="C86" s="96"/>
      <c r="D86" s="96"/>
      <c r="E86" s="96"/>
      <c r="F86" s="96"/>
      <c r="G86" s="111"/>
      <c r="H86" s="96"/>
      <c r="I86" s="96"/>
    </row>
    <row r="87" spans="2:9" ht="18.75" x14ac:dyDescent="0.3">
      <c r="B87" s="99"/>
      <c r="C87" s="96"/>
      <c r="D87" s="96"/>
      <c r="E87" s="96"/>
      <c r="F87" s="96"/>
      <c r="G87" s="111"/>
      <c r="H87" s="96"/>
      <c r="I87" s="96"/>
    </row>
    <row r="88" spans="2:9" ht="18.75" x14ac:dyDescent="0.3">
      <c r="B88" s="99"/>
      <c r="C88" s="96"/>
      <c r="D88" s="96"/>
      <c r="E88" s="96"/>
      <c r="F88" s="96"/>
      <c r="G88" s="111"/>
      <c r="H88" s="96"/>
      <c r="I88" s="96"/>
    </row>
    <row r="89" spans="2:9" ht="18.75" x14ac:dyDescent="0.3">
      <c r="B89" s="99"/>
      <c r="C89" s="96"/>
      <c r="D89" s="96"/>
      <c r="E89" s="96"/>
      <c r="F89" s="96"/>
      <c r="G89" s="111"/>
      <c r="H89" s="96"/>
      <c r="I89" s="96"/>
    </row>
    <row r="90" spans="2:9" ht="18.75" x14ac:dyDescent="0.3">
      <c r="B90" s="99"/>
      <c r="C90" s="96"/>
      <c r="D90" s="96"/>
      <c r="E90" s="96"/>
      <c r="F90" s="96"/>
      <c r="G90" s="111"/>
      <c r="H90" s="96"/>
      <c r="I90" s="96"/>
    </row>
    <row r="91" spans="2:9" ht="18.75" x14ac:dyDescent="0.3">
      <c r="B91" s="99"/>
      <c r="C91" s="96"/>
      <c r="D91" s="96"/>
      <c r="E91" s="96"/>
      <c r="F91" s="96"/>
      <c r="G91" s="111"/>
      <c r="H91" s="96"/>
      <c r="I91" s="96"/>
    </row>
    <row r="92" spans="2:9" ht="18.75" x14ac:dyDescent="0.3">
      <c r="B92" s="99"/>
      <c r="C92" s="96"/>
      <c r="D92" s="96"/>
      <c r="E92" s="96"/>
      <c r="F92" s="96"/>
      <c r="G92" s="111"/>
      <c r="H92" s="96"/>
      <c r="I92" s="96"/>
    </row>
    <row r="93" spans="2:9" ht="18.75" x14ac:dyDescent="0.3">
      <c r="B93" s="99"/>
      <c r="C93" s="96"/>
      <c r="D93" s="96"/>
      <c r="E93" s="96"/>
      <c r="F93" s="96"/>
      <c r="G93" s="111"/>
      <c r="H93" s="96"/>
      <c r="I93" s="96"/>
    </row>
    <row r="94" spans="2:9" ht="18.75" x14ac:dyDescent="0.3">
      <c r="B94" s="99"/>
      <c r="C94" s="96"/>
      <c r="D94" s="96"/>
      <c r="E94" s="96"/>
      <c r="F94" s="96"/>
      <c r="G94" s="111"/>
      <c r="H94" s="96"/>
      <c r="I94" s="96"/>
    </row>
    <row r="95" spans="2:9" ht="18.75" x14ac:dyDescent="0.3">
      <c r="B95" s="99"/>
      <c r="C95" s="96"/>
      <c r="D95" s="96"/>
      <c r="E95" s="96"/>
      <c r="F95" s="96"/>
      <c r="G95" s="111"/>
      <c r="H95" s="96"/>
      <c r="I95" s="96"/>
    </row>
    <row r="96" spans="2:9" ht="18.75" x14ac:dyDescent="0.3">
      <c r="B96" s="99"/>
      <c r="C96" s="96"/>
      <c r="D96" s="96"/>
      <c r="E96" s="96"/>
      <c r="F96" s="96"/>
      <c r="G96" s="111"/>
      <c r="H96" s="96"/>
      <c r="I96" s="96"/>
    </row>
    <row r="97" spans="2:9" ht="18.75" x14ac:dyDescent="0.3">
      <c r="B97" s="99"/>
      <c r="C97" s="96"/>
      <c r="D97" s="96"/>
      <c r="E97" s="96"/>
      <c r="F97" s="96"/>
      <c r="G97" s="111"/>
      <c r="H97" s="96"/>
      <c r="I97" s="96"/>
    </row>
    <row r="98" spans="2:9" ht="18.75" x14ac:dyDescent="0.3">
      <c r="B98" s="99"/>
      <c r="C98" s="96"/>
      <c r="D98" s="96"/>
      <c r="E98" s="96"/>
      <c r="F98" s="96"/>
      <c r="G98" s="111"/>
      <c r="H98" s="96"/>
      <c r="I98" s="96"/>
    </row>
    <row r="99" spans="2:9" ht="18.75" x14ac:dyDescent="0.3">
      <c r="B99" s="99"/>
      <c r="C99" s="96"/>
      <c r="D99" s="96"/>
      <c r="E99" s="96"/>
      <c r="F99" s="96"/>
      <c r="G99" s="111"/>
      <c r="H99" s="96"/>
      <c r="I99" s="96"/>
    </row>
    <row r="100" spans="2:9" ht="18.75" x14ac:dyDescent="0.3">
      <c r="B100" s="99"/>
      <c r="C100" s="96"/>
      <c r="D100" s="96"/>
      <c r="E100" s="96"/>
      <c r="F100" s="96"/>
      <c r="G100" s="111"/>
      <c r="H100" s="96"/>
      <c r="I100" s="96"/>
    </row>
    <row r="101" spans="2:9" ht="18.75" x14ac:dyDescent="0.3">
      <c r="B101" s="99"/>
      <c r="C101" s="96"/>
      <c r="D101" s="96"/>
      <c r="E101" s="96"/>
      <c r="F101" s="96"/>
      <c r="G101" s="111"/>
      <c r="H101" s="96"/>
      <c r="I101" s="96"/>
    </row>
    <row r="102" spans="2:9" ht="18.75" x14ac:dyDescent="0.3">
      <c r="B102" s="99"/>
      <c r="C102" s="96"/>
      <c r="D102" s="96"/>
      <c r="E102" s="96"/>
      <c r="F102" s="96"/>
      <c r="G102" s="111"/>
      <c r="H102" s="96"/>
      <c r="I102" s="96"/>
    </row>
    <row r="103" spans="2:9" ht="18.75" x14ac:dyDescent="0.3">
      <c r="B103" s="99"/>
      <c r="C103" s="96"/>
      <c r="D103" s="96"/>
      <c r="E103" s="96"/>
      <c r="F103" s="96"/>
      <c r="G103" s="111"/>
      <c r="H103" s="96"/>
      <c r="I103" s="96"/>
    </row>
    <row r="104" spans="2:9" ht="18.75" x14ac:dyDescent="0.3">
      <c r="B104" s="99"/>
      <c r="C104" s="96"/>
      <c r="D104" s="96"/>
      <c r="E104" s="96"/>
      <c r="F104" s="96"/>
      <c r="G104" s="111"/>
      <c r="H104" s="96"/>
      <c r="I104" s="96"/>
    </row>
    <row r="105" spans="2:9" ht="18.75" x14ac:dyDescent="0.3">
      <c r="B105" s="99"/>
      <c r="C105" s="96"/>
      <c r="D105" s="96"/>
      <c r="E105" s="96"/>
      <c r="F105" s="96"/>
      <c r="G105" s="111"/>
      <c r="H105" s="96"/>
      <c r="I105" s="96"/>
    </row>
    <row r="106" spans="2:9" ht="18.75" x14ac:dyDescent="0.3">
      <c r="B106" s="99"/>
      <c r="C106" s="96"/>
      <c r="D106" s="96"/>
      <c r="E106" s="96"/>
      <c r="F106" s="96"/>
      <c r="G106" s="111"/>
      <c r="H106" s="96"/>
      <c r="I106" s="96"/>
    </row>
    <row r="107" spans="2:9" ht="18.75" x14ac:dyDescent="0.3">
      <c r="B107" s="99"/>
      <c r="C107" s="96"/>
      <c r="D107" s="96"/>
      <c r="E107" s="96"/>
      <c r="F107" s="96"/>
      <c r="G107" s="111"/>
      <c r="H107" s="96"/>
      <c r="I107" s="96"/>
    </row>
    <row r="108" spans="2:9" ht="18.75" x14ac:dyDescent="0.3">
      <c r="B108" s="99"/>
      <c r="C108" s="96"/>
      <c r="D108" s="96"/>
      <c r="E108" s="96"/>
      <c r="F108" s="96"/>
      <c r="G108" s="111"/>
      <c r="H108" s="96"/>
      <c r="I108" s="96"/>
    </row>
    <row r="109" spans="2:9" ht="18.75" x14ac:dyDescent="0.3">
      <c r="B109" s="99"/>
      <c r="C109" s="96"/>
      <c r="D109" s="96"/>
      <c r="E109" s="96"/>
      <c r="F109" s="96"/>
      <c r="G109" s="111"/>
      <c r="H109" s="96"/>
      <c r="I109" s="96"/>
    </row>
    <row r="110" spans="2:9" ht="18.75" x14ac:dyDescent="0.3">
      <c r="B110" s="99"/>
      <c r="C110" s="96"/>
      <c r="D110" s="96"/>
      <c r="E110" s="96"/>
      <c r="F110" s="96"/>
      <c r="G110" s="111"/>
      <c r="H110" s="96"/>
      <c r="I110" s="96"/>
    </row>
    <row r="111" spans="2:9" ht="18.75" x14ac:dyDescent="0.3">
      <c r="B111" s="99"/>
      <c r="C111" s="96"/>
      <c r="D111" s="96"/>
      <c r="E111" s="96"/>
      <c r="F111" s="96"/>
      <c r="G111" s="111"/>
      <c r="H111" s="96"/>
      <c r="I111" s="96"/>
    </row>
    <row r="112" spans="2:9" ht="18.75" x14ac:dyDescent="0.3">
      <c r="B112" s="99"/>
      <c r="C112" s="96"/>
      <c r="D112" s="96"/>
      <c r="E112" s="96"/>
      <c r="F112" s="96"/>
      <c r="G112" s="111"/>
      <c r="H112" s="96"/>
      <c r="I112" s="96"/>
    </row>
    <row r="113" spans="2:9" ht="18.75" x14ac:dyDescent="0.3">
      <c r="B113" s="99"/>
      <c r="C113" s="96"/>
      <c r="D113" s="96"/>
      <c r="E113" s="96"/>
      <c r="F113" s="96"/>
      <c r="G113" s="111"/>
      <c r="H113" s="96"/>
      <c r="I113" s="96"/>
    </row>
    <row r="114" spans="2:9" ht="18.75" x14ac:dyDescent="0.3">
      <c r="B114" s="99"/>
      <c r="C114" s="96"/>
      <c r="D114" s="96"/>
      <c r="E114" s="96"/>
      <c r="F114" s="96"/>
      <c r="G114" s="111"/>
      <c r="H114" s="96"/>
      <c r="I114" s="96"/>
    </row>
    <row r="115" spans="2:9" ht="18.75" x14ac:dyDescent="0.3">
      <c r="B115" s="99"/>
      <c r="C115" s="96"/>
      <c r="D115" s="96"/>
      <c r="E115" s="96"/>
      <c r="F115" s="96"/>
      <c r="G115" s="111"/>
      <c r="H115" s="96"/>
      <c r="I115" s="96"/>
    </row>
    <row r="116" spans="2:9" ht="18.75" x14ac:dyDescent="0.3">
      <c r="B116" s="99"/>
      <c r="C116" s="96"/>
      <c r="D116" s="96"/>
      <c r="E116" s="96"/>
      <c r="F116" s="96"/>
      <c r="G116" s="111"/>
      <c r="H116" s="96"/>
      <c r="I116" s="96"/>
    </row>
    <row r="117" spans="2:9" ht="18.75" x14ac:dyDescent="0.3">
      <c r="B117" s="99"/>
      <c r="C117" s="96"/>
      <c r="D117" s="96"/>
      <c r="E117" s="96"/>
      <c r="F117" s="96"/>
      <c r="G117" s="111"/>
      <c r="H117" s="96"/>
      <c r="I117" s="96"/>
    </row>
    <row r="118" spans="2:9" ht="18.75" x14ac:dyDescent="0.3">
      <c r="B118" s="99"/>
      <c r="C118" s="96"/>
      <c r="D118" s="96"/>
      <c r="E118" s="96"/>
      <c r="F118" s="96"/>
      <c r="G118" s="111"/>
      <c r="H118" s="96"/>
      <c r="I118" s="96"/>
    </row>
    <row r="119" spans="2:9" ht="18.75" x14ac:dyDescent="0.3">
      <c r="B119" s="99"/>
      <c r="C119" s="96"/>
      <c r="D119" s="96"/>
      <c r="E119" s="96"/>
      <c r="F119" s="96"/>
      <c r="G119" s="111"/>
      <c r="H119" s="96"/>
      <c r="I119" s="96"/>
    </row>
    <row r="120" spans="2:9" ht="18.75" x14ac:dyDescent="0.3">
      <c r="B120" s="99"/>
      <c r="C120" s="96"/>
      <c r="D120" s="96"/>
      <c r="E120" s="96"/>
      <c r="F120" s="96"/>
      <c r="G120" s="111"/>
      <c r="H120" s="96"/>
      <c r="I120" s="96"/>
    </row>
    <row r="121" spans="2:9" ht="18.75" x14ac:dyDescent="0.3">
      <c r="B121" s="99"/>
      <c r="C121" s="96"/>
      <c r="D121" s="96"/>
      <c r="E121" s="96"/>
      <c r="F121" s="96"/>
      <c r="G121" s="111"/>
      <c r="H121" s="96"/>
      <c r="I121" s="96"/>
    </row>
    <row r="122" spans="2:9" ht="18.75" x14ac:dyDescent="0.3">
      <c r="B122" s="99"/>
      <c r="C122" s="96"/>
      <c r="D122" s="96"/>
      <c r="E122" s="96"/>
      <c r="F122" s="96"/>
      <c r="G122" s="111"/>
      <c r="H122" s="96"/>
      <c r="I122" s="96"/>
    </row>
    <row r="123" spans="2:9" ht="18.75" x14ac:dyDescent="0.3">
      <c r="B123" s="99"/>
      <c r="C123" s="96"/>
      <c r="D123" s="96"/>
      <c r="E123" s="96"/>
      <c r="F123" s="96"/>
      <c r="G123" s="111"/>
      <c r="H123" s="96"/>
      <c r="I123" s="96"/>
    </row>
    <row r="124" spans="2:9" ht="18.75" x14ac:dyDescent="0.3">
      <c r="B124" s="99"/>
      <c r="C124" s="96"/>
      <c r="D124" s="96"/>
      <c r="E124" s="96"/>
      <c r="F124" s="96"/>
      <c r="G124" s="111"/>
      <c r="H124" s="96"/>
      <c r="I124" s="96"/>
    </row>
    <row r="125" spans="2:9" ht="18.75" x14ac:dyDescent="0.3">
      <c r="B125" s="99"/>
      <c r="C125" s="96"/>
      <c r="D125" s="96"/>
      <c r="E125" s="96"/>
      <c r="F125" s="96"/>
      <c r="G125" s="111"/>
      <c r="H125" s="96"/>
      <c r="I125" s="96"/>
    </row>
    <row r="126" spans="2:9" ht="18.75" x14ac:dyDescent="0.3">
      <c r="B126" s="99"/>
      <c r="C126" s="96"/>
      <c r="D126" s="96"/>
      <c r="E126" s="96"/>
      <c r="F126" s="96"/>
      <c r="G126" s="111"/>
      <c r="H126" s="96"/>
      <c r="I126" s="96"/>
    </row>
    <row r="127" spans="2:9" ht="18.75" x14ac:dyDescent="0.3">
      <c r="B127" s="99"/>
      <c r="C127" s="96"/>
      <c r="D127" s="96"/>
      <c r="E127" s="96"/>
      <c r="F127" s="96"/>
      <c r="G127" s="111"/>
      <c r="H127" s="96"/>
      <c r="I127" s="96"/>
    </row>
    <row r="128" spans="2:9" ht="18.75" x14ac:dyDescent="0.3">
      <c r="B128" s="99"/>
      <c r="C128" s="96"/>
      <c r="D128" s="96"/>
      <c r="E128" s="96"/>
      <c r="F128" s="96"/>
      <c r="G128" s="111"/>
      <c r="H128" s="96"/>
      <c r="I128" s="96"/>
    </row>
    <row r="129" spans="2:9" ht="18.75" x14ac:dyDescent="0.3">
      <c r="B129" s="99"/>
      <c r="C129" s="96"/>
      <c r="D129" s="96"/>
      <c r="E129" s="96"/>
      <c r="F129" s="96"/>
      <c r="G129" s="111"/>
      <c r="H129" s="96"/>
      <c r="I129" s="96"/>
    </row>
    <row r="130" spans="2:9" ht="18.75" x14ac:dyDescent="0.3">
      <c r="B130" s="99"/>
      <c r="C130" s="96"/>
      <c r="D130" s="96"/>
      <c r="E130" s="96"/>
      <c r="F130" s="96"/>
      <c r="G130" s="111"/>
      <c r="H130" s="96"/>
      <c r="I130" s="96"/>
    </row>
    <row r="131" spans="2:9" ht="18.75" x14ac:dyDescent="0.3">
      <c r="B131" s="99"/>
      <c r="C131" s="96"/>
      <c r="D131" s="96"/>
      <c r="E131" s="96"/>
      <c r="F131" s="96"/>
      <c r="G131" s="111"/>
      <c r="H131" s="96"/>
      <c r="I131" s="96"/>
    </row>
    <row r="132" spans="2:9" ht="18.75" x14ac:dyDescent="0.3">
      <c r="B132" s="99"/>
      <c r="C132" s="96"/>
      <c r="D132" s="96"/>
      <c r="E132" s="96"/>
      <c r="F132" s="96"/>
      <c r="G132" s="111"/>
      <c r="H132" s="96"/>
      <c r="I132" s="96"/>
    </row>
    <row r="133" spans="2:9" ht="18.75" x14ac:dyDescent="0.3">
      <c r="B133" s="99"/>
      <c r="C133" s="96"/>
      <c r="D133" s="96"/>
      <c r="E133" s="96"/>
      <c r="F133" s="96"/>
      <c r="G133" s="111"/>
      <c r="H133" s="96"/>
      <c r="I133" s="96"/>
    </row>
    <row r="134" spans="2:9" ht="18.75" x14ac:dyDescent="0.3">
      <c r="B134" s="99"/>
      <c r="C134" s="96"/>
      <c r="D134" s="96"/>
      <c r="E134" s="96"/>
      <c r="F134" s="96"/>
      <c r="G134" s="111"/>
      <c r="H134" s="96"/>
      <c r="I134" s="96"/>
    </row>
    <row r="135" spans="2:9" ht="18.75" x14ac:dyDescent="0.3">
      <c r="B135" s="99"/>
      <c r="C135" s="96"/>
      <c r="D135" s="96"/>
      <c r="E135" s="96"/>
      <c r="F135" s="96"/>
      <c r="G135" s="111"/>
      <c r="H135" s="96"/>
      <c r="I135" s="96"/>
    </row>
    <row r="136" spans="2:9" ht="18.75" x14ac:dyDescent="0.3">
      <c r="B136" s="99"/>
      <c r="C136" s="96"/>
      <c r="D136" s="96"/>
      <c r="E136" s="96"/>
      <c r="F136" s="96"/>
      <c r="G136" s="111"/>
      <c r="H136" s="96"/>
      <c r="I136" s="96"/>
    </row>
    <row r="137" spans="2:9" ht="18.75" x14ac:dyDescent="0.3">
      <c r="B137" s="99"/>
      <c r="C137" s="96"/>
      <c r="D137" s="96"/>
      <c r="E137" s="96"/>
      <c r="F137" s="96"/>
      <c r="G137" s="111"/>
      <c r="H137" s="96"/>
      <c r="I137" s="96"/>
    </row>
    <row r="138" spans="2:9" ht="18.75" x14ac:dyDescent="0.3">
      <c r="B138" s="99"/>
      <c r="C138" s="96"/>
      <c r="D138" s="96"/>
      <c r="E138" s="96"/>
      <c r="F138" s="96"/>
      <c r="G138" s="111"/>
      <c r="H138" s="96"/>
      <c r="I138" s="96"/>
    </row>
    <row r="139" spans="2:9" ht="18.75" x14ac:dyDescent="0.3">
      <c r="B139" s="99"/>
      <c r="C139" s="96"/>
      <c r="D139" s="96"/>
      <c r="E139" s="96"/>
      <c r="F139" s="96"/>
      <c r="G139" s="111"/>
      <c r="H139" s="96"/>
      <c r="I139" s="96"/>
    </row>
    <row r="140" spans="2:9" ht="18.75" x14ac:dyDescent="0.3">
      <c r="B140" s="99"/>
      <c r="C140" s="96"/>
      <c r="D140" s="96"/>
      <c r="E140" s="96"/>
      <c r="F140" s="96"/>
      <c r="G140" s="111"/>
      <c r="H140" s="96"/>
      <c r="I140" s="96"/>
    </row>
    <row r="141" spans="2:9" ht="18.75" x14ac:dyDescent="0.3">
      <c r="B141" s="99"/>
      <c r="C141" s="96"/>
      <c r="D141" s="96"/>
      <c r="E141" s="96"/>
      <c r="F141" s="96"/>
      <c r="G141" s="111"/>
      <c r="H141" s="96"/>
      <c r="I141" s="96"/>
    </row>
    <row r="142" spans="2:9" ht="18.75" x14ac:dyDescent="0.3">
      <c r="B142" s="99"/>
      <c r="C142" s="96"/>
      <c r="D142" s="96"/>
      <c r="E142" s="96"/>
      <c r="F142" s="96"/>
      <c r="G142" s="111"/>
      <c r="H142" s="96"/>
      <c r="I142" s="96"/>
    </row>
    <row r="143" spans="2:9" ht="18.75" x14ac:dyDescent="0.3">
      <c r="B143" s="99"/>
      <c r="C143" s="96"/>
      <c r="D143" s="96"/>
      <c r="E143" s="96"/>
      <c r="F143" s="96"/>
      <c r="G143" s="111"/>
      <c r="H143" s="96"/>
      <c r="I143" s="96"/>
    </row>
    <row r="144" spans="2:9" ht="18.75" x14ac:dyDescent="0.3">
      <c r="B144" s="99"/>
      <c r="C144" s="96"/>
      <c r="D144" s="96"/>
      <c r="E144" s="96"/>
      <c r="F144" s="96"/>
      <c r="G144" s="111"/>
      <c r="H144" s="96"/>
      <c r="I144" s="96"/>
    </row>
    <row r="145" spans="2:9" ht="18.75" x14ac:dyDescent="0.3">
      <c r="B145" s="99"/>
      <c r="C145" s="96"/>
      <c r="D145" s="96"/>
      <c r="E145" s="96"/>
      <c r="F145" s="96"/>
      <c r="G145" s="111"/>
      <c r="H145" s="96"/>
      <c r="I145" s="96"/>
    </row>
    <row r="146" spans="2:9" ht="18.75" x14ac:dyDescent="0.3">
      <c r="B146" s="99"/>
      <c r="C146" s="96"/>
      <c r="D146" s="96"/>
      <c r="E146" s="96"/>
      <c r="F146" s="96"/>
      <c r="G146" s="111"/>
      <c r="H146" s="96"/>
      <c r="I146" s="96"/>
    </row>
    <row r="147" spans="2:9" ht="18.75" x14ac:dyDescent="0.3">
      <c r="B147" s="99"/>
      <c r="C147" s="96"/>
      <c r="D147" s="96"/>
      <c r="E147" s="96"/>
      <c r="F147" s="96"/>
      <c r="G147" s="111"/>
      <c r="H147" s="96"/>
      <c r="I147" s="96"/>
    </row>
    <row r="148" spans="2:9" ht="18.75" x14ac:dyDescent="0.3">
      <c r="B148" s="99"/>
      <c r="C148" s="96"/>
      <c r="D148" s="96"/>
      <c r="E148" s="96"/>
      <c r="F148" s="96"/>
      <c r="G148" s="111"/>
      <c r="H148" s="96"/>
      <c r="I148" s="96"/>
    </row>
    <row r="149" spans="2:9" ht="18.75" x14ac:dyDescent="0.3">
      <c r="B149" s="99"/>
      <c r="C149" s="96"/>
      <c r="D149" s="96"/>
      <c r="E149" s="96"/>
      <c r="F149" s="96"/>
      <c r="G149" s="111"/>
      <c r="H149" s="96"/>
      <c r="I149" s="96"/>
    </row>
    <row r="150" spans="2:9" ht="18.75" x14ac:dyDescent="0.3">
      <c r="B150" s="99"/>
      <c r="C150" s="96"/>
      <c r="D150" s="96"/>
      <c r="E150" s="96"/>
      <c r="F150" s="96"/>
      <c r="G150" s="111"/>
      <c r="H150" s="96"/>
      <c r="I150" s="96"/>
    </row>
    <row r="151" spans="2:9" ht="18.75" x14ac:dyDescent="0.3">
      <c r="B151" s="99"/>
      <c r="C151" s="96"/>
      <c r="D151" s="96"/>
      <c r="E151" s="96"/>
      <c r="F151" s="96"/>
      <c r="G151" s="111"/>
      <c r="H151" s="96"/>
      <c r="I151" s="96"/>
    </row>
    <row r="152" spans="2:9" ht="18.75" x14ac:dyDescent="0.3">
      <c r="B152" s="99"/>
      <c r="C152" s="96"/>
      <c r="D152" s="96"/>
      <c r="E152" s="96"/>
      <c r="F152" s="96"/>
      <c r="G152" s="111"/>
      <c r="H152" s="96"/>
      <c r="I152" s="96"/>
    </row>
    <row r="153" spans="2:9" ht="18.75" x14ac:dyDescent="0.3">
      <c r="B153" s="99"/>
      <c r="C153" s="96"/>
      <c r="D153" s="96"/>
      <c r="E153" s="96"/>
      <c r="F153" s="96"/>
      <c r="G153" s="111"/>
      <c r="H153" s="96"/>
      <c r="I153" s="96"/>
    </row>
    <row r="154" spans="2:9" ht="18.75" x14ac:dyDescent="0.3">
      <c r="B154" s="99"/>
      <c r="C154" s="96"/>
      <c r="D154" s="96"/>
      <c r="E154" s="96"/>
      <c r="F154" s="96"/>
      <c r="G154" s="111"/>
      <c r="H154" s="96"/>
      <c r="I154" s="96"/>
    </row>
    <row r="155" spans="2:9" ht="18.75" x14ac:dyDescent="0.3">
      <c r="B155" s="99"/>
      <c r="C155" s="96"/>
      <c r="D155" s="96"/>
      <c r="E155" s="96"/>
      <c r="F155" s="96"/>
      <c r="G155" s="111"/>
      <c r="H155" s="96"/>
      <c r="I155" s="96"/>
    </row>
    <row r="156" spans="2:9" ht="18.75" x14ac:dyDescent="0.3">
      <c r="B156" s="99"/>
      <c r="C156" s="96"/>
      <c r="D156" s="96"/>
      <c r="E156" s="96"/>
      <c r="F156" s="96"/>
      <c r="G156" s="111"/>
      <c r="H156" s="96"/>
      <c r="I156" s="96"/>
    </row>
    <row r="157" spans="2:9" ht="18.75" x14ac:dyDescent="0.3">
      <c r="B157" s="99"/>
      <c r="C157" s="96"/>
      <c r="D157" s="96"/>
      <c r="E157" s="96"/>
      <c r="F157" s="96"/>
      <c r="G157" s="111"/>
      <c r="H157" s="96"/>
      <c r="I157" s="96"/>
    </row>
    <row r="158" spans="2:9" ht="18.75" x14ac:dyDescent="0.3">
      <c r="B158" s="99"/>
      <c r="C158" s="96"/>
      <c r="D158" s="96"/>
      <c r="E158" s="96"/>
      <c r="F158" s="96"/>
      <c r="G158" s="111"/>
      <c r="H158" s="96"/>
      <c r="I158" s="96"/>
    </row>
    <row r="159" spans="2:9" ht="18.75" x14ac:dyDescent="0.3">
      <c r="B159" s="99"/>
      <c r="C159" s="96"/>
      <c r="D159" s="96"/>
      <c r="E159" s="96"/>
      <c r="F159" s="96"/>
      <c r="G159" s="111"/>
      <c r="H159" s="96"/>
      <c r="I159" s="96"/>
    </row>
    <row r="160" spans="2:9" ht="18.75" x14ac:dyDescent="0.3">
      <c r="B160" s="99"/>
      <c r="C160" s="96"/>
      <c r="D160" s="96"/>
      <c r="E160" s="96"/>
      <c r="F160" s="96"/>
      <c r="G160" s="111"/>
      <c r="H160" s="96"/>
      <c r="I160" s="96"/>
    </row>
    <row r="161" spans="2:9" ht="18.75" x14ac:dyDescent="0.3">
      <c r="B161" s="99"/>
      <c r="C161" s="96"/>
      <c r="D161" s="96"/>
      <c r="E161" s="96"/>
      <c r="F161" s="96"/>
      <c r="G161" s="111"/>
      <c r="H161" s="96"/>
      <c r="I161" s="96"/>
    </row>
    <row r="162" spans="2:9" ht="18.75" x14ac:dyDescent="0.3">
      <c r="B162" s="99"/>
      <c r="C162" s="96"/>
      <c r="D162" s="96"/>
      <c r="E162" s="96"/>
      <c r="F162" s="96"/>
      <c r="G162" s="111"/>
      <c r="H162" s="96"/>
      <c r="I162" s="96"/>
    </row>
    <row r="163" spans="2:9" ht="18.75" x14ac:dyDescent="0.3">
      <c r="B163" s="99"/>
      <c r="C163" s="96"/>
      <c r="D163" s="96"/>
      <c r="E163" s="96"/>
      <c r="F163" s="96"/>
      <c r="G163" s="111"/>
      <c r="H163" s="96"/>
      <c r="I163" s="96"/>
    </row>
    <row r="164" spans="2:9" ht="18.75" x14ac:dyDescent="0.3">
      <c r="B164" s="99"/>
      <c r="C164" s="96"/>
      <c r="D164" s="96"/>
      <c r="E164" s="96"/>
      <c r="F164" s="96"/>
      <c r="G164" s="111"/>
      <c r="H164" s="96"/>
      <c r="I164" s="96"/>
    </row>
    <row r="165" spans="2:9" ht="18.75" x14ac:dyDescent="0.3">
      <c r="B165" s="99"/>
      <c r="C165" s="96"/>
      <c r="D165" s="96"/>
      <c r="E165" s="96"/>
      <c r="F165" s="96"/>
      <c r="G165" s="111"/>
      <c r="H165" s="96"/>
      <c r="I165" s="96"/>
    </row>
    <row r="166" spans="2:9" ht="18.75" x14ac:dyDescent="0.3">
      <c r="B166" s="99"/>
      <c r="C166" s="96"/>
      <c r="D166" s="96"/>
      <c r="E166" s="96"/>
      <c r="F166" s="96"/>
      <c r="G166" s="111"/>
      <c r="H166" s="96"/>
      <c r="I166" s="96"/>
    </row>
    <row r="167" spans="2:9" ht="18.75" x14ac:dyDescent="0.3">
      <c r="B167" s="99"/>
      <c r="C167" s="96"/>
      <c r="D167" s="96"/>
      <c r="E167" s="96"/>
      <c r="F167" s="96"/>
      <c r="G167" s="111"/>
      <c r="H167" s="96"/>
      <c r="I167" s="96"/>
    </row>
    <row r="168" spans="2:9" ht="18.75" x14ac:dyDescent="0.3">
      <c r="B168" s="99"/>
      <c r="C168" s="96"/>
      <c r="D168" s="96"/>
      <c r="E168" s="96"/>
      <c r="F168" s="96"/>
      <c r="G168" s="111"/>
      <c r="H168" s="96"/>
      <c r="I168" s="96"/>
    </row>
    <row r="169" spans="2:9" ht="18.75" x14ac:dyDescent="0.3">
      <c r="B169" s="99"/>
      <c r="C169" s="96"/>
      <c r="D169" s="96"/>
      <c r="E169" s="96"/>
      <c r="F169" s="96"/>
      <c r="G169" s="111"/>
      <c r="H169" s="96"/>
      <c r="I169" s="96"/>
    </row>
    <row r="170" spans="2:9" ht="18.75" x14ac:dyDescent="0.3">
      <c r="B170" s="99"/>
      <c r="C170" s="96"/>
      <c r="D170" s="96"/>
      <c r="E170" s="96"/>
      <c r="F170" s="96"/>
      <c r="G170" s="111"/>
      <c r="H170" s="96"/>
      <c r="I170" s="96"/>
    </row>
    <row r="171" spans="2:9" ht="18.75" x14ac:dyDescent="0.3">
      <c r="B171" s="99"/>
      <c r="C171" s="96"/>
      <c r="D171" s="96"/>
      <c r="E171" s="96"/>
      <c r="F171" s="96"/>
      <c r="G171" s="111"/>
      <c r="H171" s="96"/>
      <c r="I171" s="96"/>
    </row>
    <row r="172" spans="2:9" ht="18.75" x14ac:dyDescent="0.3">
      <c r="B172" s="99"/>
      <c r="C172" s="96"/>
      <c r="D172" s="96"/>
      <c r="E172" s="96"/>
      <c r="F172" s="96"/>
      <c r="G172" s="111"/>
      <c r="H172" s="96"/>
      <c r="I172" s="96"/>
    </row>
    <row r="173" spans="2:9" ht="18.75" x14ac:dyDescent="0.3">
      <c r="B173" s="99"/>
      <c r="C173" s="96"/>
      <c r="D173" s="96"/>
      <c r="E173" s="96"/>
      <c r="F173" s="96"/>
      <c r="G173" s="111"/>
      <c r="H173" s="96"/>
      <c r="I173" s="96"/>
    </row>
    <row r="174" spans="2:9" ht="18.75" x14ac:dyDescent="0.3">
      <c r="B174" s="99"/>
      <c r="C174" s="96"/>
      <c r="D174" s="96"/>
      <c r="E174" s="96"/>
      <c r="F174" s="96"/>
      <c r="G174" s="111"/>
      <c r="H174" s="96"/>
      <c r="I174" s="96"/>
    </row>
    <row r="175" spans="2:9" ht="18.75" x14ac:dyDescent="0.3">
      <c r="B175" s="99"/>
      <c r="C175" s="96"/>
      <c r="D175" s="96"/>
      <c r="E175" s="96"/>
      <c r="F175" s="96"/>
      <c r="G175" s="111"/>
      <c r="H175" s="96"/>
      <c r="I175" s="96"/>
    </row>
    <row r="176" spans="2:9" ht="18.75" x14ac:dyDescent="0.3">
      <c r="B176" s="99"/>
      <c r="C176" s="96"/>
      <c r="D176" s="96"/>
      <c r="E176" s="96"/>
      <c r="F176" s="96"/>
      <c r="G176" s="111"/>
      <c r="H176" s="96"/>
      <c r="I176" s="96"/>
    </row>
    <row r="177" spans="2:9" ht="18.75" x14ac:dyDescent="0.3">
      <c r="B177" s="96"/>
      <c r="C177" s="96"/>
      <c r="D177" s="96"/>
      <c r="E177" s="96"/>
      <c r="F177" s="96"/>
      <c r="G177" s="111"/>
      <c r="H177" s="96"/>
      <c r="I177" s="96"/>
    </row>
    <row r="178" spans="2:9" ht="18.75" x14ac:dyDescent="0.3">
      <c r="B178" s="96"/>
      <c r="C178" s="96"/>
      <c r="D178" s="96"/>
      <c r="E178" s="96"/>
      <c r="F178" s="96"/>
      <c r="G178" s="111"/>
      <c r="H178" s="96"/>
      <c r="I178" s="96"/>
    </row>
    <row r="179" spans="2:9" ht="18.75" x14ac:dyDescent="0.3">
      <c r="B179" s="96"/>
      <c r="C179" s="96"/>
      <c r="D179" s="96"/>
      <c r="E179" s="96"/>
      <c r="F179" s="96"/>
      <c r="G179" s="111"/>
      <c r="H179" s="96"/>
      <c r="I179" s="96"/>
    </row>
    <row r="180" spans="2:9" ht="18.75" x14ac:dyDescent="0.3">
      <c r="B180" s="96"/>
      <c r="C180" s="96"/>
      <c r="D180" s="96"/>
      <c r="E180" s="96"/>
      <c r="F180" s="96"/>
      <c r="G180" s="111"/>
      <c r="H180" s="96"/>
      <c r="I180" s="96"/>
    </row>
    <row r="181" spans="2:9" ht="18.75" x14ac:dyDescent="0.3">
      <c r="B181" s="96"/>
      <c r="C181" s="96"/>
      <c r="D181" s="96"/>
      <c r="E181" s="96"/>
      <c r="F181" s="96"/>
      <c r="G181" s="111"/>
      <c r="H181" s="96"/>
      <c r="I181" s="96"/>
    </row>
    <row r="182" spans="2:9" ht="18.75" x14ac:dyDescent="0.3">
      <c r="B182" s="96"/>
      <c r="C182" s="96"/>
      <c r="D182" s="96"/>
      <c r="E182" s="96"/>
      <c r="F182" s="96"/>
      <c r="G182" s="111"/>
      <c r="H182" s="96"/>
      <c r="I182" s="96"/>
    </row>
    <row r="183" spans="2:9" ht="18.75" x14ac:dyDescent="0.3">
      <c r="B183" s="96"/>
      <c r="C183" s="96"/>
      <c r="D183" s="96"/>
      <c r="E183" s="96"/>
      <c r="F183" s="96"/>
      <c r="G183" s="111"/>
      <c r="H183" s="96"/>
      <c r="I183" s="96"/>
    </row>
    <row r="184" spans="2:9" ht="18.75" x14ac:dyDescent="0.3">
      <c r="B184" s="96"/>
      <c r="C184" s="96"/>
      <c r="D184" s="96"/>
      <c r="E184" s="96"/>
      <c r="F184" s="96"/>
      <c r="G184" s="111"/>
      <c r="H184" s="96"/>
      <c r="I184" s="96"/>
    </row>
    <row r="185" spans="2:9" ht="18.75" x14ac:dyDescent="0.3">
      <c r="B185" s="96"/>
      <c r="C185" s="96"/>
      <c r="D185" s="96"/>
      <c r="E185" s="96"/>
      <c r="F185" s="96"/>
      <c r="G185" s="111"/>
      <c r="H185" s="96"/>
      <c r="I185" s="96"/>
    </row>
    <row r="186" spans="2:9" ht="18.75" x14ac:dyDescent="0.3">
      <c r="B186" s="96"/>
      <c r="C186" s="96"/>
      <c r="D186" s="96"/>
      <c r="E186" s="96"/>
      <c r="F186" s="96"/>
      <c r="G186" s="111"/>
      <c r="H186" s="96"/>
      <c r="I186" s="96"/>
    </row>
    <row r="187" spans="2:9" ht="18.75" x14ac:dyDescent="0.3">
      <c r="B187" s="96"/>
      <c r="C187" s="96"/>
      <c r="D187" s="96"/>
      <c r="E187" s="96"/>
      <c r="F187" s="96"/>
      <c r="G187" s="111"/>
      <c r="H187" s="96"/>
      <c r="I187" s="96"/>
    </row>
    <row r="188" spans="2:9" ht="18.75" x14ac:dyDescent="0.3">
      <c r="B188" s="96"/>
      <c r="C188" s="96"/>
      <c r="D188" s="96"/>
      <c r="E188" s="96"/>
      <c r="F188" s="96"/>
      <c r="G188" s="111"/>
      <c r="H188" s="96"/>
      <c r="I188" s="96"/>
    </row>
    <row r="189" spans="2:9" ht="18.75" x14ac:dyDescent="0.3">
      <c r="B189" s="96"/>
      <c r="C189" s="96"/>
      <c r="D189" s="96"/>
      <c r="E189" s="96"/>
      <c r="F189" s="96"/>
      <c r="G189" s="111"/>
      <c r="H189" s="96"/>
      <c r="I189" s="96"/>
    </row>
    <row r="190" spans="2:9" ht="18.75" x14ac:dyDescent="0.3">
      <c r="B190" s="96"/>
      <c r="C190" s="96"/>
      <c r="D190" s="96"/>
      <c r="E190" s="96"/>
      <c r="F190" s="96"/>
      <c r="G190" s="111"/>
      <c r="H190" s="96"/>
      <c r="I190" s="96"/>
    </row>
  </sheetData>
  <sheetProtection selectLockedCells="1" selectUnlockedCells="1"/>
  <mergeCells count="8">
    <mergeCell ref="G62:H62"/>
    <mergeCell ref="G61:H61"/>
    <mergeCell ref="B7:H7"/>
    <mergeCell ref="B60:H60"/>
    <mergeCell ref="B2:H2"/>
    <mergeCell ref="B4:H4"/>
    <mergeCell ref="B5:H5"/>
    <mergeCell ref="B6:H6"/>
  </mergeCells>
  <printOptions horizontalCentered="1"/>
  <pageMargins left="0.59055118110236227" right="0.19685039370078741" top="1.4566929133858268" bottom="1.0629921259842521" header="0" footer="0"/>
  <pageSetup paperSize="9" scale="65" firstPageNumber="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3"/>
  <sheetViews>
    <sheetView showGridLines="0" topLeftCell="A3" zoomScaleNormal="100" zoomScaleSheetLayoutView="100" workbookViewId="0">
      <selection activeCell="B9" sqref="B9:L25"/>
    </sheetView>
  </sheetViews>
  <sheetFormatPr baseColWidth="10" defaultRowHeight="15" x14ac:dyDescent="0.25"/>
  <cols>
    <col min="1" max="1" width="11.42578125" style="22"/>
    <col min="2" max="2" width="33.85546875" style="22" customWidth="1"/>
    <col min="3" max="3" width="13.85546875" style="22" customWidth="1"/>
    <col min="4" max="4" width="11.42578125" style="22"/>
    <col min="5" max="5" width="14.85546875" style="22" bestFit="1" customWidth="1"/>
    <col min="6" max="6" width="11.42578125" style="22"/>
    <col min="7" max="7" width="11.5703125" style="22" customWidth="1"/>
    <col min="8" max="8" width="13.85546875" style="22" bestFit="1" customWidth="1"/>
    <col min="9" max="9" width="13.140625" style="22" bestFit="1" customWidth="1"/>
    <col min="10" max="10" width="12" style="22" customWidth="1"/>
    <col min="11" max="11" width="13.42578125" style="22" customWidth="1"/>
    <col min="12" max="12" width="15" style="22" customWidth="1"/>
    <col min="13" max="13" width="11.42578125" style="22"/>
    <col min="14" max="14" width="12.5703125" style="22" bestFit="1" customWidth="1"/>
    <col min="15" max="16384" width="11.42578125" style="22"/>
  </cols>
  <sheetData>
    <row r="1" spans="1:14" ht="15" customHeight="1" x14ac:dyDescent="0.25">
      <c r="A1" s="475"/>
      <c r="B1" s="475"/>
      <c r="C1" s="475"/>
      <c r="D1" s="475"/>
      <c r="E1" s="475"/>
      <c r="F1" s="475"/>
      <c r="G1" s="475"/>
      <c r="H1" s="475"/>
      <c r="I1" s="475"/>
      <c r="J1" s="475"/>
      <c r="K1" s="475"/>
      <c r="L1" s="475"/>
      <c r="M1" s="475"/>
    </row>
    <row r="2" spans="1:14" s="17" customFormat="1" ht="15.75" thickBot="1" x14ac:dyDescent="0.3">
      <c r="N2" s="217">
        <v>1000</v>
      </c>
    </row>
    <row r="3" spans="1:14" x14ac:dyDescent="0.25">
      <c r="A3" s="518" t="s">
        <v>332</v>
      </c>
      <c r="B3" s="519"/>
      <c r="C3" s="519"/>
      <c r="D3" s="519"/>
      <c r="E3" s="519"/>
      <c r="F3" s="519"/>
      <c r="G3" s="519"/>
      <c r="H3" s="519"/>
      <c r="I3" s="519"/>
      <c r="J3" s="519"/>
      <c r="K3" s="519"/>
      <c r="L3" s="519"/>
      <c r="M3" s="520"/>
    </row>
    <row r="4" spans="1:14" x14ac:dyDescent="0.25">
      <c r="A4" s="5"/>
      <c r="B4" s="9"/>
      <c r="C4" s="9"/>
      <c r="D4" s="9"/>
      <c r="E4" s="26"/>
      <c r="F4" s="9"/>
      <c r="G4" s="9"/>
      <c r="H4" s="9"/>
      <c r="I4" s="9"/>
      <c r="J4" s="9"/>
      <c r="K4" s="9"/>
      <c r="L4" s="9"/>
      <c r="M4" s="6"/>
    </row>
    <row r="5" spans="1:14" x14ac:dyDescent="0.25">
      <c r="A5" s="521" t="s">
        <v>33</v>
      </c>
      <c r="B5" s="522"/>
      <c r="C5" s="522"/>
      <c r="D5" s="522"/>
      <c r="E5" s="522"/>
      <c r="F5" s="522"/>
      <c r="G5" s="522"/>
      <c r="H5" s="522"/>
      <c r="I5" s="522"/>
      <c r="J5" s="522"/>
      <c r="K5" s="522"/>
      <c r="L5" s="522"/>
      <c r="M5" s="523"/>
    </row>
    <row r="6" spans="1:14" x14ac:dyDescent="0.25">
      <c r="A6" s="524" t="s">
        <v>34</v>
      </c>
      <c r="B6" s="525"/>
      <c r="C6" s="525"/>
      <c r="D6" s="525"/>
      <c r="E6" s="525"/>
      <c r="F6" s="525"/>
      <c r="G6" s="525"/>
      <c r="H6" s="525"/>
      <c r="I6" s="525"/>
      <c r="J6" s="525"/>
      <c r="K6" s="525"/>
      <c r="L6" s="525"/>
      <c r="M6" s="526"/>
    </row>
    <row r="7" spans="1:14" x14ac:dyDescent="0.25">
      <c r="A7" s="524" t="s">
        <v>445</v>
      </c>
      <c r="B7" s="525"/>
      <c r="C7" s="525"/>
      <c r="D7" s="525"/>
      <c r="E7" s="525"/>
      <c r="F7" s="525"/>
      <c r="G7" s="525"/>
      <c r="H7" s="525"/>
      <c r="I7" s="525"/>
      <c r="J7" s="525"/>
      <c r="K7" s="525"/>
      <c r="L7" s="525"/>
      <c r="M7" s="526"/>
    </row>
    <row r="8" spans="1:14" ht="15.75" thickBot="1" x14ac:dyDescent="0.3">
      <c r="A8" s="192"/>
      <c r="B8" s="174"/>
      <c r="C8" s="174"/>
      <c r="D8" s="174"/>
      <c r="E8" s="174"/>
      <c r="F8" s="174"/>
      <c r="G8" s="174"/>
      <c r="H8" s="174"/>
      <c r="I8" s="174"/>
      <c r="J8" s="174"/>
      <c r="K8" s="214"/>
      <c r="L8" s="174"/>
      <c r="M8" s="191"/>
    </row>
    <row r="9" spans="1:14" ht="15.75" thickBot="1" x14ac:dyDescent="0.3">
      <c r="A9" s="192"/>
      <c r="B9" s="311"/>
      <c r="C9" s="515" t="s">
        <v>35</v>
      </c>
      <c r="D9" s="516"/>
      <c r="E9" s="516"/>
      <c r="F9" s="516"/>
      <c r="G9" s="517"/>
      <c r="H9" s="515" t="s">
        <v>37</v>
      </c>
      <c r="I9" s="516"/>
      <c r="J9" s="516"/>
      <c r="K9" s="517"/>
      <c r="L9" s="311"/>
      <c r="M9" s="201"/>
    </row>
    <row r="10" spans="1:14" ht="39" customHeight="1" thickBot="1" x14ac:dyDescent="0.3">
      <c r="A10" s="192"/>
      <c r="B10" s="202" t="s">
        <v>44</v>
      </c>
      <c r="C10" s="139" t="s">
        <v>292</v>
      </c>
      <c r="D10" s="139" t="s">
        <v>38</v>
      </c>
      <c r="E10" s="139" t="s">
        <v>39</v>
      </c>
      <c r="F10" s="139" t="s">
        <v>387</v>
      </c>
      <c r="G10" s="203" t="s">
        <v>36</v>
      </c>
      <c r="H10" s="139" t="s">
        <v>40</v>
      </c>
      <c r="I10" s="204" t="s">
        <v>41</v>
      </c>
      <c r="J10" s="193" t="s">
        <v>36</v>
      </c>
      <c r="K10" s="139" t="s">
        <v>42</v>
      </c>
      <c r="L10" s="139" t="s">
        <v>43</v>
      </c>
      <c r="M10" s="201"/>
    </row>
    <row r="11" spans="1:14" ht="15.75" customHeight="1" x14ac:dyDescent="0.25">
      <c r="A11" s="192"/>
      <c r="B11" s="192" t="s">
        <v>460</v>
      </c>
      <c r="C11" s="205">
        <v>17322000</v>
      </c>
      <c r="D11" s="205">
        <v>179000</v>
      </c>
      <c r="E11" s="205">
        <v>4035.1159600000001</v>
      </c>
      <c r="F11" s="206"/>
      <c r="G11" s="207">
        <v>17505035.115959998</v>
      </c>
      <c r="H11" s="208">
        <v>373593.717</v>
      </c>
      <c r="I11" s="208">
        <v>144098.14499999999</v>
      </c>
      <c r="J11" s="207">
        <v>517691.86199999996</v>
      </c>
      <c r="K11" s="207">
        <v>3940126.3610900003</v>
      </c>
      <c r="L11" s="206">
        <v>21962853.339049999</v>
      </c>
      <c r="M11" s="191"/>
    </row>
    <row r="12" spans="1:14" ht="15.75" customHeight="1" thickBot="1" x14ac:dyDescent="0.3">
      <c r="A12" s="192"/>
      <c r="B12" s="192"/>
      <c r="C12" s="206"/>
      <c r="D12" s="206"/>
      <c r="E12" s="206"/>
      <c r="F12" s="206"/>
      <c r="G12" s="205"/>
      <c r="H12" s="206"/>
      <c r="I12" s="205"/>
      <c r="J12" s="206"/>
      <c r="K12" s="206"/>
      <c r="L12" s="206"/>
      <c r="M12" s="191"/>
    </row>
    <row r="13" spans="1:14" ht="15.75" customHeight="1" thickBot="1" x14ac:dyDescent="0.3">
      <c r="A13" s="192"/>
      <c r="B13" s="176" t="s">
        <v>201</v>
      </c>
      <c r="C13" s="209">
        <v>17322000</v>
      </c>
      <c r="D13" s="209">
        <v>179000</v>
      </c>
      <c r="E13" s="209">
        <v>4035.1159600000001</v>
      </c>
      <c r="F13" s="209"/>
      <c r="G13" s="209">
        <v>17505035.115959998</v>
      </c>
      <c r="H13" s="210">
        <v>373593.717</v>
      </c>
      <c r="I13" s="209">
        <v>144098.14499999999</v>
      </c>
      <c r="J13" s="209">
        <v>517691.86199999996</v>
      </c>
      <c r="K13" s="209">
        <v>3940126.3610900003</v>
      </c>
      <c r="L13" s="209">
        <v>21962853.339049999</v>
      </c>
      <c r="M13" s="191"/>
    </row>
    <row r="14" spans="1:14" ht="15.75" customHeight="1" x14ac:dyDescent="0.25">
      <c r="A14" s="192"/>
      <c r="B14" s="192"/>
      <c r="C14" s="206"/>
      <c r="D14" s="206"/>
      <c r="E14" s="206"/>
      <c r="F14" s="206"/>
      <c r="G14" s="206"/>
      <c r="H14" s="211"/>
      <c r="I14" s="205"/>
      <c r="J14" s="206">
        <v>0</v>
      </c>
      <c r="K14" s="206"/>
      <c r="L14" s="206"/>
      <c r="M14" s="191"/>
    </row>
    <row r="15" spans="1:14" ht="15.75" customHeight="1" x14ac:dyDescent="0.25">
      <c r="A15" s="192"/>
      <c r="B15" s="199" t="s">
        <v>196</v>
      </c>
      <c r="C15" s="206">
        <v>3066346.4</v>
      </c>
      <c r="D15" s="205"/>
      <c r="E15" s="205"/>
      <c r="F15" s="206"/>
      <c r="G15" s="206">
        <v>3066346.4</v>
      </c>
      <c r="H15" s="211"/>
      <c r="I15" s="205"/>
      <c r="J15" s="206">
        <v>0</v>
      </c>
      <c r="K15" s="205">
        <v>-3066346.4</v>
      </c>
      <c r="L15" s="206">
        <v>0</v>
      </c>
      <c r="M15" s="191"/>
    </row>
    <row r="16" spans="1:14" ht="15.75" customHeight="1" x14ac:dyDescent="0.25">
      <c r="A16" s="192"/>
      <c r="B16" s="199" t="s">
        <v>432</v>
      </c>
      <c r="C16" s="205"/>
      <c r="D16" s="205"/>
      <c r="E16" s="205"/>
      <c r="F16" s="206"/>
      <c r="G16" s="206"/>
      <c r="H16" s="404"/>
      <c r="I16" s="205"/>
      <c r="J16" s="206"/>
      <c r="K16" s="205">
        <v>0</v>
      </c>
      <c r="L16" s="206">
        <v>0</v>
      </c>
      <c r="M16" s="191"/>
    </row>
    <row r="17" spans="1:13" ht="15.75" customHeight="1" x14ac:dyDescent="0.25">
      <c r="A17" s="192"/>
      <c r="B17" s="199" t="s">
        <v>197</v>
      </c>
      <c r="C17" s="205"/>
      <c r="D17" s="205"/>
      <c r="E17" s="205"/>
      <c r="F17" s="206"/>
      <c r="G17" s="206"/>
      <c r="H17" s="205"/>
      <c r="I17" s="205"/>
      <c r="J17" s="206"/>
      <c r="K17" s="205"/>
      <c r="L17" s="206"/>
      <c r="M17" s="191"/>
    </row>
    <row r="18" spans="1:13" ht="15.75" customHeight="1" x14ac:dyDescent="0.25">
      <c r="A18" s="192"/>
      <c r="B18" s="199" t="s">
        <v>199</v>
      </c>
      <c r="C18" s="205"/>
      <c r="D18" s="205"/>
      <c r="E18" s="205"/>
      <c r="F18" s="206"/>
      <c r="G18" s="206"/>
      <c r="H18" s="212"/>
      <c r="I18" s="205">
        <v>38586.296999999999</v>
      </c>
      <c r="J18" s="206">
        <v>38586.296999999999</v>
      </c>
      <c r="K18" s="205">
        <v>0</v>
      </c>
      <c r="L18" s="206">
        <v>38586.296999999999</v>
      </c>
      <c r="M18" s="191"/>
    </row>
    <row r="19" spans="1:13" ht="15.75" customHeight="1" x14ac:dyDescent="0.25">
      <c r="A19" s="192"/>
      <c r="B19" s="199" t="s">
        <v>40</v>
      </c>
      <c r="C19" s="205"/>
      <c r="D19" s="205"/>
      <c r="E19" s="205"/>
      <c r="F19" s="206"/>
      <c r="G19" s="206"/>
      <c r="H19" s="205">
        <v>197006.71800000002</v>
      </c>
      <c r="I19" s="205"/>
      <c r="J19" s="206">
        <v>197006.71800000002</v>
      </c>
      <c r="K19" s="205">
        <v>-197006.71800000002</v>
      </c>
      <c r="L19" s="206">
        <v>0</v>
      </c>
      <c r="M19" s="191"/>
    </row>
    <row r="20" spans="1:13" ht="15.75" customHeight="1" x14ac:dyDescent="0.25">
      <c r="A20" s="192"/>
      <c r="B20" s="199" t="s">
        <v>198</v>
      </c>
      <c r="C20" s="405">
        <v>7427654</v>
      </c>
      <c r="D20" s="205"/>
      <c r="E20" s="205"/>
      <c r="F20" s="206"/>
      <c r="G20" s="206">
        <v>7427654</v>
      </c>
      <c r="H20" s="211"/>
      <c r="I20" s="205"/>
      <c r="J20" s="206">
        <v>0</v>
      </c>
      <c r="K20" s="205">
        <v>0</v>
      </c>
      <c r="L20" s="206">
        <v>7427654</v>
      </c>
      <c r="M20" s="191"/>
    </row>
    <row r="21" spans="1:13" ht="15.75" customHeight="1" x14ac:dyDescent="0.25">
      <c r="A21" s="192"/>
      <c r="B21" s="199" t="s">
        <v>370</v>
      </c>
      <c r="C21" s="205"/>
      <c r="D21" s="205"/>
      <c r="E21" s="205"/>
      <c r="F21" s="206"/>
      <c r="G21" s="206"/>
      <c r="H21" s="211"/>
      <c r="I21" s="205"/>
      <c r="J21" s="206"/>
      <c r="K21" s="205">
        <v>-676774.40000000002</v>
      </c>
      <c r="L21" s="206">
        <v>-676774.40000000002</v>
      </c>
      <c r="M21" s="191"/>
    </row>
    <row r="22" spans="1:13" ht="15.75" customHeight="1" x14ac:dyDescent="0.25">
      <c r="A22" s="192"/>
      <c r="B22" s="199" t="s">
        <v>340</v>
      </c>
      <c r="C22" s="205"/>
      <c r="D22" s="205">
        <v>31349.599999999999</v>
      </c>
      <c r="E22" s="205"/>
      <c r="F22" s="206"/>
      <c r="G22" s="206">
        <v>31349.599999999999</v>
      </c>
      <c r="H22" s="211"/>
      <c r="I22" s="205"/>
      <c r="J22" s="206">
        <v>0</v>
      </c>
      <c r="K22" s="205">
        <v>0</v>
      </c>
      <c r="L22" s="206">
        <v>31349.599999999999</v>
      </c>
      <c r="M22" s="191"/>
    </row>
    <row r="23" spans="1:13" ht="15.75" customHeight="1" x14ac:dyDescent="0.25">
      <c r="A23" s="192"/>
      <c r="B23" s="199" t="s">
        <v>200</v>
      </c>
      <c r="C23" s="205"/>
      <c r="D23" s="205"/>
      <c r="E23" s="205"/>
      <c r="F23" s="206"/>
      <c r="G23" s="206"/>
      <c r="H23" s="211"/>
      <c r="I23" s="205"/>
      <c r="J23" s="206">
        <v>0</v>
      </c>
      <c r="K23" s="205">
        <v>5022257.3061199998</v>
      </c>
      <c r="L23" s="206">
        <v>5022257.3061199998</v>
      </c>
      <c r="M23" s="191"/>
    </row>
    <row r="24" spans="1:13" ht="15.75" thickBot="1" x14ac:dyDescent="0.3">
      <c r="A24" s="192"/>
      <c r="B24" s="199" t="s">
        <v>371</v>
      </c>
      <c r="C24" s="205"/>
      <c r="D24" s="205"/>
      <c r="E24" s="205">
        <v>-2237.8420000000001</v>
      </c>
      <c r="F24" s="206"/>
      <c r="G24" s="206">
        <v>-2237.8420000000001</v>
      </c>
      <c r="H24" s="211"/>
      <c r="I24" s="205"/>
      <c r="J24" s="206">
        <v>0</v>
      </c>
      <c r="K24" s="206"/>
      <c r="L24" s="206">
        <v>-2237.8420000000001</v>
      </c>
      <c r="M24" s="191"/>
    </row>
    <row r="25" spans="1:13" ht="15.75" thickBot="1" x14ac:dyDescent="0.3">
      <c r="A25" s="192"/>
      <c r="B25" s="176" t="s">
        <v>45</v>
      </c>
      <c r="C25" s="209">
        <v>27816000.399999999</v>
      </c>
      <c r="D25" s="209">
        <v>210349.6</v>
      </c>
      <c r="E25" s="209">
        <v>1797.27396</v>
      </c>
      <c r="F25" s="209">
        <v>0</v>
      </c>
      <c r="G25" s="209">
        <v>28028147.273959998</v>
      </c>
      <c r="H25" s="210">
        <v>570600.43500000006</v>
      </c>
      <c r="I25" s="213">
        <v>182684.44199999998</v>
      </c>
      <c r="J25" s="209">
        <v>753284.87699999998</v>
      </c>
      <c r="K25" s="209">
        <v>5022257.1492100004</v>
      </c>
      <c r="L25" s="209">
        <v>33803689.300169997</v>
      </c>
      <c r="M25" s="312"/>
    </row>
    <row r="26" spans="1:13" x14ac:dyDescent="0.25">
      <c r="A26" s="192"/>
      <c r="B26" s="174"/>
      <c r="C26" s="214"/>
      <c r="D26" s="214"/>
      <c r="E26" s="214"/>
      <c r="F26" s="174"/>
      <c r="G26" s="214"/>
      <c r="H26" s="215"/>
      <c r="I26" s="215"/>
      <c r="J26" s="215"/>
      <c r="K26" s="215"/>
      <c r="L26" s="215"/>
      <c r="M26" s="191"/>
    </row>
    <row r="27" spans="1:13" ht="15.75" thickBot="1" x14ac:dyDescent="0.3">
      <c r="A27" s="177"/>
      <c r="B27" s="216"/>
      <c r="C27" s="178"/>
      <c r="D27" s="178"/>
      <c r="E27" s="178"/>
      <c r="F27" s="178"/>
      <c r="G27" s="178"/>
      <c r="H27" s="178"/>
      <c r="I27" s="178"/>
      <c r="J27" s="178"/>
      <c r="K27" s="178"/>
      <c r="L27" s="178"/>
      <c r="M27" s="439"/>
    </row>
    <row r="28" spans="1:13" x14ac:dyDescent="0.25">
      <c r="C28" s="80"/>
      <c r="E28" s="80"/>
      <c r="G28" s="80"/>
      <c r="H28" s="80"/>
      <c r="I28" s="80"/>
      <c r="J28" s="80"/>
      <c r="K28" s="80"/>
      <c r="L28" s="80"/>
    </row>
    <row r="29" spans="1:13" x14ac:dyDescent="0.25">
      <c r="C29" s="80"/>
      <c r="K29" s="80"/>
    </row>
    <row r="30" spans="1:13" x14ac:dyDescent="0.25">
      <c r="K30" s="80"/>
    </row>
    <row r="31" spans="1:13" x14ac:dyDescent="0.25">
      <c r="B31" s="134" t="s">
        <v>348</v>
      </c>
      <c r="C31" s="11"/>
      <c r="F31" s="180" t="s">
        <v>350</v>
      </c>
      <c r="G31" s="11"/>
      <c r="I31" s="11"/>
      <c r="J31" s="470" t="str">
        <f>+ENCABEZADO!F54</f>
        <v>BLAS TITO BENEGAS ISEAS</v>
      </c>
      <c r="K31" s="470"/>
      <c r="L31" s="470"/>
    </row>
    <row r="32" spans="1:13" x14ac:dyDescent="0.25">
      <c r="B32" s="135" t="s">
        <v>349</v>
      </c>
      <c r="F32" s="137" t="s">
        <v>194</v>
      </c>
      <c r="J32" s="472" t="str">
        <f>+ENCABEZADO!F55</f>
        <v>PRESIDENTE</v>
      </c>
      <c r="K32" s="472"/>
      <c r="L32" s="472"/>
    </row>
    <row r="33" spans="11:11" x14ac:dyDescent="0.25">
      <c r="K33" s="81"/>
    </row>
  </sheetData>
  <mergeCells count="9">
    <mergeCell ref="J31:L31"/>
    <mergeCell ref="J32:L32"/>
    <mergeCell ref="C9:G9"/>
    <mergeCell ref="H9:K9"/>
    <mergeCell ref="A1:M1"/>
    <mergeCell ref="A3:M3"/>
    <mergeCell ref="A5:M5"/>
    <mergeCell ref="A6:M6"/>
    <mergeCell ref="A7:M7"/>
  </mergeCells>
  <printOptions horizontalCentered="1"/>
  <pageMargins left="1.8897637795275593" right="1.8897637795275593" top="1.3385826771653544" bottom="0.74803149606299213" header="0.31496062992125984" footer="0.31496062992125984"/>
  <pageSetup paperSize="9" scale="54"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P868"/>
  <sheetViews>
    <sheetView showGridLines="0" topLeftCell="C1" zoomScale="85" zoomScaleNormal="85" workbookViewId="0">
      <selection activeCell="C4" sqref="C4"/>
    </sheetView>
  </sheetViews>
  <sheetFormatPr baseColWidth="10" defaultRowHeight="15" x14ac:dyDescent="0.25"/>
  <cols>
    <col min="1" max="1" width="11.42578125" style="38"/>
    <col min="2" max="2" width="12.42578125" style="38" customWidth="1"/>
    <col min="3" max="3" width="47.5703125" style="38" customWidth="1"/>
    <col min="4" max="4" width="20.7109375" style="38" customWidth="1"/>
    <col min="5" max="5" width="14.7109375" style="38" customWidth="1"/>
    <col min="6" max="6" width="16.85546875" style="38" customWidth="1"/>
    <col min="7" max="7" width="12.7109375" style="38" bestFit="1" customWidth="1"/>
    <col min="8" max="8" width="14.7109375" style="38" bestFit="1" customWidth="1"/>
    <col min="9" max="12" width="11.42578125" style="38"/>
    <col min="13" max="14" width="13.28515625" style="38" bestFit="1" customWidth="1"/>
    <col min="15" max="16384" width="11.42578125" style="38"/>
  </cols>
  <sheetData>
    <row r="2" spans="2:13" ht="15.75" x14ac:dyDescent="0.25">
      <c r="B2" s="612" t="s">
        <v>461</v>
      </c>
      <c r="C2" s="612"/>
      <c r="D2" s="612"/>
      <c r="E2" s="612"/>
      <c r="F2" s="612"/>
      <c r="G2" s="612"/>
      <c r="H2" s="612"/>
      <c r="I2" s="612"/>
      <c r="J2" s="612"/>
      <c r="K2" s="612"/>
      <c r="L2" s="612"/>
      <c r="M2" s="612"/>
    </row>
    <row r="3" spans="2:13" ht="15.75" x14ac:dyDescent="0.25">
      <c r="B3" s="612" t="s">
        <v>462</v>
      </c>
      <c r="C3" s="612"/>
      <c r="D3" s="612"/>
      <c r="E3" s="612"/>
      <c r="F3" s="612"/>
      <c r="G3" s="612"/>
      <c r="H3" s="612"/>
      <c r="I3" s="612"/>
      <c r="J3" s="612"/>
      <c r="K3" s="612"/>
      <c r="L3" s="612"/>
      <c r="M3" s="612"/>
    </row>
    <row r="6" spans="2:13" ht="15.75" x14ac:dyDescent="0.25">
      <c r="B6" s="1" t="s">
        <v>463</v>
      </c>
      <c r="C6" s="613" t="s">
        <v>464</v>
      </c>
      <c r="D6" s="613"/>
      <c r="E6" s="613"/>
      <c r="F6" s="613"/>
      <c r="G6" s="613"/>
      <c r="H6" s="613"/>
      <c r="I6" s="613"/>
      <c r="J6" s="613"/>
      <c r="K6" s="613"/>
      <c r="L6" s="613"/>
      <c r="M6" s="613"/>
    </row>
    <row r="7" spans="2:13" ht="31.5" customHeight="1" x14ac:dyDescent="0.25">
      <c r="C7" s="614" t="s">
        <v>465</v>
      </c>
      <c r="D7" s="614"/>
      <c r="E7" s="614"/>
      <c r="F7" s="614"/>
      <c r="G7" s="614"/>
      <c r="H7" s="614"/>
      <c r="I7" s="614"/>
      <c r="J7" s="614"/>
      <c r="K7" s="614"/>
      <c r="L7" s="614"/>
      <c r="M7" s="614"/>
    </row>
    <row r="8" spans="2:13" ht="15.75" x14ac:dyDescent="0.25">
      <c r="B8" s="615" t="s">
        <v>466</v>
      </c>
      <c r="C8" s="615" t="s">
        <v>467</v>
      </c>
      <c r="D8" s="615"/>
    </row>
    <row r="9" spans="2:13" ht="15.75" x14ac:dyDescent="0.25">
      <c r="C9" s="616" t="s">
        <v>468</v>
      </c>
      <c r="D9" s="616"/>
    </row>
    <row r="10" spans="2:13" ht="96" customHeight="1" x14ac:dyDescent="0.25">
      <c r="C10" s="614" t="s">
        <v>469</v>
      </c>
      <c r="D10" s="614"/>
      <c r="E10" s="614"/>
      <c r="F10" s="614"/>
      <c r="G10" s="614"/>
      <c r="H10" s="614"/>
      <c r="I10" s="614"/>
      <c r="J10" s="614"/>
      <c r="K10" s="614"/>
      <c r="L10" s="614"/>
      <c r="M10" s="614"/>
    </row>
    <row r="11" spans="2:13" ht="21" customHeight="1" x14ac:dyDescent="0.25">
      <c r="C11" s="614" t="s">
        <v>470</v>
      </c>
      <c r="D11" s="614"/>
      <c r="E11" s="614"/>
      <c r="F11" s="614"/>
      <c r="G11" s="614"/>
      <c r="H11" s="614"/>
      <c r="I11" s="614"/>
      <c r="J11" s="614"/>
      <c r="K11" s="614"/>
      <c r="L11" s="614"/>
      <c r="M11" s="614"/>
    </row>
    <row r="12" spans="2:13" ht="57" customHeight="1" x14ac:dyDescent="0.25">
      <c r="C12" s="614" t="s">
        <v>471</v>
      </c>
      <c r="D12" s="614"/>
      <c r="E12" s="614"/>
      <c r="F12" s="614"/>
      <c r="G12" s="614"/>
      <c r="H12" s="614"/>
      <c r="I12" s="614"/>
      <c r="J12" s="614"/>
      <c r="K12" s="614"/>
      <c r="L12" s="614"/>
      <c r="M12" s="614"/>
    </row>
    <row r="13" spans="2:13" x14ac:dyDescent="0.25">
      <c r="C13" s="617"/>
      <c r="D13" s="617"/>
      <c r="E13" s="617"/>
      <c r="F13" s="617"/>
      <c r="G13" s="617"/>
      <c r="H13" s="617"/>
      <c r="I13" s="617"/>
      <c r="J13" s="617"/>
      <c r="K13" s="617"/>
      <c r="L13" s="617"/>
      <c r="M13" s="617"/>
    </row>
    <row r="14" spans="2:13" ht="47.25" customHeight="1" x14ac:dyDescent="0.25">
      <c r="C14" s="614" t="s">
        <v>472</v>
      </c>
      <c r="D14" s="614"/>
      <c r="E14" s="614"/>
      <c r="F14" s="614"/>
      <c r="G14" s="614"/>
      <c r="H14" s="614"/>
      <c r="I14" s="614"/>
      <c r="J14" s="614"/>
      <c r="K14" s="614"/>
      <c r="L14" s="614"/>
      <c r="M14" s="614"/>
    </row>
    <row r="15" spans="2:13" x14ac:dyDescent="0.25">
      <c r="C15" s="618"/>
      <c r="D15" s="618"/>
      <c r="E15" s="618"/>
      <c r="F15" s="618"/>
      <c r="G15" s="618"/>
      <c r="H15" s="618"/>
      <c r="I15" s="618"/>
      <c r="J15" s="618"/>
      <c r="K15" s="618"/>
      <c r="L15" s="618"/>
      <c r="M15" s="618"/>
    </row>
    <row r="16" spans="2:13" ht="55.5" customHeight="1" x14ac:dyDescent="0.25">
      <c r="C16" s="614" t="s">
        <v>473</v>
      </c>
      <c r="D16" s="614"/>
      <c r="E16" s="614"/>
      <c r="F16" s="614"/>
      <c r="G16" s="614"/>
      <c r="H16" s="614"/>
      <c r="I16" s="614"/>
      <c r="J16" s="614"/>
      <c r="K16" s="614"/>
      <c r="L16" s="614"/>
      <c r="M16" s="614"/>
    </row>
    <row r="17" spans="3:13" x14ac:dyDescent="0.25">
      <c r="C17" s="619"/>
      <c r="D17" s="619"/>
      <c r="E17" s="620"/>
      <c r="F17" s="620"/>
      <c r="G17" s="620"/>
      <c r="H17" s="620"/>
      <c r="I17" s="620"/>
      <c r="J17" s="620"/>
      <c r="K17" s="620"/>
      <c r="L17" s="620"/>
      <c r="M17" s="620"/>
    </row>
    <row r="18" spans="3:13" ht="57.75" customHeight="1" x14ac:dyDescent="0.25">
      <c r="C18" s="614" t="s">
        <v>474</v>
      </c>
      <c r="D18" s="614"/>
      <c r="E18" s="614"/>
      <c r="F18" s="614"/>
      <c r="G18" s="614"/>
      <c r="H18" s="614"/>
      <c r="I18" s="614"/>
      <c r="J18" s="614"/>
      <c r="K18" s="614"/>
      <c r="L18" s="614"/>
      <c r="M18" s="614"/>
    </row>
    <row r="20" spans="3:13" ht="15.75" x14ac:dyDescent="0.25">
      <c r="C20" s="621" t="s">
        <v>475</v>
      </c>
      <c r="D20" s="621"/>
      <c r="E20" s="621"/>
      <c r="F20" s="621"/>
      <c r="G20" s="621"/>
      <c r="H20" s="621"/>
      <c r="I20" s="621"/>
      <c r="J20" s="621"/>
      <c r="K20" s="621"/>
      <c r="L20" s="621"/>
      <c r="M20" s="621"/>
    </row>
    <row r="22" spans="3:13" ht="46.5" customHeight="1" x14ac:dyDescent="0.25">
      <c r="C22" s="622" t="s">
        <v>476</v>
      </c>
      <c r="D22" s="622"/>
      <c r="E22" s="622"/>
      <c r="F22" s="622"/>
      <c r="G22" s="622"/>
      <c r="H22" s="622"/>
      <c r="I22" s="622"/>
      <c r="J22" s="622"/>
      <c r="K22" s="622"/>
      <c r="L22" s="622"/>
      <c r="M22" s="622"/>
    </row>
    <row r="23" spans="3:13" ht="65.25" customHeight="1" x14ac:dyDescent="0.25">
      <c r="C23" s="622" t="s">
        <v>477</v>
      </c>
      <c r="D23" s="622"/>
      <c r="E23" s="622"/>
      <c r="F23" s="622"/>
      <c r="G23" s="622"/>
      <c r="H23" s="622"/>
      <c r="I23" s="622"/>
      <c r="J23" s="622"/>
      <c r="K23" s="622"/>
      <c r="L23" s="622"/>
      <c r="M23" s="622"/>
    </row>
    <row r="24" spans="3:13" ht="47.25" customHeight="1" x14ac:dyDescent="0.25">
      <c r="C24" s="622" t="s">
        <v>478</v>
      </c>
      <c r="D24" s="622"/>
      <c r="E24" s="622"/>
      <c r="F24" s="622"/>
      <c r="G24" s="622"/>
      <c r="H24" s="622"/>
      <c r="I24" s="622"/>
      <c r="J24" s="622"/>
      <c r="K24" s="622"/>
      <c r="L24" s="622"/>
      <c r="M24" s="622"/>
    </row>
    <row r="25" spans="3:13" x14ac:dyDescent="0.25">
      <c r="C25" s="623"/>
      <c r="D25" s="623"/>
      <c r="E25" s="22"/>
    </row>
    <row r="26" spans="3:13" ht="15.75" x14ac:dyDescent="0.25">
      <c r="C26" s="624" t="s">
        <v>479</v>
      </c>
      <c r="D26" s="624"/>
      <c r="E26" s="22"/>
    </row>
    <row r="27" spans="3:13" x14ac:dyDescent="0.25">
      <c r="C27" s="625"/>
      <c r="D27" s="625"/>
      <c r="E27" s="22"/>
    </row>
    <row r="28" spans="3:13" x14ac:dyDescent="0.25">
      <c r="C28" s="622" t="s">
        <v>480</v>
      </c>
      <c r="D28" s="622"/>
      <c r="E28" s="622"/>
      <c r="F28" s="622"/>
      <c r="G28" s="622"/>
      <c r="H28" s="622"/>
      <c r="I28" s="622"/>
      <c r="J28" s="622"/>
      <c r="K28" s="622"/>
      <c r="L28" s="622"/>
      <c r="M28" s="622"/>
    </row>
    <row r="29" spans="3:13" x14ac:dyDescent="0.25">
      <c r="C29" s="626"/>
      <c r="D29" s="626"/>
      <c r="E29" s="22"/>
    </row>
    <row r="30" spans="3:13" ht="15.75" x14ac:dyDescent="0.25">
      <c r="C30" s="627" t="s">
        <v>481</v>
      </c>
      <c r="D30" s="627"/>
      <c r="E30" s="627"/>
      <c r="F30" s="627"/>
      <c r="G30" s="627"/>
      <c r="H30" s="627"/>
      <c r="I30" s="627"/>
      <c r="J30" s="627"/>
      <c r="K30" s="627"/>
      <c r="L30" s="627"/>
      <c r="M30" s="627"/>
    </row>
    <row r="31" spans="3:13" x14ac:dyDescent="0.25">
      <c r="C31" s="626"/>
      <c r="D31" s="626"/>
      <c r="E31" s="22"/>
    </row>
    <row r="32" spans="3:13" ht="27.75" customHeight="1" x14ac:dyDescent="0.25">
      <c r="C32" s="622" t="s">
        <v>482</v>
      </c>
      <c r="D32" s="622"/>
      <c r="E32" s="622"/>
      <c r="F32" s="622"/>
      <c r="G32" s="622"/>
      <c r="H32" s="622"/>
      <c r="I32" s="622"/>
      <c r="J32" s="622"/>
      <c r="K32" s="622"/>
      <c r="L32" s="622"/>
      <c r="M32" s="622"/>
    </row>
    <row r="33" spans="3:13" x14ac:dyDescent="0.25">
      <c r="C33" s="628"/>
      <c r="D33" s="628"/>
      <c r="E33" s="22"/>
    </row>
    <row r="34" spans="3:13" ht="15.75" x14ac:dyDescent="0.25">
      <c r="C34" s="621" t="s">
        <v>483</v>
      </c>
      <c r="D34" s="621"/>
      <c r="E34" s="621"/>
      <c r="F34" s="621"/>
      <c r="G34" s="621"/>
      <c r="H34" s="621"/>
      <c r="I34" s="621"/>
      <c r="J34" s="621"/>
      <c r="K34" s="621"/>
      <c r="L34" s="621"/>
      <c r="M34" s="621"/>
    </row>
    <row r="35" spans="3:13" x14ac:dyDescent="0.25">
      <c r="C35" s="629"/>
      <c r="D35" s="629"/>
      <c r="E35" s="22"/>
    </row>
    <row r="36" spans="3:13" ht="45" customHeight="1" x14ac:dyDescent="0.25">
      <c r="C36" s="622" t="s">
        <v>484</v>
      </c>
      <c r="D36" s="622"/>
      <c r="E36" s="630"/>
      <c r="F36" s="630"/>
      <c r="G36" s="630"/>
      <c r="H36" s="630"/>
      <c r="I36" s="630"/>
      <c r="J36" s="630"/>
      <c r="K36" s="630"/>
      <c r="L36" s="630"/>
      <c r="M36" s="630"/>
    </row>
    <row r="37" spans="3:13" x14ac:dyDescent="0.25">
      <c r="C37" s="631"/>
      <c r="D37" s="631"/>
      <c r="E37" s="22"/>
    </row>
    <row r="38" spans="3:13" ht="15.75" x14ac:dyDescent="0.25">
      <c r="C38" s="621" t="s">
        <v>485</v>
      </c>
      <c r="D38" s="621"/>
      <c r="E38" s="630"/>
      <c r="F38" s="630"/>
      <c r="G38" s="630"/>
      <c r="H38" s="630"/>
      <c r="I38" s="630"/>
      <c r="J38" s="630"/>
      <c r="K38" s="630"/>
      <c r="L38" s="630"/>
      <c r="M38" s="630"/>
    </row>
    <row r="39" spans="3:13" x14ac:dyDescent="0.25">
      <c r="C39" s="632"/>
      <c r="D39" s="632"/>
      <c r="E39" s="22"/>
    </row>
    <row r="40" spans="3:13" x14ac:dyDescent="0.25">
      <c r="C40" s="633" t="s">
        <v>486</v>
      </c>
      <c r="D40" s="633"/>
      <c r="E40" s="633"/>
      <c r="F40" s="633"/>
      <c r="G40" s="633"/>
      <c r="H40" s="633" t="s">
        <v>487</v>
      </c>
      <c r="I40" s="633"/>
      <c r="J40" s="633"/>
      <c r="K40" s="633"/>
      <c r="L40" s="633"/>
    </row>
    <row r="41" spans="3:13" x14ac:dyDescent="0.25">
      <c r="C41" s="634" t="s">
        <v>488</v>
      </c>
      <c r="D41" s="634"/>
      <c r="E41" s="634"/>
      <c r="F41" s="634"/>
      <c r="G41" s="634"/>
      <c r="H41" s="635" t="s">
        <v>489</v>
      </c>
      <c r="I41" s="635"/>
      <c r="J41" s="635"/>
      <c r="K41" s="635"/>
      <c r="L41" s="635"/>
    </row>
    <row r="42" spans="3:13" x14ac:dyDescent="0.25">
      <c r="C42" s="634" t="s">
        <v>490</v>
      </c>
      <c r="D42" s="634"/>
      <c r="E42" s="634"/>
      <c r="F42" s="634"/>
      <c r="G42" s="634"/>
      <c r="H42" s="635" t="s">
        <v>491</v>
      </c>
      <c r="I42" s="635"/>
      <c r="J42" s="635"/>
      <c r="K42" s="635"/>
      <c r="L42" s="635"/>
    </row>
    <row r="43" spans="3:13" x14ac:dyDescent="0.25">
      <c r="C43" s="634" t="s">
        <v>314</v>
      </c>
      <c r="D43" s="634"/>
      <c r="E43" s="634"/>
      <c r="F43" s="634"/>
      <c r="G43" s="634"/>
      <c r="H43" s="636" t="s">
        <v>315</v>
      </c>
      <c r="I43" s="636"/>
      <c r="J43" s="636"/>
      <c r="K43" s="636"/>
      <c r="L43" s="636"/>
    </row>
    <row r="44" spans="3:13" x14ac:dyDescent="0.25">
      <c r="C44" s="634" t="s">
        <v>314</v>
      </c>
      <c r="D44" s="634"/>
      <c r="E44" s="634"/>
      <c r="F44" s="634"/>
      <c r="G44" s="634"/>
      <c r="H44" s="636" t="s">
        <v>492</v>
      </c>
      <c r="I44" s="636"/>
      <c r="J44" s="636"/>
      <c r="K44" s="636"/>
      <c r="L44" s="636"/>
    </row>
    <row r="45" spans="3:13" x14ac:dyDescent="0.25">
      <c r="C45" s="634" t="s">
        <v>314</v>
      </c>
      <c r="D45" s="634"/>
      <c r="E45" s="634"/>
      <c r="F45" s="634"/>
      <c r="G45" s="634"/>
      <c r="H45" s="635" t="s">
        <v>493</v>
      </c>
      <c r="I45" s="635"/>
      <c r="J45" s="635"/>
      <c r="K45" s="635"/>
      <c r="L45" s="635"/>
    </row>
    <row r="46" spans="3:13" x14ac:dyDescent="0.25">
      <c r="C46" s="634" t="s">
        <v>317</v>
      </c>
      <c r="D46" s="634"/>
      <c r="E46" s="634"/>
      <c r="F46" s="634"/>
      <c r="G46" s="634"/>
      <c r="H46" s="635" t="s">
        <v>494</v>
      </c>
      <c r="I46" s="635"/>
      <c r="J46" s="635"/>
      <c r="K46" s="635"/>
      <c r="L46" s="635"/>
    </row>
    <row r="47" spans="3:13" x14ac:dyDescent="0.25">
      <c r="C47" s="634" t="s">
        <v>319</v>
      </c>
      <c r="D47" s="634"/>
      <c r="E47" s="634"/>
      <c r="F47" s="634"/>
      <c r="G47" s="634"/>
      <c r="H47" s="635" t="s">
        <v>495</v>
      </c>
      <c r="I47" s="635"/>
      <c r="J47" s="635"/>
      <c r="K47" s="635"/>
      <c r="L47" s="635"/>
    </row>
    <row r="49" spans="2:13" ht="15.75" x14ac:dyDescent="0.25">
      <c r="B49" s="615" t="s">
        <v>496</v>
      </c>
      <c r="C49" s="621" t="s">
        <v>497</v>
      </c>
      <c r="D49" s="621"/>
      <c r="E49" s="621"/>
      <c r="F49" s="621"/>
      <c r="G49" s="621"/>
      <c r="H49" s="621"/>
      <c r="I49" s="621"/>
      <c r="J49" s="621"/>
      <c r="K49" s="621"/>
      <c r="L49" s="621"/>
      <c r="M49" s="621"/>
    </row>
    <row r="50" spans="2:13" x14ac:dyDescent="0.25">
      <c r="C50" s="637" t="s">
        <v>498</v>
      </c>
      <c r="D50" s="637"/>
      <c r="E50" s="637"/>
      <c r="F50" s="637"/>
      <c r="G50" s="637"/>
      <c r="H50" s="637"/>
      <c r="I50" s="637"/>
      <c r="J50" s="637"/>
      <c r="K50" s="637"/>
      <c r="L50" s="637"/>
      <c r="M50" s="637"/>
    </row>
    <row r="51" spans="2:13" x14ac:dyDescent="0.25">
      <c r="C51" s="622" t="s">
        <v>499</v>
      </c>
      <c r="D51" s="622"/>
      <c r="E51" s="622"/>
      <c r="F51" s="622"/>
      <c r="G51" s="622"/>
      <c r="H51" s="622"/>
      <c r="I51" s="622"/>
      <c r="J51" s="622"/>
      <c r="K51" s="622"/>
      <c r="L51" s="622"/>
      <c r="M51" s="622"/>
    </row>
    <row r="52" spans="2:13" x14ac:dyDescent="0.25">
      <c r="C52" s="638"/>
      <c r="D52" s="638"/>
      <c r="E52" s="638"/>
      <c r="F52" s="638"/>
      <c r="G52" s="638"/>
      <c r="H52" s="638"/>
      <c r="I52" s="638"/>
      <c r="J52" s="638"/>
      <c r="K52" s="638"/>
      <c r="L52" s="638"/>
      <c r="M52" s="638"/>
    </row>
    <row r="53" spans="2:13" x14ac:dyDescent="0.25">
      <c r="C53" s="639"/>
      <c r="D53" s="640" t="s">
        <v>500</v>
      </c>
      <c r="E53" s="640"/>
      <c r="F53" s="638"/>
      <c r="G53" s="638"/>
      <c r="H53" s="638"/>
      <c r="I53" s="638"/>
      <c r="J53" s="638"/>
      <c r="K53" s="638"/>
      <c r="L53" s="638"/>
      <c r="M53" s="638"/>
    </row>
    <row r="54" spans="2:13" x14ac:dyDescent="0.25">
      <c r="C54" s="641" t="s">
        <v>501</v>
      </c>
      <c r="D54" s="642">
        <v>43800</v>
      </c>
      <c r="E54" s="642">
        <v>43435</v>
      </c>
      <c r="F54" s="638"/>
      <c r="G54" s="638"/>
      <c r="H54" s="638"/>
      <c r="I54" s="638"/>
      <c r="J54" s="638"/>
      <c r="K54" s="638"/>
      <c r="L54" s="638"/>
      <c r="M54" s="638"/>
    </row>
    <row r="55" spans="2:13" x14ac:dyDescent="0.25">
      <c r="C55" s="643" t="s">
        <v>502</v>
      </c>
      <c r="D55" s="644">
        <v>266976</v>
      </c>
      <c r="E55" s="644">
        <v>104387</v>
      </c>
      <c r="F55" s="638"/>
      <c r="G55" s="638"/>
      <c r="H55" s="638"/>
      <c r="I55" s="638"/>
      <c r="J55" s="638"/>
      <c r="K55" s="638"/>
      <c r="L55" s="638"/>
      <c r="M55" s="638"/>
    </row>
    <row r="56" spans="2:13" x14ac:dyDescent="0.25">
      <c r="C56" s="643" t="s">
        <v>503</v>
      </c>
      <c r="D56" s="644">
        <v>28794</v>
      </c>
      <c r="E56" s="645">
        <v>0</v>
      </c>
      <c r="F56" s="638"/>
      <c r="G56" s="638"/>
      <c r="H56" s="638"/>
      <c r="I56" s="638"/>
      <c r="J56" s="638"/>
      <c r="K56" s="638"/>
      <c r="L56" s="638"/>
      <c r="M56" s="638"/>
    </row>
    <row r="57" spans="2:13" x14ac:dyDescent="0.25">
      <c r="C57" s="643" t="s">
        <v>504</v>
      </c>
      <c r="D57" s="644">
        <v>38685</v>
      </c>
      <c r="E57" s="644">
        <v>22346</v>
      </c>
      <c r="F57" s="638"/>
      <c r="G57" s="638"/>
      <c r="H57" s="638"/>
      <c r="I57" s="638"/>
      <c r="J57" s="638"/>
      <c r="K57" s="638"/>
      <c r="L57" s="638"/>
      <c r="M57" s="638"/>
    </row>
    <row r="58" spans="2:13" x14ac:dyDescent="0.25">
      <c r="C58" s="643" t="s">
        <v>505</v>
      </c>
      <c r="D58" s="644">
        <v>18844</v>
      </c>
      <c r="E58" s="644">
        <v>120915</v>
      </c>
      <c r="F58" s="638"/>
      <c r="G58" s="638"/>
      <c r="H58" s="638"/>
      <c r="I58" s="638"/>
      <c r="J58" s="638"/>
      <c r="K58" s="638"/>
      <c r="L58" s="638"/>
      <c r="M58" s="638"/>
    </row>
    <row r="59" spans="2:13" x14ac:dyDescent="0.25">
      <c r="C59" s="643" t="s">
        <v>506</v>
      </c>
      <c r="D59" s="644">
        <v>4076</v>
      </c>
      <c r="E59" s="644">
        <v>173519</v>
      </c>
      <c r="F59" s="638"/>
      <c r="G59" s="638"/>
      <c r="H59" s="638"/>
      <c r="I59" s="638"/>
      <c r="J59" s="638"/>
      <c r="K59" s="638"/>
      <c r="L59" s="638"/>
      <c r="M59" s="638"/>
    </row>
    <row r="60" spans="2:13" x14ac:dyDescent="0.25">
      <c r="C60" s="643" t="s">
        <v>507</v>
      </c>
      <c r="D60" s="644">
        <v>20000</v>
      </c>
      <c r="E60" s="645">
        <v>0</v>
      </c>
      <c r="F60" s="638"/>
      <c r="G60" s="638"/>
      <c r="H60" s="638"/>
      <c r="I60" s="638"/>
      <c r="J60" s="638"/>
      <c r="K60" s="638"/>
      <c r="L60" s="638"/>
      <c r="M60" s="638"/>
    </row>
    <row r="61" spans="2:13" x14ac:dyDescent="0.25">
      <c r="C61" s="643" t="s">
        <v>508</v>
      </c>
      <c r="D61" s="644">
        <v>108879</v>
      </c>
      <c r="E61" s="644">
        <v>25214</v>
      </c>
      <c r="F61" s="638"/>
      <c r="G61" s="638"/>
      <c r="H61" s="638"/>
      <c r="I61" s="638"/>
      <c r="J61" s="638"/>
      <c r="K61" s="638"/>
      <c r="L61" s="638"/>
      <c r="M61" s="638"/>
    </row>
    <row r="62" spans="2:13" x14ac:dyDescent="0.25">
      <c r="C62" s="643" t="s">
        <v>509</v>
      </c>
      <c r="D62" s="644">
        <v>250640</v>
      </c>
      <c r="E62" s="645">
        <v>0</v>
      </c>
      <c r="F62" s="638"/>
      <c r="G62" s="638"/>
      <c r="H62" s="638"/>
      <c r="I62" s="638"/>
      <c r="J62" s="638"/>
      <c r="K62" s="638"/>
      <c r="L62" s="638"/>
      <c r="M62" s="638"/>
    </row>
    <row r="63" spans="2:13" x14ac:dyDescent="0.25">
      <c r="C63" s="643" t="s">
        <v>510</v>
      </c>
      <c r="D63" s="644">
        <v>3192</v>
      </c>
      <c r="E63" s="645">
        <v>0</v>
      </c>
      <c r="F63" s="638"/>
      <c r="G63" s="638"/>
      <c r="H63" s="638"/>
      <c r="I63" s="638"/>
      <c r="J63" s="638"/>
      <c r="K63" s="638"/>
      <c r="L63" s="638"/>
      <c r="M63" s="638"/>
    </row>
    <row r="64" spans="2:13" x14ac:dyDescent="0.25">
      <c r="C64" s="643" t="s">
        <v>511</v>
      </c>
      <c r="D64" s="644">
        <v>3000</v>
      </c>
      <c r="E64" s="644">
        <v>3000</v>
      </c>
      <c r="F64" s="638"/>
      <c r="G64" s="638"/>
      <c r="H64" s="638"/>
      <c r="I64" s="638"/>
      <c r="J64" s="638"/>
      <c r="K64" s="638"/>
      <c r="L64" s="638"/>
      <c r="M64" s="638"/>
    </row>
    <row r="65" spans="3:13" x14ac:dyDescent="0.25">
      <c r="C65" s="643" t="s">
        <v>512</v>
      </c>
      <c r="D65" s="644">
        <v>1500</v>
      </c>
      <c r="E65" s="645">
        <v>822</v>
      </c>
      <c r="F65" s="638"/>
      <c r="G65" s="638"/>
      <c r="H65" s="638"/>
      <c r="I65" s="638"/>
      <c r="J65" s="638"/>
      <c r="K65" s="638"/>
      <c r="L65" s="638"/>
      <c r="M65" s="638"/>
    </row>
    <row r="66" spans="3:13" x14ac:dyDescent="0.25">
      <c r="C66" s="643" t="s">
        <v>513</v>
      </c>
      <c r="D66" s="644">
        <v>1500</v>
      </c>
      <c r="E66" s="644">
        <v>1308</v>
      </c>
      <c r="F66" s="638"/>
      <c r="G66" s="638"/>
      <c r="H66" s="638"/>
      <c r="I66" s="638"/>
      <c r="J66" s="638"/>
      <c r="K66" s="638"/>
      <c r="L66" s="638"/>
      <c r="M66" s="638"/>
    </row>
    <row r="67" spans="3:13" x14ac:dyDescent="0.25">
      <c r="C67" s="643" t="s">
        <v>514</v>
      </c>
      <c r="D67" s="644">
        <v>1500</v>
      </c>
      <c r="E67" s="644">
        <v>1500</v>
      </c>
      <c r="F67" s="638"/>
      <c r="G67" s="638"/>
      <c r="H67" s="638"/>
      <c r="I67" s="638"/>
      <c r="J67" s="638"/>
      <c r="K67" s="638"/>
      <c r="L67" s="638"/>
      <c r="M67" s="638"/>
    </row>
    <row r="68" spans="3:13" x14ac:dyDescent="0.25">
      <c r="C68" s="643" t="s">
        <v>515</v>
      </c>
      <c r="D68" s="645">
        <v>0</v>
      </c>
      <c r="E68" s="644">
        <v>2676</v>
      </c>
      <c r="F68" s="638"/>
      <c r="G68" s="638"/>
      <c r="H68" s="638"/>
      <c r="I68" s="638"/>
      <c r="J68" s="638"/>
      <c r="K68" s="638"/>
      <c r="L68" s="638"/>
      <c r="M68" s="638"/>
    </row>
    <row r="69" spans="3:13" x14ac:dyDescent="0.25">
      <c r="C69" s="643" t="s">
        <v>516</v>
      </c>
      <c r="D69" s="644">
        <v>2321</v>
      </c>
      <c r="E69" s="645">
        <v>0</v>
      </c>
      <c r="F69" s="638"/>
      <c r="G69" s="638"/>
      <c r="H69" s="638"/>
      <c r="I69" s="638"/>
      <c r="J69" s="638"/>
      <c r="K69" s="638"/>
      <c r="L69" s="638"/>
      <c r="M69" s="638"/>
    </row>
    <row r="70" spans="3:13" x14ac:dyDescent="0.25">
      <c r="C70" s="643" t="s">
        <v>517</v>
      </c>
      <c r="D70" s="644">
        <v>3679</v>
      </c>
      <c r="E70" s="645">
        <v>0</v>
      </c>
      <c r="F70" s="638"/>
      <c r="G70" s="638"/>
      <c r="H70" s="638"/>
      <c r="I70" s="638"/>
      <c r="J70" s="638"/>
      <c r="K70" s="638"/>
      <c r="L70" s="638"/>
      <c r="M70" s="638"/>
    </row>
    <row r="71" spans="3:13" x14ac:dyDescent="0.25">
      <c r="C71" s="643" t="s">
        <v>518</v>
      </c>
      <c r="D71" s="644">
        <v>49720</v>
      </c>
      <c r="E71" s="644">
        <v>34516</v>
      </c>
      <c r="F71" s="638"/>
      <c r="G71" s="638"/>
      <c r="H71" s="638"/>
      <c r="I71" s="638"/>
      <c r="J71" s="638"/>
      <c r="K71" s="638"/>
      <c r="L71" s="638"/>
      <c r="M71" s="638"/>
    </row>
    <row r="72" spans="3:13" x14ac:dyDescent="0.25">
      <c r="C72" s="643" t="s">
        <v>519</v>
      </c>
      <c r="D72" s="644">
        <v>10025</v>
      </c>
      <c r="E72" s="645">
        <v>0</v>
      </c>
      <c r="F72" s="638"/>
      <c r="G72" s="638"/>
      <c r="H72" s="638"/>
      <c r="I72" s="638"/>
      <c r="J72" s="638"/>
      <c r="K72" s="638"/>
      <c r="L72" s="638"/>
      <c r="M72" s="638"/>
    </row>
    <row r="73" spans="3:13" x14ac:dyDescent="0.25">
      <c r="C73" s="643" t="s">
        <v>520</v>
      </c>
      <c r="D73" s="644">
        <v>81275</v>
      </c>
      <c r="E73" s="645">
        <v>0</v>
      </c>
      <c r="F73" s="638"/>
      <c r="G73" s="638"/>
      <c r="H73" s="638"/>
      <c r="I73" s="638"/>
      <c r="J73" s="638"/>
      <c r="K73" s="638"/>
      <c r="L73" s="638"/>
      <c r="M73" s="638"/>
    </row>
    <row r="74" spans="3:13" x14ac:dyDescent="0.25">
      <c r="C74" s="643" t="s">
        <v>521</v>
      </c>
      <c r="D74" s="644">
        <v>2728</v>
      </c>
      <c r="E74" s="645">
        <v>285</v>
      </c>
      <c r="F74" s="638"/>
      <c r="G74" s="638"/>
      <c r="H74" s="638"/>
      <c r="I74" s="638"/>
      <c r="J74" s="638"/>
      <c r="K74" s="638"/>
      <c r="L74" s="638"/>
      <c r="M74" s="638"/>
    </row>
    <row r="75" spans="3:13" x14ac:dyDescent="0.25">
      <c r="C75" s="643" t="s">
        <v>522</v>
      </c>
      <c r="D75" s="644">
        <v>600991</v>
      </c>
      <c r="E75" s="644">
        <v>325457</v>
      </c>
      <c r="F75" s="638"/>
      <c r="G75" s="638"/>
      <c r="H75" s="638"/>
      <c r="I75" s="638"/>
      <c r="J75" s="638"/>
      <c r="K75" s="638"/>
      <c r="L75" s="638"/>
      <c r="M75" s="638"/>
    </row>
    <row r="76" spans="3:13" x14ac:dyDescent="0.25">
      <c r="C76" s="643" t="s">
        <v>523</v>
      </c>
      <c r="D76" s="644">
        <v>139961</v>
      </c>
      <c r="E76" s="644">
        <v>156202</v>
      </c>
      <c r="F76" s="638"/>
      <c r="G76" s="638"/>
      <c r="H76" s="638"/>
      <c r="I76" s="638"/>
      <c r="J76" s="638"/>
      <c r="K76" s="638"/>
      <c r="L76" s="638"/>
      <c r="M76" s="638"/>
    </row>
    <row r="77" spans="3:13" x14ac:dyDescent="0.25">
      <c r="C77" s="643" t="s">
        <v>524</v>
      </c>
      <c r="D77" s="644">
        <v>347508</v>
      </c>
      <c r="E77" s="644">
        <v>525817</v>
      </c>
      <c r="F77" s="638"/>
      <c r="G77" s="638"/>
      <c r="H77" s="638"/>
      <c r="I77" s="638"/>
      <c r="J77" s="638"/>
      <c r="K77" s="638"/>
      <c r="L77" s="638"/>
      <c r="M77" s="638"/>
    </row>
    <row r="78" spans="3:13" x14ac:dyDescent="0.25">
      <c r="C78" s="643" t="s">
        <v>525</v>
      </c>
      <c r="D78" s="644">
        <v>235720</v>
      </c>
      <c r="E78" s="644">
        <v>99510</v>
      </c>
      <c r="F78" s="638"/>
      <c r="G78" s="638"/>
      <c r="H78" s="638"/>
      <c r="I78" s="638"/>
      <c r="J78" s="638"/>
      <c r="K78" s="638"/>
      <c r="L78" s="638"/>
      <c r="M78" s="638"/>
    </row>
    <row r="79" spans="3:13" x14ac:dyDescent="0.25">
      <c r="C79" s="643" t="s">
        <v>526</v>
      </c>
      <c r="D79" s="644">
        <v>1897</v>
      </c>
      <c r="E79" s="645">
        <v>3</v>
      </c>
      <c r="F79" s="638"/>
      <c r="G79" s="638"/>
      <c r="H79" s="638"/>
      <c r="I79" s="638"/>
      <c r="J79" s="638"/>
      <c r="K79" s="638"/>
      <c r="L79" s="638"/>
      <c r="M79" s="638"/>
    </row>
    <row r="80" spans="3:13" x14ac:dyDescent="0.25">
      <c r="C80" s="643" t="s">
        <v>527</v>
      </c>
      <c r="D80" s="644">
        <v>1841</v>
      </c>
      <c r="E80" s="645">
        <v>0</v>
      </c>
      <c r="F80" s="638"/>
      <c r="G80" s="638"/>
      <c r="H80" s="638"/>
      <c r="I80" s="638"/>
      <c r="J80" s="638"/>
      <c r="K80" s="638"/>
      <c r="L80" s="638"/>
      <c r="M80" s="638"/>
    </row>
    <row r="81" spans="3:13" x14ac:dyDescent="0.25">
      <c r="C81" s="643" t="s">
        <v>528</v>
      </c>
      <c r="D81" s="644">
        <v>3441</v>
      </c>
      <c r="E81" s="645">
        <v>319</v>
      </c>
      <c r="F81" s="638"/>
      <c r="G81" s="638"/>
      <c r="H81" s="638"/>
      <c r="I81" s="638"/>
      <c r="J81" s="638"/>
      <c r="K81" s="638"/>
      <c r="L81" s="638"/>
      <c r="M81" s="638"/>
    </row>
    <row r="82" spans="3:13" x14ac:dyDescent="0.25">
      <c r="C82" s="643" t="s">
        <v>529</v>
      </c>
      <c r="D82" s="644">
        <v>76516</v>
      </c>
      <c r="E82" s="644">
        <v>21203</v>
      </c>
      <c r="F82" s="638"/>
      <c r="G82" s="638"/>
      <c r="H82" s="638"/>
      <c r="I82" s="638"/>
      <c r="J82" s="638"/>
      <c r="K82" s="638"/>
      <c r="L82" s="638"/>
      <c r="M82" s="638"/>
    </row>
    <row r="83" spans="3:13" x14ac:dyDescent="0.25">
      <c r="C83" s="643" t="s">
        <v>530</v>
      </c>
      <c r="D83" s="645">
        <v>0</v>
      </c>
      <c r="E83" s="645">
        <v>130</v>
      </c>
      <c r="F83" s="638"/>
      <c r="G83" s="638"/>
      <c r="H83" s="638"/>
      <c r="I83" s="638"/>
      <c r="J83" s="638"/>
      <c r="K83" s="638"/>
      <c r="L83" s="638"/>
      <c r="M83" s="638"/>
    </row>
    <row r="84" spans="3:13" x14ac:dyDescent="0.25">
      <c r="C84" s="643" t="s">
        <v>531</v>
      </c>
      <c r="D84" s="644">
        <v>15391</v>
      </c>
      <c r="E84" s="645">
        <v>0</v>
      </c>
      <c r="F84" s="638"/>
      <c r="G84" s="638"/>
      <c r="H84" s="638"/>
      <c r="I84" s="638"/>
      <c r="J84" s="638"/>
      <c r="K84" s="638"/>
      <c r="L84" s="638"/>
      <c r="M84" s="638"/>
    </row>
    <row r="85" spans="3:13" x14ac:dyDescent="0.25">
      <c r="C85" s="643" t="s">
        <v>532</v>
      </c>
      <c r="D85" s="645">
        <v>0</v>
      </c>
      <c r="E85" s="644">
        <v>126275</v>
      </c>
      <c r="F85" s="638"/>
      <c r="G85" s="638"/>
      <c r="H85" s="638"/>
      <c r="I85" s="638"/>
      <c r="J85" s="638"/>
      <c r="K85" s="638"/>
      <c r="L85" s="638"/>
      <c r="M85" s="638"/>
    </row>
    <row r="86" spans="3:13" x14ac:dyDescent="0.25">
      <c r="C86" s="643" t="s">
        <v>533</v>
      </c>
      <c r="D86" s="644">
        <v>14332</v>
      </c>
      <c r="E86" s="645">
        <v>0</v>
      </c>
      <c r="F86" s="638"/>
      <c r="G86" s="638"/>
      <c r="H86" s="638"/>
      <c r="I86" s="638"/>
      <c r="J86" s="638"/>
      <c r="K86" s="638"/>
      <c r="L86" s="638"/>
      <c r="M86" s="638"/>
    </row>
    <row r="87" spans="3:13" x14ac:dyDescent="0.25">
      <c r="C87" s="643" t="s">
        <v>534</v>
      </c>
      <c r="D87" s="644">
        <v>5310</v>
      </c>
      <c r="E87" s="644">
        <v>5450</v>
      </c>
      <c r="F87" s="638"/>
      <c r="G87" s="638"/>
      <c r="H87" s="638"/>
      <c r="I87" s="638"/>
      <c r="J87" s="638"/>
      <c r="K87" s="638"/>
      <c r="L87" s="638"/>
      <c r="M87" s="638"/>
    </row>
    <row r="88" spans="3:13" x14ac:dyDescent="0.25">
      <c r="C88" s="643" t="s">
        <v>535</v>
      </c>
      <c r="D88" s="645">
        <v>0</v>
      </c>
      <c r="E88" s="644">
        <v>330158</v>
      </c>
      <c r="F88" s="638"/>
      <c r="G88" s="638"/>
      <c r="H88" s="638"/>
      <c r="I88" s="638"/>
      <c r="J88" s="638"/>
      <c r="K88" s="638"/>
      <c r="L88" s="638"/>
      <c r="M88" s="638"/>
    </row>
    <row r="89" spans="3:13" x14ac:dyDescent="0.25">
      <c r="C89" s="643" t="s">
        <v>536</v>
      </c>
      <c r="D89" s="644">
        <v>644774</v>
      </c>
      <c r="E89" s="644">
        <v>816925</v>
      </c>
      <c r="F89" s="638"/>
      <c r="G89" s="638"/>
      <c r="H89" s="638"/>
      <c r="I89" s="638"/>
      <c r="J89" s="638"/>
      <c r="K89" s="638"/>
      <c r="L89" s="638"/>
      <c r="M89" s="638"/>
    </row>
    <row r="90" spans="3:13" x14ac:dyDescent="0.25">
      <c r="C90" s="643" t="s">
        <v>537</v>
      </c>
      <c r="D90" s="645">
        <v>0</v>
      </c>
      <c r="E90" s="645">
        <v>287</v>
      </c>
      <c r="F90" s="638"/>
      <c r="G90" s="638"/>
      <c r="H90" s="638"/>
      <c r="I90" s="638"/>
      <c r="J90" s="638"/>
      <c r="K90" s="638"/>
      <c r="L90" s="638"/>
      <c r="M90" s="638"/>
    </row>
    <row r="91" spans="3:13" x14ac:dyDescent="0.25">
      <c r="C91" s="643" t="s">
        <v>538</v>
      </c>
      <c r="D91" s="644">
        <v>17990</v>
      </c>
      <c r="E91" s="644">
        <v>10319</v>
      </c>
      <c r="F91" s="638"/>
      <c r="G91" s="638"/>
      <c r="H91" s="638"/>
      <c r="I91" s="638"/>
      <c r="J91" s="638"/>
      <c r="K91" s="638"/>
      <c r="L91" s="638"/>
      <c r="M91" s="638"/>
    </row>
    <row r="92" spans="3:13" x14ac:dyDescent="0.25">
      <c r="C92" s="643" t="s">
        <v>539</v>
      </c>
      <c r="D92" s="645">
        <v>156</v>
      </c>
      <c r="E92" s="645">
        <v>0</v>
      </c>
      <c r="F92" s="638"/>
      <c r="G92" s="638"/>
      <c r="H92" s="638"/>
      <c r="I92" s="638"/>
      <c r="J92" s="638"/>
      <c r="K92" s="638"/>
      <c r="L92" s="638"/>
      <c r="M92" s="638"/>
    </row>
    <row r="93" spans="3:13" x14ac:dyDescent="0.25">
      <c r="C93" s="643" t="s">
        <v>540</v>
      </c>
      <c r="D93" s="645">
        <v>914</v>
      </c>
      <c r="E93" s="645">
        <v>446</v>
      </c>
      <c r="F93" s="638"/>
      <c r="G93" s="638"/>
      <c r="H93" s="638"/>
      <c r="I93" s="638"/>
      <c r="J93" s="638"/>
      <c r="K93" s="638"/>
      <c r="L93" s="638"/>
      <c r="M93" s="638"/>
    </row>
    <row r="94" spans="3:13" x14ac:dyDescent="0.25">
      <c r="C94" s="641" t="s">
        <v>144</v>
      </c>
      <c r="D94" s="646">
        <v>3004074</v>
      </c>
      <c r="E94" s="646">
        <v>2908991</v>
      </c>
      <c r="F94" s="638"/>
      <c r="G94" s="638"/>
      <c r="H94" s="638"/>
      <c r="I94" s="638"/>
      <c r="J94" s="638"/>
      <c r="K94" s="638"/>
      <c r="L94" s="638"/>
      <c r="M94" s="638"/>
    </row>
    <row r="95" spans="3:13" x14ac:dyDescent="0.25">
      <c r="C95" s="638"/>
      <c r="D95" s="638"/>
      <c r="E95" s="638"/>
      <c r="F95" s="638"/>
      <c r="G95" s="638"/>
      <c r="H95" s="638"/>
      <c r="I95" s="638"/>
      <c r="J95" s="638"/>
      <c r="K95" s="638"/>
      <c r="L95" s="638"/>
      <c r="M95" s="638"/>
    </row>
    <row r="96" spans="3:13" ht="15.75" x14ac:dyDescent="0.25">
      <c r="C96" s="647" t="s">
        <v>541</v>
      </c>
      <c r="D96" s="647"/>
      <c r="E96" s="647"/>
      <c r="F96" s="647"/>
      <c r="G96" s="647"/>
    </row>
    <row r="97" spans="3:13" x14ac:dyDescent="0.25">
      <c r="C97" s="648" t="s">
        <v>542</v>
      </c>
      <c r="D97" s="648"/>
      <c r="E97" s="648"/>
      <c r="F97" s="648"/>
      <c r="G97" s="648"/>
    </row>
    <row r="98" spans="3:13" x14ac:dyDescent="0.25">
      <c r="C98" s="623"/>
    </row>
    <row r="99" spans="3:13" ht="15.75" x14ac:dyDescent="0.25">
      <c r="C99" s="624" t="s">
        <v>543</v>
      </c>
      <c r="D99" s="649"/>
      <c r="E99" s="649"/>
      <c r="F99" s="649"/>
      <c r="G99" s="649"/>
    </row>
    <row r="100" spans="3:13" x14ac:dyDescent="0.25">
      <c r="C100" s="650"/>
    </row>
    <row r="101" spans="3:13" x14ac:dyDescent="0.25">
      <c r="C101" s="648" t="s">
        <v>544</v>
      </c>
      <c r="D101" s="649"/>
      <c r="E101" s="649"/>
      <c r="F101" s="649"/>
      <c r="G101" s="649"/>
    </row>
    <row r="102" spans="3:13" x14ac:dyDescent="0.25">
      <c r="C102" s="651"/>
    </row>
    <row r="103" spans="3:13" ht="15.75" x14ac:dyDescent="0.25">
      <c r="C103" s="624" t="s">
        <v>545</v>
      </c>
      <c r="D103" s="649"/>
      <c r="E103" s="649"/>
      <c r="F103" s="649"/>
      <c r="G103" s="649"/>
    </row>
    <row r="104" spans="3:13" x14ac:dyDescent="0.25">
      <c r="C104" s="652" t="s">
        <v>546</v>
      </c>
    </row>
    <row r="105" spans="3:13" ht="16.5" customHeight="1" x14ac:dyDescent="0.25">
      <c r="C105" s="653" t="s">
        <v>547</v>
      </c>
      <c r="D105" s="653"/>
      <c r="E105" s="653"/>
      <c r="F105" s="653"/>
      <c r="G105" s="653"/>
      <c r="H105" s="653"/>
      <c r="I105" s="653"/>
      <c r="J105" s="653"/>
      <c r="K105" s="653"/>
      <c r="L105" s="653"/>
      <c r="M105" s="653"/>
    </row>
    <row r="106" spans="3:13" x14ac:dyDescent="0.25">
      <c r="C106" s="654"/>
    </row>
    <row r="107" spans="3:13" ht="15.75" x14ac:dyDescent="0.25">
      <c r="C107" s="622" t="s">
        <v>548</v>
      </c>
      <c r="D107" s="655"/>
      <c r="E107" s="655"/>
      <c r="F107" s="655"/>
      <c r="G107" s="655"/>
      <c r="H107" s="655"/>
      <c r="I107" s="655"/>
      <c r="J107" s="655"/>
      <c r="K107" s="655"/>
      <c r="L107" s="655"/>
      <c r="M107" s="655"/>
    </row>
    <row r="108" spans="3:13" x14ac:dyDescent="0.25">
      <c r="C108" s="622" t="s">
        <v>549</v>
      </c>
      <c r="D108" s="622"/>
      <c r="E108" s="622"/>
      <c r="F108" s="622"/>
      <c r="G108" s="622"/>
      <c r="H108" s="622"/>
      <c r="I108" s="622"/>
      <c r="J108" s="622"/>
      <c r="K108" s="622"/>
      <c r="L108" s="622"/>
      <c r="M108" s="622"/>
    </row>
    <row r="109" spans="3:13" ht="15.75" x14ac:dyDescent="0.25">
      <c r="C109" s="622" t="s">
        <v>550</v>
      </c>
      <c r="D109" s="655"/>
      <c r="E109" s="655"/>
      <c r="F109" s="655"/>
      <c r="G109" s="655"/>
      <c r="H109" s="655"/>
      <c r="I109" s="655"/>
      <c r="J109" s="655"/>
      <c r="K109" s="655"/>
      <c r="L109" s="655"/>
      <c r="M109" s="655"/>
    </row>
    <row r="110" spans="3:13" ht="20.25" customHeight="1" x14ac:dyDescent="0.25">
      <c r="C110" s="622" t="s">
        <v>551</v>
      </c>
      <c r="D110" s="622"/>
      <c r="E110" s="622"/>
      <c r="F110" s="622"/>
      <c r="G110" s="622"/>
      <c r="H110" s="622"/>
      <c r="I110" s="622"/>
      <c r="J110" s="622"/>
      <c r="K110" s="622"/>
      <c r="L110" s="622"/>
      <c r="M110" s="622"/>
    </row>
    <row r="112" spans="3:13" ht="43.5" customHeight="1" x14ac:dyDescent="0.25">
      <c r="C112" s="656" t="s">
        <v>552</v>
      </c>
      <c r="D112" s="656"/>
      <c r="E112" s="656"/>
      <c r="F112" s="638"/>
      <c r="G112" s="638"/>
    </row>
    <row r="113" spans="3:7" x14ac:dyDescent="0.25">
      <c r="D113" s="657" t="s">
        <v>343</v>
      </c>
      <c r="E113" s="657"/>
    </row>
    <row r="114" spans="3:7" x14ac:dyDescent="0.25">
      <c r="C114" s="658"/>
      <c r="D114" s="642">
        <v>43800</v>
      </c>
      <c r="E114" s="642">
        <v>43435</v>
      </c>
      <c r="F114" s="659"/>
      <c r="G114" s="660"/>
    </row>
    <row r="115" spans="3:7" x14ac:dyDescent="0.25">
      <c r="C115" s="639"/>
      <c r="F115" s="659"/>
      <c r="G115" s="661"/>
    </row>
    <row r="116" spans="3:7" ht="17.25" customHeight="1" x14ac:dyDescent="0.25">
      <c r="C116" s="662" t="s">
        <v>553</v>
      </c>
      <c r="D116" s="644">
        <v>78428306</v>
      </c>
      <c r="E116" s="644">
        <v>64053026</v>
      </c>
      <c r="F116" s="659"/>
      <c r="G116" s="663"/>
    </row>
    <row r="117" spans="3:7" s="666" customFormat="1" ht="17.25" customHeight="1" x14ac:dyDescent="0.25">
      <c r="C117" s="662" t="s">
        <v>554</v>
      </c>
      <c r="D117" s="644">
        <v>29479187</v>
      </c>
      <c r="E117" s="644">
        <v>22336412</v>
      </c>
      <c r="F117" s="664"/>
      <c r="G117" s="665"/>
    </row>
    <row r="118" spans="3:7" s="666" customFormat="1" ht="17.25" customHeight="1" x14ac:dyDescent="0.25">
      <c r="C118" s="667" t="s">
        <v>555</v>
      </c>
      <c r="D118" s="668">
        <v>107907493</v>
      </c>
      <c r="E118" s="668">
        <v>86389438</v>
      </c>
      <c r="F118" s="669"/>
      <c r="G118" s="665"/>
    </row>
    <row r="119" spans="3:7" s="666" customFormat="1" ht="17.25" customHeight="1" x14ac:dyDescent="0.25">
      <c r="C119" s="670"/>
      <c r="D119" s="671"/>
      <c r="E119" s="671"/>
      <c r="F119" s="669"/>
      <c r="G119" s="672"/>
    </row>
    <row r="120" spans="3:7" s="666" customFormat="1" ht="17.25" customHeight="1" x14ac:dyDescent="0.25">
      <c r="C120" s="662" t="s">
        <v>556</v>
      </c>
      <c r="D120" s="644">
        <v>16160266</v>
      </c>
      <c r="E120" s="644">
        <v>13804507</v>
      </c>
      <c r="F120" s="673"/>
      <c r="G120" s="674"/>
    </row>
    <row r="121" spans="3:7" s="666" customFormat="1" ht="17.25" customHeight="1" x14ac:dyDescent="0.25">
      <c r="C121" s="662" t="s">
        <v>554</v>
      </c>
      <c r="D121" s="644">
        <v>754890</v>
      </c>
      <c r="E121" s="644">
        <v>1136381</v>
      </c>
      <c r="F121" s="664"/>
      <c r="G121" s="665"/>
    </row>
    <row r="122" spans="3:7" s="666" customFormat="1" ht="17.25" customHeight="1" x14ac:dyDescent="0.25">
      <c r="C122" s="667" t="s">
        <v>557</v>
      </c>
      <c r="D122" s="668">
        <v>16915156</v>
      </c>
      <c r="E122" s="668">
        <v>14940888</v>
      </c>
      <c r="F122" s="664"/>
      <c r="G122" s="665"/>
    </row>
    <row r="123" spans="3:7" s="666" customFormat="1" x14ac:dyDescent="0.25">
      <c r="C123" s="639"/>
      <c r="D123" s="639"/>
      <c r="E123" s="639"/>
      <c r="F123" s="675"/>
      <c r="G123" s="672"/>
    </row>
    <row r="124" spans="3:7" s="666" customFormat="1" x14ac:dyDescent="0.25">
      <c r="C124" s="676" t="s">
        <v>558</v>
      </c>
      <c r="D124" s="668">
        <v>124822649</v>
      </c>
      <c r="E124" s="668">
        <v>101330327</v>
      </c>
      <c r="F124" s="673"/>
      <c r="G124" s="677"/>
    </row>
    <row r="125" spans="3:7" s="666" customFormat="1" x14ac:dyDescent="0.25">
      <c r="C125" s="675"/>
      <c r="D125" s="675"/>
      <c r="E125" s="675"/>
      <c r="F125" s="675"/>
      <c r="G125" s="678"/>
    </row>
    <row r="127" spans="3:7" ht="31.5" x14ac:dyDescent="0.25">
      <c r="C127" s="647" t="s">
        <v>559</v>
      </c>
      <c r="D127" s="647"/>
      <c r="E127" s="647"/>
      <c r="F127" s="647"/>
      <c r="G127" s="647"/>
    </row>
    <row r="128" spans="3:7" x14ac:dyDescent="0.25">
      <c r="C128" s="648" t="s">
        <v>560</v>
      </c>
      <c r="D128" s="648"/>
      <c r="E128" s="648"/>
      <c r="F128" s="648"/>
      <c r="G128" s="648"/>
    </row>
    <row r="129" spans="3:13" x14ac:dyDescent="0.25">
      <c r="C129" s="648"/>
      <c r="D129" s="648"/>
      <c r="E129" s="648"/>
      <c r="F129" s="648"/>
      <c r="G129" s="648"/>
    </row>
    <row r="130" spans="3:13" x14ac:dyDescent="0.25">
      <c r="C130" s="679" t="s">
        <v>561</v>
      </c>
      <c r="D130" s="679"/>
      <c r="E130" s="679"/>
      <c r="F130" s="679"/>
      <c r="G130" s="679"/>
      <c r="H130" s="679"/>
      <c r="I130" s="679"/>
    </row>
    <row r="131" spans="3:13" x14ac:dyDescent="0.25">
      <c r="C131" s="641" t="s">
        <v>215</v>
      </c>
      <c r="D131" s="642">
        <v>43800</v>
      </c>
      <c r="E131" s="641"/>
      <c r="F131" s="641"/>
      <c r="G131" s="642">
        <v>43435</v>
      </c>
      <c r="H131" s="641"/>
      <c r="I131" s="641"/>
    </row>
    <row r="132" spans="3:13" x14ac:dyDescent="0.25">
      <c r="C132" s="680" t="s">
        <v>562</v>
      </c>
      <c r="D132" s="680" t="s">
        <v>563</v>
      </c>
      <c r="E132" s="680" t="s">
        <v>55</v>
      </c>
      <c r="F132" s="680" t="s">
        <v>103</v>
      </c>
      <c r="G132" s="680" t="s">
        <v>563</v>
      </c>
      <c r="H132" s="680" t="s">
        <v>55</v>
      </c>
      <c r="I132" s="680" t="s">
        <v>103</v>
      </c>
    </row>
    <row r="133" spans="3:13" x14ac:dyDescent="0.25">
      <c r="C133" s="643" t="s">
        <v>564</v>
      </c>
      <c r="D133" s="644">
        <v>98849621</v>
      </c>
      <c r="E133" s="681">
        <v>0</v>
      </c>
      <c r="F133" s="645">
        <v>0</v>
      </c>
      <c r="G133" s="644">
        <v>81922486</v>
      </c>
      <c r="H133" s="681">
        <v>0</v>
      </c>
      <c r="I133" s="645">
        <v>0</v>
      </c>
    </row>
    <row r="134" spans="3:13" x14ac:dyDescent="0.25">
      <c r="C134" s="643" t="s">
        <v>565</v>
      </c>
      <c r="D134" s="644">
        <v>3566368</v>
      </c>
      <c r="E134" s="681">
        <v>0</v>
      </c>
      <c r="F134" s="645">
        <v>0</v>
      </c>
      <c r="G134" s="644">
        <v>3722364</v>
      </c>
      <c r="H134" s="681">
        <v>0</v>
      </c>
      <c r="I134" s="645">
        <v>0</v>
      </c>
    </row>
    <row r="135" spans="3:13" x14ac:dyDescent="0.25">
      <c r="C135" s="643" t="s">
        <v>566</v>
      </c>
      <c r="D135" s="644">
        <v>5808324</v>
      </c>
      <c r="E135" s="681">
        <v>0</v>
      </c>
      <c r="F135" s="645">
        <v>0</v>
      </c>
      <c r="G135" s="644">
        <v>5113603</v>
      </c>
      <c r="H135" s="681">
        <v>0</v>
      </c>
      <c r="I135" s="645">
        <v>0</v>
      </c>
    </row>
    <row r="136" spans="3:13" ht="15.75" customHeight="1" x14ac:dyDescent="0.25">
      <c r="C136" s="643" t="s">
        <v>567</v>
      </c>
      <c r="D136" s="644">
        <v>6472273</v>
      </c>
      <c r="E136" s="681">
        <v>0.15</v>
      </c>
      <c r="F136" s="644">
        <v>970841</v>
      </c>
      <c r="G136" s="644">
        <v>5264508</v>
      </c>
      <c r="H136" s="681">
        <v>0.15</v>
      </c>
      <c r="I136" s="644">
        <v>789676</v>
      </c>
      <c r="J136" s="647"/>
      <c r="K136" s="647"/>
      <c r="L136" s="647"/>
      <c r="M136" s="647"/>
    </row>
    <row r="137" spans="3:13" x14ac:dyDescent="0.25">
      <c r="C137" s="643" t="s">
        <v>568</v>
      </c>
      <c r="D137" s="644">
        <v>5953612</v>
      </c>
      <c r="E137" s="681">
        <v>0.25</v>
      </c>
      <c r="F137" s="644">
        <v>1488403</v>
      </c>
      <c r="G137" s="644">
        <v>5307366</v>
      </c>
      <c r="H137" s="681">
        <v>0.25</v>
      </c>
      <c r="I137" s="644">
        <v>1326841</v>
      </c>
      <c r="J137" s="648"/>
      <c r="K137" s="648"/>
      <c r="L137" s="648"/>
      <c r="M137" s="648"/>
    </row>
    <row r="138" spans="3:13" x14ac:dyDescent="0.25">
      <c r="C138" s="643" t="s">
        <v>569</v>
      </c>
      <c r="D138" s="644">
        <v>2417410</v>
      </c>
      <c r="E138" s="681">
        <v>0.5</v>
      </c>
      <c r="F138" s="644">
        <v>1208705</v>
      </c>
      <c r="G138" s="645"/>
      <c r="H138" s="681">
        <v>0.5</v>
      </c>
      <c r="I138" s="645">
        <v>0</v>
      </c>
    </row>
    <row r="139" spans="3:13" x14ac:dyDescent="0.25">
      <c r="C139" s="643" t="s">
        <v>570</v>
      </c>
      <c r="D139" s="644">
        <v>1724756</v>
      </c>
      <c r="E139" s="681">
        <v>0.75</v>
      </c>
      <c r="F139" s="644">
        <v>1293567</v>
      </c>
      <c r="G139" s="645"/>
      <c r="H139" s="681">
        <v>0.75</v>
      </c>
      <c r="I139" s="645">
        <v>0</v>
      </c>
      <c r="J139" s="649"/>
      <c r="K139" s="649"/>
      <c r="L139" s="649"/>
      <c r="M139" s="649"/>
    </row>
    <row r="140" spans="3:13" x14ac:dyDescent="0.25">
      <c r="C140" s="643" t="s">
        <v>571</v>
      </c>
      <c r="D140" s="644">
        <v>30285</v>
      </c>
      <c r="E140" s="681">
        <v>1</v>
      </c>
      <c r="F140" s="644">
        <v>30285</v>
      </c>
      <c r="G140" s="645">
        <v>0</v>
      </c>
      <c r="H140" s="681">
        <v>1</v>
      </c>
      <c r="I140" s="645">
        <v>0</v>
      </c>
    </row>
    <row r="141" spans="3:13" x14ac:dyDescent="0.25">
      <c r="C141" s="682" t="s">
        <v>144</v>
      </c>
      <c r="D141" s="646">
        <v>124822649</v>
      </c>
      <c r="E141" s="683"/>
      <c r="F141" s="646">
        <v>4991801</v>
      </c>
      <c r="G141" s="646">
        <v>101330327</v>
      </c>
      <c r="H141" s="683"/>
      <c r="I141" s="646">
        <v>2116518</v>
      </c>
      <c r="J141" s="649"/>
      <c r="K141" s="649"/>
      <c r="L141" s="649"/>
      <c r="M141" s="649"/>
    </row>
    <row r="142" spans="3:13" x14ac:dyDescent="0.25">
      <c r="C142" s="684" t="s">
        <v>572</v>
      </c>
      <c r="D142" s="685"/>
      <c r="E142" s="685"/>
      <c r="F142" s="644">
        <v>3150000</v>
      </c>
      <c r="G142" s="685"/>
      <c r="H142" s="685"/>
      <c r="I142" s="686">
        <v>2670000</v>
      </c>
    </row>
    <row r="143" spans="3:13" x14ac:dyDescent="0.25">
      <c r="C143" s="682" t="s">
        <v>573</v>
      </c>
      <c r="D143" s="683"/>
      <c r="E143" s="683"/>
      <c r="F143" s="646">
        <v>8141801</v>
      </c>
      <c r="G143" s="683"/>
      <c r="H143" s="683"/>
      <c r="I143" s="646">
        <v>4786518</v>
      </c>
      <c r="J143" s="649"/>
      <c r="K143" s="649"/>
      <c r="L143" s="649"/>
      <c r="M143" s="649"/>
    </row>
    <row r="144" spans="3:13" x14ac:dyDescent="0.25">
      <c r="C144" s="687"/>
      <c r="D144" s="22"/>
      <c r="E144" s="22"/>
      <c r="F144" s="22"/>
      <c r="G144" s="22"/>
      <c r="H144" s="22"/>
      <c r="I144" s="22"/>
    </row>
    <row r="145" spans="3:13" ht="40.5" customHeight="1" x14ac:dyDescent="0.25">
      <c r="C145" s="688" t="s">
        <v>574</v>
      </c>
      <c r="H145" s="620"/>
      <c r="I145" s="620"/>
      <c r="J145" s="620"/>
      <c r="K145" s="620"/>
      <c r="L145" s="620"/>
      <c r="M145" s="620"/>
    </row>
    <row r="147" spans="3:13" ht="35.25" customHeight="1" x14ac:dyDescent="0.25">
      <c r="C147" s="556" t="s">
        <v>441</v>
      </c>
      <c r="D147" s="556"/>
      <c r="E147" s="556"/>
      <c r="F147" s="556"/>
      <c r="H147" s="620"/>
      <c r="I147" s="620"/>
      <c r="J147" s="620"/>
      <c r="K147" s="620"/>
      <c r="L147" s="620"/>
      <c r="M147" s="620"/>
    </row>
    <row r="148" spans="3:13" ht="36" customHeight="1" x14ac:dyDescent="0.25">
      <c r="C148" s="556" t="s">
        <v>214</v>
      </c>
      <c r="D148" s="556" t="s">
        <v>327</v>
      </c>
      <c r="E148" s="556" t="s">
        <v>215</v>
      </c>
      <c r="F148" s="556"/>
      <c r="H148" s="620"/>
      <c r="I148" s="620"/>
      <c r="J148" s="620"/>
      <c r="K148" s="620"/>
      <c r="L148" s="620"/>
      <c r="M148" s="620"/>
    </row>
    <row r="149" spans="3:13" ht="35.25" customHeight="1" x14ac:dyDescent="0.25">
      <c r="C149" s="556"/>
      <c r="D149" s="557"/>
      <c r="E149" s="463" t="s">
        <v>326</v>
      </c>
      <c r="F149" s="463" t="s">
        <v>216</v>
      </c>
      <c r="H149" s="620"/>
      <c r="I149" s="620"/>
      <c r="J149" s="620"/>
      <c r="K149" s="620"/>
      <c r="L149" s="620"/>
      <c r="M149" s="620"/>
    </row>
    <row r="150" spans="3:13" ht="30" customHeight="1" x14ac:dyDescent="0.25">
      <c r="C150" s="391" t="s">
        <v>217</v>
      </c>
      <c r="D150" s="392">
        <v>93555833.032000005</v>
      </c>
      <c r="E150" s="393"/>
      <c r="F150" s="128"/>
      <c r="H150" s="638"/>
      <c r="I150" s="638"/>
      <c r="J150" s="638"/>
      <c r="K150" s="638"/>
      <c r="L150" s="638"/>
      <c r="M150" s="638"/>
    </row>
    <row r="151" spans="3:13" x14ac:dyDescent="0.25">
      <c r="C151" s="128" t="s">
        <v>218</v>
      </c>
      <c r="D151" s="394"/>
      <c r="E151" s="128"/>
      <c r="F151" s="128"/>
    </row>
    <row r="152" spans="3:13" ht="15" customHeight="1" x14ac:dyDescent="0.25">
      <c r="C152" s="395" t="s">
        <v>219</v>
      </c>
      <c r="D152" s="392">
        <v>4162364.94</v>
      </c>
      <c r="E152" s="396"/>
      <c r="F152" s="127"/>
      <c r="H152" s="638"/>
      <c r="I152" s="638"/>
      <c r="J152" s="638"/>
      <c r="K152" s="638"/>
      <c r="L152" s="638"/>
      <c r="M152" s="638"/>
    </row>
    <row r="153" spans="3:13" x14ac:dyDescent="0.25">
      <c r="C153" s="395" t="s">
        <v>220</v>
      </c>
      <c r="D153" s="392">
        <v>13289182.421</v>
      </c>
      <c r="E153" s="397">
        <f>1364134316.75/1000</f>
        <v>1364134.31675</v>
      </c>
      <c r="F153" s="130">
        <f>+E153/D153</f>
        <v>0.10264998052809858</v>
      </c>
    </row>
    <row r="154" spans="3:13" ht="15" customHeight="1" x14ac:dyDescent="0.25">
      <c r="C154" s="395" t="s">
        <v>221</v>
      </c>
      <c r="D154" s="392">
        <f>13815268883/1000</f>
        <v>13815268.882999999</v>
      </c>
      <c r="E154" s="397">
        <f>3627666836.25/1000</f>
        <v>3627666.8362500002</v>
      </c>
      <c r="F154" s="130">
        <f>+E154/D154</f>
        <v>0.26258387491204938</v>
      </c>
      <c r="H154" s="689"/>
    </row>
    <row r="155" spans="3:13" x14ac:dyDescent="0.25">
      <c r="C155" s="127" t="s">
        <v>222</v>
      </c>
      <c r="D155" s="398">
        <f>SUM(D152:D154)</f>
        <v>31266816.244000003</v>
      </c>
      <c r="E155" s="128"/>
      <c r="F155" s="128"/>
      <c r="H155" s="661"/>
    </row>
    <row r="156" spans="3:13" x14ac:dyDescent="0.25">
      <c r="C156" s="127"/>
      <c r="D156" s="127"/>
      <c r="E156" s="127"/>
      <c r="F156" s="127"/>
      <c r="H156" s="690"/>
    </row>
    <row r="157" spans="3:13" x14ac:dyDescent="0.25">
      <c r="C157" s="127" t="s">
        <v>442</v>
      </c>
      <c r="D157" s="555">
        <f>+D150+D155</f>
        <v>124822649.27600001</v>
      </c>
      <c r="E157" s="556"/>
      <c r="F157" s="556"/>
      <c r="H157" s="691"/>
    </row>
    <row r="158" spans="3:13" x14ac:dyDescent="0.25">
      <c r="C158" s="131" t="s">
        <v>443</v>
      </c>
      <c r="D158" s="555">
        <f>+E153+E154</f>
        <v>4991801.1529999999</v>
      </c>
      <c r="E158" s="556"/>
      <c r="F158" s="556"/>
      <c r="H158" s="691"/>
    </row>
    <row r="159" spans="3:13" x14ac:dyDescent="0.25">
      <c r="C159" s="131" t="s">
        <v>444</v>
      </c>
      <c r="D159" s="555">
        <f>+D157-D158</f>
        <v>119830848.12300001</v>
      </c>
      <c r="E159" s="556"/>
      <c r="F159" s="556"/>
      <c r="H159" s="692"/>
    </row>
    <row r="160" spans="3:13" x14ac:dyDescent="0.25">
      <c r="C160" s="132"/>
      <c r="D160" s="132"/>
      <c r="E160" s="132"/>
      <c r="F160" s="132"/>
      <c r="H160" s="693"/>
    </row>
    <row r="161" spans="3:8" x14ac:dyDescent="0.25">
      <c r="C161" s="127" t="s">
        <v>223</v>
      </c>
      <c r="D161" s="556"/>
      <c r="E161" s="556"/>
      <c r="F161" s="556"/>
      <c r="H161" s="691"/>
    </row>
    <row r="162" spans="3:8" x14ac:dyDescent="0.25">
      <c r="C162" s="127" t="s">
        <v>224</v>
      </c>
      <c r="D162" s="556"/>
      <c r="E162" s="556"/>
      <c r="F162" s="556"/>
      <c r="H162" s="691"/>
    </row>
    <row r="163" spans="3:8" ht="15.75" customHeight="1" x14ac:dyDescent="0.25">
      <c r="C163" s="129" t="s">
        <v>219</v>
      </c>
      <c r="D163" s="559" t="s">
        <v>225</v>
      </c>
      <c r="E163" s="559"/>
      <c r="F163" s="559"/>
      <c r="H163" s="692"/>
    </row>
    <row r="164" spans="3:8" ht="15.75" customHeight="1" x14ac:dyDescent="0.25">
      <c r="C164" s="129" t="s">
        <v>220</v>
      </c>
      <c r="D164" s="559" t="s">
        <v>459</v>
      </c>
      <c r="E164" s="559"/>
      <c r="F164" s="559"/>
      <c r="H164" s="694"/>
    </row>
    <row r="165" spans="3:8" ht="31.5" customHeight="1" x14ac:dyDescent="0.25">
      <c r="C165" s="129" t="s">
        <v>221</v>
      </c>
      <c r="D165" s="559" t="s">
        <v>457</v>
      </c>
      <c r="E165" s="559"/>
      <c r="F165" s="559"/>
      <c r="G165" s="647"/>
      <c r="H165" s="695"/>
    </row>
    <row r="166" spans="3:8" s="700" customFormat="1" ht="31.5" customHeight="1" x14ac:dyDescent="0.25">
      <c r="C166" s="696"/>
      <c r="D166" s="697"/>
      <c r="E166" s="697"/>
      <c r="F166" s="697"/>
      <c r="G166" s="698"/>
      <c r="H166" s="699"/>
    </row>
    <row r="167" spans="3:8" s="700" customFormat="1" ht="31.5" customHeight="1" x14ac:dyDescent="0.25">
      <c r="C167" s="701" t="s">
        <v>575</v>
      </c>
      <c r="D167" s="697"/>
      <c r="E167" s="697"/>
      <c r="F167" s="697"/>
      <c r="G167" s="698"/>
      <c r="H167" s="699"/>
    </row>
    <row r="168" spans="3:8" ht="30" customHeight="1" x14ac:dyDescent="0.25">
      <c r="C168" s="622" t="s">
        <v>576</v>
      </c>
      <c r="D168" s="622"/>
      <c r="E168" s="622"/>
      <c r="F168" s="622"/>
      <c r="G168" s="638"/>
    </row>
    <row r="169" spans="3:8" x14ac:dyDescent="0.25">
      <c r="C169" s="638"/>
      <c r="D169" s="638"/>
      <c r="E169" s="638"/>
      <c r="F169" s="638"/>
      <c r="G169" s="638"/>
    </row>
    <row r="170" spans="3:8" x14ac:dyDescent="0.25">
      <c r="C170" s="639"/>
      <c r="D170" s="657" t="s">
        <v>343</v>
      </c>
      <c r="E170" s="657"/>
      <c r="F170" s="638"/>
      <c r="G170" s="638"/>
    </row>
    <row r="171" spans="3:8" x14ac:dyDescent="0.25">
      <c r="C171" s="641" t="s">
        <v>424</v>
      </c>
      <c r="D171" s="642">
        <v>43800</v>
      </c>
      <c r="E171" s="642">
        <v>43435</v>
      </c>
      <c r="F171" s="638"/>
      <c r="G171" s="638"/>
    </row>
    <row r="172" spans="3:8" x14ac:dyDescent="0.25">
      <c r="C172" s="643" t="s">
        <v>577</v>
      </c>
      <c r="D172" s="644">
        <v>3500</v>
      </c>
      <c r="E172" s="644">
        <v>5478</v>
      </c>
      <c r="F172" s="638"/>
      <c r="G172" s="638"/>
    </row>
    <row r="173" spans="3:8" x14ac:dyDescent="0.25">
      <c r="C173" s="643" t="s">
        <v>578</v>
      </c>
      <c r="D173" s="644">
        <v>24354</v>
      </c>
      <c r="E173" s="644">
        <v>153065</v>
      </c>
      <c r="F173" s="638"/>
      <c r="G173" s="638"/>
    </row>
    <row r="174" spans="3:8" x14ac:dyDescent="0.25">
      <c r="C174" s="643" t="s">
        <v>579</v>
      </c>
      <c r="D174" s="644">
        <v>67892</v>
      </c>
      <c r="E174" s="644">
        <v>43700</v>
      </c>
      <c r="F174" s="638"/>
      <c r="G174" s="638"/>
    </row>
    <row r="175" spans="3:8" x14ac:dyDescent="0.25">
      <c r="C175" s="643" t="s">
        <v>580</v>
      </c>
      <c r="D175" s="702">
        <v>26981.600999999999</v>
      </c>
      <c r="E175" s="644">
        <v>15488</v>
      </c>
      <c r="F175" s="638"/>
      <c r="G175" s="638"/>
    </row>
    <row r="176" spans="3:8" x14ac:dyDescent="0.25">
      <c r="C176" s="643" t="s">
        <v>581</v>
      </c>
      <c r="D176" s="702">
        <v>42167.567000000003</v>
      </c>
      <c r="E176" s="644">
        <v>70030</v>
      </c>
      <c r="F176" s="638"/>
      <c r="G176" s="638"/>
    </row>
    <row r="177" spans="3:13" x14ac:dyDescent="0.25">
      <c r="C177" s="643" t="s">
        <v>582</v>
      </c>
      <c r="D177" s="702">
        <v>89254.221000000005</v>
      </c>
      <c r="E177" s="644">
        <v>136065</v>
      </c>
      <c r="F177" s="638"/>
      <c r="G177" s="638"/>
    </row>
    <row r="178" spans="3:13" x14ac:dyDescent="0.25">
      <c r="C178" s="643" t="s">
        <v>583</v>
      </c>
      <c r="D178" s="702">
        <v>16816.319</v>
      </c>
      <c r="E178" s="644">
        <v>5806</v>
      </c>
      <c r="F178" s="638"/>
      <c r="G178" s="638"/>
    </row>
    <row r="179" spans="3:13" x14ac:dyDescent="0.25">
      <c r="C179" s="703" t="s">
        <v>584</v>
      </c>
      <c r="D179" s="702">
        <v>245191.66699999999</v>
      </c>
      <c r="E179" s="644">
        <v>342741</v>
      </c>
      <c r="F179" s="638"/>
      <c r="G179" s="638"/>
    </row>
    <row r="180" spans="3:13" x14ac:dyDescent="0.25">
      <c r="C180" s="643" t="s">
        <v>585</v>
      </c>
      <c r="D180" s="702">
        <v>147640.21</v>
      </c>
      <c r="E180" s="644">
        <v>89443</v>
      </c>
      <c r="F180" s="638"/>
      <c r="G180" s="638"/>
    </row>
    <row r="181" spans="3:13" x14ac:dyDescent="0.25">
      <c r="C181" s="643" t="s">
        <v>586</v>
      </c>
      <c r="D181" s="702">
        <v>6000</v>
      </c>
      <c r="E181" s="645">
        <v>0</v>
      </c>
      <c r="F181" s="638"/>
      <c r="G181" s="638"/>
    </row>
    <row r="182" spans="3:13" x14ac:dyDescent="0.25">
      <c r="C182" s="682" t="s">
        <v>144</v>
      </c>
      <c r="D182" s="646">
        <v>669798</v>
      </c>
      <c r="E182" s="646">
        <v>861817</v>
      </c>
      <c r="F182" s="638"/>
      <c r="G182" s="638"/>
    </row>
    <row r="183" spans="3:13" x14ac:dyDescent="0.25">
      <c r="C183" s="638"/>
      <c r="D183" s="638"/>
      <c r="E183" s="638"/>
      <c r="F183" s="638"/>
      <c r="G183" s="638"/>
    </row>
    <row r="185" spans="3:13" ht="15.75" customHeight="1" x14ac:dyDescent="0.25">
      <c r="C185" s="638"/>
      <c r="D185" s="638"/>
      <c r="E185" s="638"/>
      <c r="F185" s="638"/>
      <c r="G185" s="638"/>
      <c r="H185" s="647"/>
      <c r="I185" s="647"/>
      <c r="J185" s="647"/>
      <c r="K185" s="647"/>
      <c r="L185" s="647"/>
      <c r="M185" s="647"/>
    </row>
    <row r="186" spans="3:13" ht="15.75" x14ac:dyDescent="0.25">
      <c r="C186" s="647" t="s">
        <v>587</v>
      </c>
      <c r="D186" s="647"/>
      <c r="E186" s="647"/>
      <c r="F186" s="647"/>
      <c r="G186" s="647"/>
    </row>
    <row r="188" spans="3:13" x14ac:dyDescent="0.25">
      <c r="C188" s="648" t="s">
        <v>588</v>
      </c>
      <c r="D188" s="648"/>
      <c r="E188" s="648"/>
      <c r="F188" s="648"/>
      <c r="G188" s="648"/>
    </row>
    <row r="189" spans="3:13" x14ac:dyDescent="0.25">
      <c r="C189" s="628"/>
    </row>
    <row r="190" spans="3:13" ht="60" customHeight="1" x14ac:dyDescent="0.25">
      <c r="C190" s="655" t="s">
        <v>589</v>
      </c>
      <c r="D190" s="655"/>
      <c r="E190" s="655"/>
      <c r="F190" s="655"/>
      <c r="G190" s="655"/>
      <c r="H190" s="655"/>
      <c r="I190" s="655"/>
      <c r="J190" s="655"/>
      <c r="K190" s="655"/>
      <c r="L190" s="655"/>
      <c r="M190" s="655"/>
    </row>
    <row r="191" spans="3:13" ht="45.75" customHeight="1" x14ac:dyDescent="0.25">
      <c r="C191" s="655" t="s">
        <v>590</v>
      </c>
      <c r="D191" s="655"/>
      <c r="E191" s="655"/>
      <c r="F191" s="655"/>
      <c r="G191" s="655"/>
      <c r="H191" s="655"/>
      <c r="I191" s="655"/>
      <c r="J191" s="655"/>
      <c r="K191" s="655"/>
      <c r="L191" s="655"/>
      <c r="M191" s="655"/>
    </row>
    <row r="192" spans="3:13" ht="48.75" customHeight="1" x14ac:dyDescent="0.25">
      <c r="C192" s="655" t="s">
        <v>591</v>
      </c>
      <c r="D192" s="655"/>
      <c r="E192" s="655"/>
      <c r="F192" s="655"/>
      <c r="G192" s="655"/>
      <c r="H192" s="655"/>
      <c r="I192" s="655"/>
      <c r="J192" s="655"/>
      <c r="K192" s="655"/>
      <c r="L192" s="655"/>
      <c r="M192" s="655"/>
    </row>
    <row r="193" spans="3:15" ht="31.5" customHeight="1" x14ac:dyDescent="0.25">
      <c r="C193" s="655" t="s">
        <v>592</v>
      </c>
      <c r="D193" s="655"/>
      <c r="E193" s="655"/>
      <c r="F193" s="655"/>
      <c r="G193" s="655"/>
      <c r="H193" s="655"/>
      <c r="I193" s="655"/>
      <c r="J193" s="655"/>
      <c r="K193" s="655"/>
      <c r="L193" s="655"/>
      <c r="M193" s="655"/>
    </row>
    <row r="194" spans="3:15" x14ac:dyDescent="0.25">
      <c r="C194" s="704"/>
    </row>
    <row r="195" spans="3:15" x14ac:dyDescent="0.25">
      <c r="C195" s="705" t="s">
        <v>332</v>
      </c>
      <c r="D195" s="706"/>
      <c r="E195" s="706"/>
      <c r="F195" s="706"/>
      <c r="G195" s="706"/>
      <c r="H195" s="706"/>
      <c r="I195" s="706"/>
      <c r="J195" s="706"/>
      <c r="K195" s="706"/>
      <c r="L195" s="706"/>
      <c r="M195" s="706"/>
      <c r="N195" s="706"/>
      <c r="O195" s="707"/>
    </row>
    <row r="196" spans="3:15" x14ac:dyDescent="0.25">
      <c r="C196" s="708" t="s">
        <v>437</v>
      </c>
      <c r="D196" s="513"/>
      <c r="E196" s="513"/>
      <c r="F196" s="513"/>
      <c r="G196" s="513"/>
      <c r="H196" s="513"/>
      <c r="I196" s="513"/>
      <c r="J196" s="513"/>
      <c r="K196" s="513"/>
      <c r="L196" s="513"/>
      <c r="M196" s="513"/>
      <c r="N196" s="513"/>
      <c r="O196" s="709"/>
    </row>
    <row r="197" spans="3:15" x14ac:dyDescent="0.25">
      <c r="C197" s="710" t="s">
        <v>10</v>
      </c>
      <c r="D197" s="508"/>
      <c r="E197" s="508"/>
      <c r="F197" s="508"/>
      <c r="G197" s="508"/>
      <c r="H197" s="508"/>
      <c r="I197" s="508"/>
      <c r="J197" s="508"/>
      <c r="K197" s="508"/>
      <c r="L197" s="508"/>
      <c r="M197" s="508"/>
      <c r="N197" s="508"/>
      <c r="O197" s="711"/>
    </row>
    <row r="198" spans="3:15" x14ac:dyDescent="0.25">
      <c r="C198" s="708" t="s">
        <v>47</v>
      </c>
      <c r="D198" s="513"/>
      <c r="E198" s="513"/>
      <c r="F198" s="513"/>
      <c r="G198" s="513"/>
      <c r="H198" s="513"/>
      <c r="I198" s="513"/>
      <c r="J198" s="513"/>
      <c r="K198" s="513"/>
      <c r="L198" s="513"/>
      <c r="M198" s="513"/>
      <c r="N198" s="513"/>
      <c r="O198" s="709"/>
    </row>
    <row r="199" spans="3:15" x14ac:dyDescent="0.25">
      <c r="C199" s="712"/>
      <c r="D199" s="713"/>
      <c r="E199" s="713"/>
      <c r="F199" s="713"/>
      <c r="G199" s="713"/>
      <c r="H199" s="713"/>
      <c r="I199" s="713"/>
      <c r="J199" s="713"/>
      <c r="K199" s="713"/>
      <c r="L199" s="713"/>
      <c r="M199" s="714"/>
      <c r="N199" s="714"/>
      <c r="O199" s="715"/>
    </row>
    <row r="200" spans="3:15" x14ac:dyDescent="0.25">
      <c r="C200" s="716"/>
      <c r="D200" s="717" t="s">
        <v>59</v>
      </c>
      <c r="E200" s="717"/>
      <c r="F200" s="717"/>
      <c r="G200" s="717"/>
      <c r="H200" s="717"/>
      <c r="I200" s="717" t="s">
        <v>60</v>
      </c>
      <c r="J200" s="717"/>
      <c r="K200" s="717"/>
      <c r="L200" s="717"/>
      <c r="M200" s="717"/>
      <c r="N200" s="717"/>
      <c r="O200" s="162"/>
    </row>
    <row r="201" spans="3:15" ht="33.75" x14ac:dyDescent="0.25">
      <c r="C201" s="380" t="s">
        <v>48</v>
      </c>
      <c r="D201" s="380" t="s">
        <v>49</v>
      </c>
      <c r="E201" s="380" t="s">
        <v>50</v>
      </c>
      <c r="F201" s="380" t="s">
        <v>51</v>
      </c>
      <c r="G201" s="380" t="s">
        <v>52</v>
      </c>
      <c r="H201" s="380" t="s">
        <v>53</v>
      </c>
      <c r="I201" s="380" t="s">
        <v>54</v>
      </c>
      <c r="J201" s="380" t="s">
        <v>55</v>
      </c>
      <c r="K201" s="380" t="s">
        <v>56</v>
      </c>
      <c r="L201" s="380" t="s">
        <v>51</v>
      </c>
      <c r="M201" s="380" t="s">
        <v>186</v>
      </c>
      <c r="N201" s="380" t="s">
        <v>57</v>
      </c>
      <c r="O201" s="380" t="s">
        <v>430</v>
      </c>
    </row>
    <row r="202" spans="3:15" x14ac:dyDescent="0.25">
      <c r="C202" s="716"/>
      <c r="D202" s="716"/>
      <c r="E202" s="716"/>
      <c r="F202" s="716"/>
      <c r="G202" s="716"/>
      <c r="H202" s="716"/>
      <c r="I202" s="716"/>
      <c r="J202" s="716"/>
      <c r="K202" s="716"/>
      <c r="L202" s="716"/>
      <c r="M202" s="718"/>
      <c r="N202" s="718"/>
      <c r="O202" s="718"/>
    </row>
    <row r="203" spans="3:15" x14ac:dyDescent="0.25">
      <c r="C203" s="716" t="s">
        <v>180</v>
      </c>
      <c r="D203" s="719">
        <v>563080.32900000003</v>
      </c>
      <c r="E203" s="719">
        <v>136989.54799999995</v>
      </c>
      <c r="F203" s="719">
        <v>0</v>
      </c>
      <c r="G203" s="719">
        <v>12216.150000000001</v>
      </c>
      <c r="H203" s="719">
        <v>712286.027</v>
      </c>
      <c r="I203" s="719">
        <v>128357.36599999999</v>
      </c>
      <c r="J203" s="720">
        <v>0.1</v>
      </c>
      <c r="K203" s="719">
        <v>58644.498999999996</v>
      </c>
      <c r="L203" s="719">
        <v>0</v>
      </c>
      <c r="M203" s="719">
        <v>58644.498999999996</v>
      </c>
      <c r="N203" s="719">
        <v>187001.86499999999</v>
      </c>
      <c r="O203" s="719">
        <v>525284.16200000001</v>
      </c>
    </row>
    <row r="204" spans="3:15" x14ac:dyDescent="0.25">
      <c r="C204" s="716" t="s">
        <v>181</v>
      </c>
      <c r="D204" s="719">
        <v>99357.137000000002</v>
      </c>
      <c r="E204" s="719">
        <v>7792.2109999999957</v>
      </c>
      <c r="F204" s="719">
        <v>0</v>
      </c>
      <c r="G204" s="719">
        <v>2205.5840000000003</v>
      </c>
      <c r="H204" s="719">
        <v>109354.932</v>
      </c>
      <c r="I204" s="719">
        <v>20869.407999999999</v>
      </c>
      <c r="J204" s="720">
        <v>0.1</v>
      </c>
      <c r="K204" s="719">
        <v>10318.599000000002</v>
      </c>
      <c r="L204" s="719">
        <v>0</v>
      </c>
      <c r="M204" s="719">
        <v>10318.599000000002</v>
      </c>
      <c r="N204" s="719">
        <v>31188.007000000001</v>
      </c>
      <c r="O204" s="719">
        <v>78166.925000000003</v>
      </c>
    </row>
    <row r="205" spans="3:15" x14ac:dyDescent="0.25">
      <c r="C205" s="716" t="s">
        <v>182</v>
      </c>
      <c r="D205" s="719">
        <v>691957.65549000003</v>
      </c>
      <c r="E205" s="719">
        <v>111917.73350999993</v>
      </c>
      <c r="F205" s="719">
        <v>0</v>
      </c>
      <c r="G205" s="719">
        <v>3332</v>
      </c>
      <c r="H205" s="719">
        <v>807207.38899999997</v>
      </c>
      <c r="I205" s="719">
        <v>117921.466</v>
      </c>
      <c r="J205" s="720">
        <v>0.1</v>
      </c>
      <c r="K205" s="719">
        <v>52086.289999999994</v>
      </c>
      <c r="L205" s="719">
        <v>0</v>
      </c>
      <c r="M205" s="719">
        <v>52086.289999999994</v>
      </c>
      <c r="N205" s="719">
        <v>170007.75599999999</v>
      </c>
      <c r="O205" s="719">
        <v>637199.63299999991</v>
      </c>
    </row>
    <row r="206" spans="3:15" x14ac:dyDescent="0.25">
      <c r="C206" s="721" t="s">
        <v>183</v>
      </c>
      <c r="D206" s="719">
        <v>519163.86713999999</v>
      </c>
      <c r="E206" s="719">
        <v>67884.363860000041</v>
      </c>
      <c r="F206" s="719">
        <v>0</v>
      </c>
      <c r="G206" s="719">
        <v>6610.0099999999984</v>
      </c>
      <c r="H206" s="719">
        <v>593658.24100000004</v>
      </c>
      <c r="I206" s="719">
        <v>283940.53700000001</v>
      </c>
      <c r="J206" s="720">
        <v>0.25</v>
      </c>
      <c r="K206" s="719">
        <v>90465.923999999999</v>
      </c>
      <c r="L206" s="719">
        <v>0</v>
      </c>
      <c r="M206" s="719">
        <v>90465.923999999999</v>
      </c>
      <c r="N206" s="719">
        <v>374406.46100000001</v>
      </c>
      <c r="O206" s="719">
        <v>219251.78000000003</v>
      </c>
    </row>
    <row r="207" spans="3:15" x14ac:dyDescent="0.25">
      <c r="C207" s="716" t="s">
        <v>184</v>
      </c>
      <c r="D207" s="719">
        <v>307773.049</v>
      </c>
      <c r="E207" s="719">
        <v>144747.07900000003</v>
      </c>
      <c r="F207" s="719">
        <v>0</v>
      </c>
      <c r="G207" s="719">
        <v>7147.6149999999998</v>
      </c>
      <c r="H207" s="719">
        <v>459667.74300000002</v>
      </c>
      <c r="I207" s="719">
        <v>53418.599000000002</v>
      </c>
      <c r="J207" s="720">
        <v>0.1</v>
      </c>
      <c r="K207" s="719">
        <v>22492.724000000002</v>
      </c>
      <c r="L207" s="719">
        <v>0</v>
      </c>
      <c r="M207" s="719">
        <v>22492.724000000002</v>
      </c>
      <c r="N207" s="719">
        <v>75911.323000000004</v>
      </c>
      <c r="O207" s="719">
        <v>383756.42000000004</v>
      </c>
    </row>
    <row r="208" spans="3:15" x14ac:dyDescent="0.25">
      <c r="C208" s="716" t="s">
        <v>185</v>
      </c>
      <c r="D208" s="719">
        <v>295472.86099999998</v>
      </c>
      <c r="E208" s="719">
        <v>158754.658</v>
      </c>
      <c r="F208" s="719">
        <v>0</v>
      </c>
      <c r="G208" s="719">
        <v>19101.415000000001</v>
      </c>
      <c r="H208" s="719">
        <v>473328.93399999995</v>
      </c>
      <c r="I208" s="719">
        <v>33312.900999999998</v>
      </c>
      <c r="J208" s="720">
        <v>0.2</v>
      </c>
      <c r="K208" s="719">
        <v>69547.180999999997</v>
      </c>
      <c r="L208" s="719">
        <v>0</v>
      </c>
      <c r="M208" s="719">
        <v>69547.180999999997</v>
      </c>
      <c r="N208" s="719">
        <v>102860.08199999999</v>
      </c>
      <c r="O208" s="719">
        <v>370468.85199999996</v>
      </c>
    </row>
    <row r="209" spans="3:15" x14ac:dyDescent="0.25">
      <c r="C209" s="716"/>
      <c r="D209" s="719"/>
      <c r="E209" s="719"/>
      <c r="F209" s="719"/>
      <c r="G209" s="719"/>
      <c r="H209" s="719"/>
      <c r="I209" s="719"/>
      <c r="J209" s="716"/>
      <c r="K209" s="716"/>
      <c r="L209" s="716"/>
      <c r="M209" s="718"/>
      <c r="N209" s="718"/>
      <c r="O209" s="718"/>
    </row>
    <row r="210" spans="3:15" x14ac:dyDescent="0.25">
      <c r="C210" s="722" t="s">
        <v>61</v>
      </c>
      <c r="D210" s="723">
        <v>2476804.8986300002</v>
      </c>
      <c r="E210" s="723">
        <v>628085.5933699999</v>
      </c>
      <c r="F210" s="723"/>
      <c r="G210" s="723">
        <v>50612.774000000005</v>
      </c>
      <c r="H210" s="723">
        <v>3155503.2660000003</v>
      </c>
      <c r="I210" s="723">
        <v>637820.277</v>
      </c>
      <c r="J210" s="723"/>
      <c r="K210" s="723">
        <v>303555.21699999995</v>
      </c>
      <c r="L210" s="723"/>
      <c r="M210" s="723">
        <v>303555.21699999995</v>
      </c>
      <c r="N210" s="723">
        <v>941375.49399999995</v>
      </c>
      <c r="O210" s="723">
        <v>2214127.7719999999</v>
      </c>
    </row>
    <row r="211" spans="3:15" x14ac:dyDescent="0.25">
      <c r="C211" s="722" t="s">
        <v>407</v>
      </c>
      <c r="D211" s="723">
        <v>1997946</v>
      </c>
      <c r="E211" s="723">
        <v>951526</v>
      </c>
      <c r="F211" s="723"/>
      <c r="G211" s="723">
        <v>33005</v>
      </c>
      <c r="H211" s="723">
        <v>2982477</v>
      </c>
      <c r="I211" s="723">
        <v>951524</v>
      </c>
      <c r="J211" s="723"/>
      <c r="K211" s="723">
        <v>191972</v>
      </c>
      <c r="L211" s="723"/>
      <c r="M211" s="723">
        <v>191972</v>
      </c>
      <c r="N211" s="723">
        <v>1143496</v>
      </c>
      <c r="O211" s="723">
        <v>1838985</v>
      </c>
    </row>
    <row r="214" spans="3:15" x14ac:dyDescent="0.25">
      <c r="C214" s="724" t="s">
        <v>332</v>
      </c>
      <c r="D214" s="725"/>
      <c r="E214" s="725"/>
      <c r="F214" s="725"/>
      <c r="G214" s="725"/>
      <c r="H214" s="725"/>
      <c r="I214" s="725"/>
      <c r="J214" s="725"/>
      <c r="K214" s="725"/>
      <c r="L214" s="726"/>
    </row>
    <row r="215" spans="3:15" x14ac:dyDescent="0.25">
      <c r="C215" s="727" t="s">
        <v>438</v>
      </c>
      <c r="D215" s="569"/>
      <c r="E215" s="569"/>
      <c r="F215" s="569"/>
      <c r="G215" s="569"/>
      <c r="H215" s="569"/>
      <c r="I215" s="569"/>
      <c r="J215" s="569"/>
      <c r="K215" s="569"/>
      <c r="L215" s="728"/>
    </row>
    <row r="216" spans="3:15" x14ac:dyDescent="0.25">
      <c r="C216" s="729" t="s">
        <v>10</v>
      </c>
      <c r="D216" s="572"/>
      <c r="E216" s="572"/>
      <c r="F216" s="572"/>
      <c r="G216" s="572"/>
      <c r="H216" s="572"/>
      <c r="I216" s="572"/>
      <c r="J216" s="572"/>
      <c r="K216" s="572"/>
      <c r="L216" s="730"/>
    </row>
    <row r="217" spans="3:15" ht="15.75" customHeight="1" x14ac:dyDescent="0.25">
      <c r="C217" s="731" t="s">
        <v>64</v>
      </c>
      <c r="D217" s="732"/>
      <c r="E217" s="732"/>
      <c r="F217" s="732"/>
      <c r="G217" s="732"/>
      <c r="H217" s="732"/>
      <c r="I217" s="732"/>
      <c r="J217" s="732"/>
      <c r="K217" s="732"/>
      <c r="L217" s="733"/>
      <c r="M217" s="647"/>
    </row>
    <row r="218" spans="3:15" ht="15" customHeight="1" x14ac:dyDescent="0.25">
      <c r="C218" s="734"/>
      <c r="D218" s="735" t="s">
        <v>59</v>
      </c>
      <c r="E218" s="735"/>
      <c r="F218" s="735"/>
      <c r="G218" s="735"/>
      <c r="H218" s="735" t="s">
        <v>60</v>
      </c>
      <c r="I218" s="735"/>
      <c r="J218" s="735"/>
      <c r="K218" s="735"/>
      <c r="L218" s="734"/>
      <c r="M218" s="638"/>
    </row>
    <row r="219" spans="3:15" ht="36" x14ac:dyDescent="0.25">
      <c r="C219" s="736" t="s">
        <v>48</v>
      </c>
      <c r="D219" s="736" t="s">
        <v>49</v>
      </c>
      <c r="E219" s="736" t="s">
        <v>65</v>
      </c>
      <c r="F219" s="736" t="s">
        <v>66</v>
      </c>
      <c r="G219" s="736" t="s">
        <v>53</v>
      </c>
      <c r="H219" s="736" t="s">
        <v>54</v>
      </c>
      <c r="I219" s="736" t="s">
        <v>67</v>
      </c>
      <c r="J219" s="736" t="s">
        <v>68</v>
      </c>
      <c r="K219" s="736" t="s">
        <v>57</v>
      </c>
      <c r="L219" s="736" t="s">
        <v>58</v>
      </c>
      <c r="M219" s="638"/>
    </row>
    <row r="220" spans="3:15" ht="15" customHeight="1" x14ac:dyDescent="0.25">
      <c r="C220" s="737" t="s">
        <v>359</v>
      </c>
      <c r="D220" s="738">
        <v>203856.18053000001</v>
      </c>
      <c r="E220" s="738">
        <v>0</v>
      </c>
      <c r="F220" s="738">
        <v>0</v>
      </c>
      <c r="G220" s="738">
        <v>203856.18053000001</v>
      </c>
      <c r="H220" s="738">
        <v>136232.12599999999</v>
      </c>
      <c r="I220" s="738">
        <v>25310.996000000014</v>
      </c>
      <c r="J220" s="738">
        <v>0</v>
      </c>
      <c r="K220" s="738">
        <v>161543.122</v>
      </c>
      <c r="L220" s="738">
        <v>42313.058530000009</v>
      </c>
    </row>
    <row r="221" spans="3:15" x14ac:dyDescent="0.25">
      <c r="C221" s="737" t="s">
        <v>408</v>
      </c>
      <c r="D221" s="738">
        <v>56062.292000000001</v>
      </c>
      <c r="E221" s="738">
        <v>0</v>
      </c>
      <c r="F221" s="738"/>
      <c r="G221" s="738">
        <v>56062.292000000001</v>
      </c>
      <c r="H221" s="738">
        <v>56062.292000000001</v>
      </c>
      <c r="I221" s="738">
        <v>0</v>
      </c>
      <c r="J221" s="738"/>
      <c r="K221" s="738">
        <v>56062.292000000001</v>
      </c>
      <c r="L221" s="738">
        <v>0</v>
      </c>
    </row>
    <row r="222" spans="3:15" ht="15" customHeight="1" x14ac:dyDescent="0.25">
      <c r="C222" s="739" t="s">
        <v>431</v>
      </c>
      <c r="D222" s="740">
        <v>259918.47253000003</v>
      </c>
      <c r="E222" s="740">
        <v>0</v>
      </c>
      <c r="F222" s="740">
        <v>0</v>
      </c>
      <c r="G222" s="740">
        <v>259918.47253000003</v>
      </c>
      <c r="H222" s="740">
        <v>192294.41800000001</v>
      </c>
      <c r="I222" s="740">
        <v>25310.996000000014</v>
      </c>
      <c r="J222" s="740">
        <v>0</v>
      </c>
      <c r="K222" s="740">
        <v>217605.41399999999</v>
      </c>
      <c r="L222" s="740">
        <v>42313.058530000009</v>
      </c>
    </row>
    <row r="223" spans="3:15" ht="15" customHeight="1" x14ac:dyDescent="0.25">
      <c r="C223" s="739" t="s">
        <v>407</v>
      </c>
      <c r="D223" s="740">
        <v>147433.29200000002</v>
      </c>
      <c r="E223" s="740">
        <v>25792</v>
      </c>
      <c r="F223" s="740">
        <v>0</v>
      </c>
      <c r="G223" s="740">
        <v>173225.29200000002</v>
      </c>
      <c r="H223" s="740">
        <v>27521</v>
      </c>
      <c r="I223" s="740">
        <v>16652</v>
      </c>
      <c r="J223" s="740">
        <v>0</v>
      </c>
      <c r="K223" s="740">
        <v>100235.292</v>
      </c>
      <c r="L223" s="740">
        <v>72997</v>
      </c>
    </row>
    <row r="224" spans="3:15" ht="15" customHeight="1" x14ac:dyDescent="0.25"/>
    <row r="225" spans="3:12" ht="15" customHeight="1" x14ac:dyDescent="0.25"/>
    <row r="226" spans="3:12" ht="15" customHeight="1" x14ac:dyDescent="0.25">
      <c r="C226" s="647" t="s">
        <v>593</v>
      </c>
      <c r="D226" s="647"/>
      <c r="E226" s="647"/>
      <c r="F226" s="647"/>
      <c r="G226" s="647"/>
    </row>
    <row r="227" spans="3:12" ht="15" customHeight="1" x14ac:dyDescent="0.25"/>
    <row r="228" spans="3:12" ht="70.5" customHeight="1" x14ac:dyDescent="0.25">
      <c r="C228" s="741" t="s">
        <v>594</v>
      </c>
      <c r="D228" s="741"/>
      <c r="E228" s="741"/>
      <c r="F228" s="741"/>
      <c r="G228" s="741"/>
      <c r="H228" s="741"/>
      <c r="I228" s="741"/>
      <c r="J228" s="741"/>
      <c r="K228" s="741"/>
      <c r="L228" s="741"/>
    </row>
    <row r="229" spans="3:12" ht="39" customHeight="1" x14ac:dyDescent="0.25">
      <c r="C229" s="622" t="s">
        <v>595</v>
      </c>
      <c r="D229" s="622"/>
      <c r="E229" s="622"/>
      <c r="F229" s="622"/>
      <c r="G229" s="622"/>
      <c r="H229" s="622"/>
      <c r="I229" s="622"/>
      <c r="J229" s="622"/>
      <c r="K229" s="622"/>
      <c r="L229" s="622"/>
    </row>
    <row r="231" spans="3:12" ht="15" customHeight="1" x14ac:dyDescent="0.25">
      <c r="C231" s="621" t="s">
        <v>596</v>
      </c>
      <c r="D231" s="621"/>
      <c r="E231" s="647"/>
      <c r="F231" s="647"/>
      <c r="G231" s="647"/>
    </row>
    <row r="232" spans="3:12" ht="51" customHeight="1" x14ac:dyDescent="0.25">
      <c r="C232" s="622" t="s">
        <v>597</v>
      </c>
      <c r="D232" s="622"/>
      <c r="E232" s="622"/>
      <c r="F232" s="622"/>
      <c r="G232" s="622"/>
      <c r="H232" s="622"/>
      <c r="I232" s="622"/>
      <c r="J232" s="622"/>
      <c r="K232" s="622"/>
      <c r="L232" s="622"/>
    </row>
    <row r="233" spans="3:12" ht="24" customHeight="1" x14ac:dyDescent="0.25">
      <c r="C233" s="671"/>
      <c r="D233" s="671"/>
      <c r="G233" s="640" t="s">
        <v>343</v>
      </c>
      <c r="H233" s="640"/>
    </row>
    <row r="234" spans="3:12" ht="32.25" customHeight="1" x14ac:dyDescent="0.25">
      <c r="C234" s="641" t="s">
        <v>598</v>
      </c>
      <c r="D234" s="742" t="s">
        <v>110</v>
      </c>
      <c r="E234" s="742"/>
      <c r="F234" s="742"/>
      <c r="G234" s="642">
        <v>43800</v>
      </c>
      <c r="H234" s="642">
        <v>43435</v>
      </c>
    </row>
    <row r="235" spans="3:12" ht="21" customHeight="1" x14ac:dyDescent="0.25">
      <c r="C235" s="684" t="s">
        <v>599</v>
      </c>
      <c r="D235" s="743" t="s">
        <v>600</v>
      </c>
      <c r="E235" s="743"/>
      <c r="F235" s="743"/>
      <c r="G235" s="644">
        <v>37200349</v>
      </c>
      <c r="H235" s="644">
        <v>32282469</v>
      </c>
    </row>
    <row r="236" spans="3:12" ht="21" customHeight="1" x14ac:dyDescent="0.25">
      <c r="C236" s="645"/>
      <c r="D236" s="744" t="s">
        <v>601</v>
      </c>
      <c r="E236" s="744"/>
      <c r="F236" s="744"/>
      <c r="G236" s="668">
        <v>37200349</v>
      </c>
      <c r="H236" s="668">
        <v>32282469</v>
      </c>
    </row>
    <row r="237" spans="3:12" ht="21" customHeight="1" x14ac:dyDescent="0.25">
      <c r="C237" s="645"/>
      <c r="D237" s="743" t="s">
        <v>602</v>
      </c>
      <c r="E237" s="743"/>
      <c r="F237" s="743"/>
      <c r="G237" s="644">
        <v>23327978</v>
      </c>
      <c r="H237" s="644">
        <v>16684835</v>
      </c>
    </row>
    <row r="238" spans="3:12" ht="21" customHeight="1" x14ac:dyDescent="0.25">
      <c r="C238" s="645"/>
      <c r="D238" s="743" t="s">
        <v>603</v>
      </c>
      <c r="E238" s="743"/>
      <c r="F238" s="743"/>
      <c r="G238" s="644">
        <v>2369483</v>
      </c>
      <c r="H238" s="644">
        <v>1509354</v>
      </c>
    </row>
    <row r="239" spans="3:12" ht="21" customHeight="1" x14ac:dyDescent="0.25">
      <c r="C239" s="745"/>
      <c r="D239" s="744" t="s">
        <v>604</v>
      </c>
      <c r="E239" s="744"/>
      <c r="F239" s="744"/>
      <c r="G239" s="668">
        <v>25697462</v>
      </c>
      <c r="H239" s="668">
        <v>18194189</v>
      </c>
    </row>
    <row r="240" spans="3:12" ht="21" customHeight="1" x14ac:dyDescent="0.25">
      <c r="C240" s="742" t="s">
        <v>605</v>
      </c>
      <c r="D240" s="742"/>
      <c r="E240" s="742"/>
      <c r="F240" s="742"/>
      <c r="G240" s="646">
        <v>62897811</v>
      </c>
      <c r="H240" s="646">
        <v>50476657</v>
      </c>
    </row>
    <row r="241" spans="3:13" ht="21" customHeight="1" x14ac:dyDescent="0.25">
      <c r="C241" s="684" t="s">
        <v>606</v>
      </c>
      <c r="D241" s="743" t="s">
        <v>607</v>
      </c>
      <c r="E241" s="743"/>
      <c r="F241" s="743"/>
      <c r="G241" s="644">
        <v>1113844</v>
      </c>
      <c r="H241" s="644">
        <v>912976</v>
      </c>
    </row>
    <row r="242" spans="3:13" ht="21" customHeight="1" x14ac:dyDescent="0.25">
      <c r="C242" s="645"/>
      <c r="D242" s="744" t="s">
        <v>608</v>
      </c>
      <c r="E242" s="744"/>
      <c r="F242" s="744"/>
      <c r="G242" s="668">
        <v>1113844</v>
      </c>
      <c r="H242" s="668">
        <v>912976</v>
      </c>
    </row>
    <row r="243" spans="3:13" ht="21" customHeight="1" x14ac:dyDescent="0.25">
      <c r="C243" s="645"/>
      <c r="D243" s="743" t="s">
        <v>602</v>
      </c>
      <c r="E243" s="743"/>
      <c r="F243" s="743"/>
      <c r="G243" s="644">
        <v>23577210</v>
      </c>
      <c r="H243" s="644">
        <v>27012214</v>
      </c>
    </row>
    <row r="244" spans="3:13" ht="21" customHeight="1" x14ac:dyDescent="0.25">
      <c r="C244" s="645"/>
      <c r="D244" s="743" t="s">
        <v>603</v>
      </c>
      <c r="E244" s="743"/>
      <c r="F244" s="743"/>
      <c r="G244" s="644">
        <v>179584</v>
      </c>
      <c r="H244" s="645">
        <v>877</v>
      </c>
    </row>
    <row r="245" spans="3:13" ht="21" customHeight="1" x14ac:dyDescent="0.25">
      <c r="C245" s="745"/>
      <c r="D245" s="744" t="s">
        <v>604</v>
      </c>
      <c r="E245" s="744"/>
      <c r="F245" s="744"/>
      <c r="G245" s="668">
        <v>23756793</v>
      </c>
      <c r="H245" s="668">
        <v>27013091</v>
      </c>
    </row>
    <row r="246" spans="3:13" s="659" customFormat="1" ht="21" customHeight="1" x14ac:dyDescent="0.25">
      <c r="C246" s="742" t="s">
        <v>609</v>
      </c>
      <c r="D246" s="742"/>
      <c r="E246" s="742"/>
      <c r="F246" s="742"/>
      <c r="G246" s="646">
        <v>24870637</v>
      </c>
      <c r="H246" s="646">
        <v>27926067</v>
      </c>
    </row>
    <row r="247" spans="3:13" s="659" customFormat="1" ht="21" customHeight="1" x14ac:dyDescent="0.25">
      <c r="C247" s="742" t="s">
        <v>610</v>
      </c>
      <c r="D247" s="742"/>
      <c r="E247" s="742"/>
      <c r="F247" s="742"/>
      <c r="G247" s="646">
        <v>87768448</v>
      </c>
      <c r="H247" s="646">
        <v>78402725</v>
      </c>
    </row>
    <row r="248" spans="3:13" s="659" customFormat="1" x14ac:dyDescent="0.25">
      <c r="C248" s="746"/>
      <c r="D248" s="746"/>
      <c r="G248" s="747"/>
    </row>
    <row r="249" spans="3:13" ht="48" customHeight="1" x14ac:dyDescent="0.25">
      <c r="C249" s="622" t="s">
        <v>611</v>
      </c>
      <c r="D249" s="622"/>
      <c r="E249" s="622"/>
      <c r="F249" s="622"/>
      <c r="G249" s="622"/>
      <c r="H249" s="622"/>
      <c r="I249" s="622"/>
      <c r="J249" s="622"/>
      <c r="K249" s="622"/>
      <c r="L249" s="622"/>
      <c r="M249" s="622"/>
    </row>
    <row r="250" spans="3:13" x14ac:dyDescent="0.25">
      <c r="C250" s="748"/>
      <c r="D250" s="749"/>
      <c r="E250" s="749"/>
      <c r="F250" s="749"/>
      <c r="G250" s="748"/>
      <c r="H250" s="659"/>
      <c r="I250" s="659"/>
    </row>
    <row r="251" spans="3:13" ht="15.75" customHeight="1" thickBot="1" x14ac:dyDescent="0.3">
      <c r="C251" s="639"/>
      <c r="D251" s="750"/>
      <c r="E251" s="639"/>
      <c r="F251" s="751" t="s">
        <v>343</v>
      </c>
      <c r="G251" s="751"/>
      <c r="H251" s="659"/>
      <c r="I251" s="659"/>
    </row>
    <row r="252" spans="3:13" x14ac:dyDescent="0.25">
      <c r="C252" s="752" t="s">
        <v>612</v>
      </c>
      <c r="D252" s="753" t="s">
        <v>424</v>
      </c>
      <c r="E252" s="754" t="s">
        <v>613</v>
      </c>
      <c r="F252" s="755">
        <v>43800</v>
      </c>
      <c r="G252" s="755">
        <v>43435</v>
      </c>
      <c r="H252" s="659"/>
      <c r="I252" s="659"/>
    </row>
    <row r="253" spans="3:13" x14ac:dyDescent="0.25">
      <c r="C253" s="643" t="s">
        <v>614</v>
      </c>
      <c r="D253" s="756" t="s">
        <v>615</v>
      </c>
      <c r="E253" s="757">
        <v>43593</v>
      </c>
      <c r="F253" s="645"/>
      <c r="G253" s="644">
        <v>202414</v>
      </c>
      <c r="H253" s="659"/>
      <c r="I253" s="659"/>
    </row>
    <row r="254" spans="3:13" x14ac:dyDescent="0.25">
      <c r="C254" s="643" t="s">
        <v>614</v>
      </c>
      <c r="D254" s="756" t="s">
        <v>615</v>
      </c>
      <c r="E254" s="757">
        <v>43899</v>
      </c>
      <c r="F254" s="644">
        <v>506964</v>
      </c>
      <c r="G254" s="645"/>
      <c r="H254" s="659"/>
      <c r="I254" s="659"/>
    </row>
    <row r="255" spans="3:13" x14ac:dyDescent="0.25">
      <c r="C255" s="643" t="s">
        <v>614</v>
      </c>
      <c r="D255" s="756" t="s">
        <v>615</v>
      </c>
      <c r="E255" s="757">
        <v>43945</v>
      </c>
      <c r="F255" s="644">
        <v>278148</v>
      </c>
      <c r="G255" s="645"/>
      <c r="H255" s="659"/>
      <c r="I255" s="659"/>
    </row>
    <row r="256" spans="3:13" x14ac:dyDescent="0.25">
      <c r="C256" s="643" t="s">
        <v>614</v>
      </c>
      <c r="D256" s="756" t="s">
        <v>615</v>
      </c>
      <c r="E256" s="757">
        <v>44277</v>
      </c>
      <c r="F256" s="644">
        <v>201303</v>
      </c>
      <c r="G256" s="645"/>
      <c r="H256" s="659"/>
      <c r="I256" s="659"/>
    </row>
    <row r="257" spans="3:13" ht="24.75" customHeight="1" x14ac:dyDescent="0.25">
      <c r="C257" s="643" t="s">
        <v>614</v>
      </c>
      <c r="D257" s="756" t="s">
        <v>616</v>
      </c>
      <c r="E257" s="757">
        <v>44910</v>
      </c>
      <c r="F257" s="644">
        <v>504687</v>
      </c>
      <c r="G257" s="645"/>
      <c r="H257" s="659"/>
      <c r="I257" s="659"/>
    </row>
    <row r="258" spans="3:13" x14ac:dyDescent="0.25">
      <c r="C258" s="643" t="s">
        <v>614</v>
      </c>
      <c r="D258" s="756" t="s">
        <v>617</v>
      </c>
      <c r="E258" s="757">
        <v>43430</v>
      </c>
      <c r="F258" s="645"/>
      <c r="G258" s="644">
        <v>100003</v>
      </c>
      <c r="H258" s="659"/>
      <c r="I258" s="659"/>
    </row>
    <row r="259" spans="3:13" x14ac:dyDescent="0.25">
      <c r="C259" s="643" t="s">
        <v>614</v>
      </c>
      <c r="D259" s="756" t="s">
        <v>617</v>
      </c>
      <c r="E259" s="757">
        <v>43663</v>
      </c>
      <c r="F259" s="645"/>
      <c r="G259" s="644">
        <v>322750</v>
      </c>
      <c r="H259" s="659"/>
      <c r="I259" s="659"/>
    </row>
    <row r="260" spans="3:13" x14ac:dyDescent="0.25">
      <c r="C260" s="643" t="s">
        <v>614</v>
      </c>
      <c r="D260" s="756" t="s">
        <v>617</v>
      </c>
      <c r="E260" s="757">
        <v>43677</v>
      </c>
      <c r="F260" s="645"/>
      <c r="G260" s="644">
        <v>557000</v>
      </c>
      <c r="H260" s="659"/>
      <c r="I260" s="659"/>
    </row>
    <row r="261" spans="3:13" x14ac:dyDescent="0.25">
      <c r="C261" s="643" t="s">
        <v>614</v>
      </c>
      <c r="D261" s="756" t="s">
        <v>617</v>
      </c>
      <c r="E261" s="757">
        <v>43711</v>
      </c>
      <c r="F261" s="645"/>
      <c r="G261" s="644">
        <v>152457</v>
      </c>
      <c r="H261" s="659"/>
      <c r="I261" s="659"/>
    </row>
    <row r="262" spans="3:13" x14ac:dyDescent="0.25">
      <c r="C262" s="643" t="s">
        <v>614</v>
      </c>
      <c r="D262" s="756" t="s">
        <v>617</v>
      </c>
      <c r="E262" s="757">
        <v>43920</v>
      </c>
      <c r="F262" s="645"/>
      <c r="G262" s="644">
        <v>500000</v>
      </c>
      <c r="H262" s="659"/>
      <c r="I262" s="659"/>
    </row>
    <row r="263" spans="3:13" x14ac:dyDescent="0.25">
      <c r="C263" s="643" t="s">
        <v>614</v>
      </c>
      <c r="D263" s="756" t="s">
        <v>617</v>
      </c>
      <c r="E263" s="757">
        <v>43949</v>
      </c>
      <c r="F263" s="645"/>
      <c r="G263" s="644">
        <v>400713</v>
      </c>
      <c r="H263" s="659"/>
      <c r="I263" s="659"/>
    </row>
    <row r="264" spans="3:13" ht="15.75" x14ac:dyDescent="0.25">
      <c r="C264" s="643" t="s">
        <v>614</v>
      </c>
      <c r="D264" s="756" t="s">
        <v>617</v>
      </c>
      <c r="E264" s="757">
        <v>43980</v>
      </c>
      <c r="F264" s="645"/>
      <c r="G264" s="644">
        <v>500000</v>
      </c>
      <c r="H264" s="758"/>
      <c r="I264" s="758"/>
      <c r="J264" s="647"/>
      <c r="K264" s="647"/>
      <c r="L264" s="647"/>
      <c r="M264" s="647"/>
    </row>
    <row r="265" spans="3:13" x14ac:dyDescent="0.25">
      <c r="C265" s="643" t="s">
        <v>614</v>
      </c>
      <c r="D265" s="756" t="s">
        <v>617</v>
      </c>
      <c r="E265" s="757">
        <v>44014</v>
      </c>
      <c r="F265" s="645"/>
      <c r="G265" s="644">
        <v>254284</v>
      </c>
      <c r="H265" s="659"/>
      <c r="I265" s="659"/>
    </row>
    <row r="266" spans="3:13" x14ac:dyDescent="0.25">
      <c r="C266" s="643" t="s">
        <v>614</v>
      </c>
      <c r="D266" s="756" t="s">
        <v>617</v>
      </c>
      <c r="E266" s="757">
        <v>44067</v>
      </c>
      <c r="F266" s="645"/>
      <c r="G266" s="644">
        <v>502142</v>
      </c>
      <c r="H266" s="759"/>
      <c r="I266" s="759"/>
      <c r="J266" s="619"/>
      <c r="K266" s="619"/>
      <c r="L266" s="619"/>
      <c r="M266" s="619"/>
    </row>
    <row r="267" spans="3:13" x14ac:dyDescent="0.25">
      <c r="C267" s="643" t="s">
        <v>614</v>
      </c>
      <c r="D267" s="756" t="s">
        <v>617</v>
      </c>
      <c r="E267" s="757">
        <v>44176</v>
      </c>
      <c r="F267" s="645"/>
      <c r="G267" s="644">
        <v>354064</v>
      </c>
      <c r="H267" s="760"/>
      <c r="I267" s="760"/>
      <c r="J267" s="638"/>
      <c r="K267" s="638"/>
      <c r="L267" s="638"/>
      <c r="M267" s="638"/>
    </row>
    <row r="268" spans="3:13" x14ac:dyDescent="0.25">
      <c r="C268" s="643" t="s">
        <v>614</v>
      </c>
      <c r="D268" s="756" t="s">
        <v>617</v>
      </c>
      <c r="E268" s="757">
        <v>44186</v>
      </c>
      <c r="F268" s="645"/>
      <c r="G268" s="644">
        <v>88852</v>
      </c>
      <c r="H268" s="659"/>
      <c r="I268" s="659"/>
    </row>
    <row r="269" spans="3:13" ht="15.75" x14ac:dyDescent="0.25">
      <c r="C269" s="643" t="s">
        <v>614</v>
      </c>
      <c r="D269" s="756" t="s">
        <v>617</v>
      </c>
      <c r="E269" s="757">
        <v>44442</v>
      </c>
      <c r="F269" s="645"/>
      <c r="G269" s="644">
        <v>455763</v>
      </c>
      <c r="H269" s="758"/>
      <c r="I269" s="758"/>
      <c r="J269" s="647"/>
      <c r="K269" s="647"/>
      <c r="L269" s="647"/>
      <c r="M269" s="647"/>
    </row>
    <row r="270" spans="3:13" x14ac:dyDescent="0.25">
      <c r="C270" s="643" t="s">
        <v>614</v>
      </c>
      <c r="D270" s="756" t="s">
        <v>617</v>
      </c>
      <c r="E270" s="757">
        <v>43885</v>
      </c>
      <c r="F270" s="644">
        <v>178797</v>
      </c>
      <c r="G270" s="645"/>
      <c r="H270" s="760"/>
      <c r="I270" s="760"/>
      <c r="J270" s="638"/>
      <c r="K270" s="638"/>
      <c r="L270" s="638"/>
      <c r="M270" s="638"/>
    </row>
    <row r="271" spans="3:13" x14ac:dyDescent="0.25">
      <c r="C271" s="643" t="s">
        <v>614</v>
      </c>
      <c r="D271" s="756" t="s">
        <v>617</v>
      </c>
      <c r="E271" s="757">
        <v>43920</v>
      </c>
      <c r="F271" s="644">
        <v>1528207</v>
      </c>
      <c r="G271" s="645"/>
      <c r="H271" s="761"/>
      <c r="I271" s="659"/>
      <c r="J271" s="762"/>
      <c r="K271" s="762"/>
    </row>
    <row r="272" spans="3:13" x14ac:dyDescent="0.25">
      <c r="C272" s="643" t="s">
        <v>614</v>
      </c>
      <c r="D272" s="756" t="s">
        <v>617</v>
      </c>
      <c r="E272" s="757">
        <v>43948</v>
      </c>
      <c r="F272" s="644">
        <v>202129</v>
      </c>
      <c r="G272" s="645"/>
      <c r="H272" s="763"/>
      <c r="I272" s="659"/>
      <c r="J272" s="762"/>
      <c r="K272" s="762"/>
    </row>
    <row r="273" spans="3:13" x14ac:dyDescent="0.25">
      <c r="C273" s="643" t="s">
        <v>614</v>
      </c>
      <c r="D273" s="756" t="s">
        <v>617</v>
      </c>
      <c r="E273" s="757">
        <v>43949</v>
      </c>
      <c r="F273" s="644">
        <v>407617</v>
      </c>
      <c r="G273" s="645"/>
      <c r="H273" s="747"/>
      <c r="I273" s="659"/>
      <c r="J273" s="762"/>
      <c r="K273" s="762"/>
    </row>
    <row r="274" spans="3:13" x14ac:dyDescent="0.25">
      <c r="C274" s="643" t="s">
        <v>614</v>
      </c>
      <c r="D274" s="756" t="s">
        <v>617</v>
      </c>
      <c r="E274" s="757">
        <v>43980</v>
      </c>
      <c r="F274" s="644">
        <v>509472</v>
      </c>
      <c r="G274" s="645"/>
      <c r="H274" s="747"/>
      <c r="I274" s="659"/>
      <c r="J274" s="762"/>
      <c r="K274" s="762"/>
    </row>
    <row r="275" spans="3:13" x14ac:dyDescent="0.25">
      <c r="C275" s="643" t="s">
        <v>614</v>
      </c>
      <c r="D275" s="756" t="s">
        <v>617</v>
      </c>
      <c r="E275" s="757">
        <v>44014</v>
      </c>
      <c r="F275" s="644">
        <v>254294</v>
      </c>
      <c r="G275" s="645"/>
      <c r="H275" s="764"/>
      <c r="I275" s="659"/>
      <c r="J275" s="762"/>
      <c r="K275" s="762"/>
    </row>
    <row r="276" spans="3:13" x14ac:dyDescent="0.25">
      <c r="C276" s="643" t="s">
        <v>614</v>
      </c>
      <c r="D276" s="756" t="s">
        <v>617</v>
      </c>
      <c r="E276" s="757">
        <v>44067</v>
      </c>
      <c r="F276" s="644">
        <v>511548</v>
      </c>
      <c r="G276" s="645"/>
      <c r="H276" s="764"/>
      <c r="I276" s="659"/>
      <c r="J276" s="762"/>
      <c r="K276" s="762"/>
    </row>
    <row r="277" spans="3:13" x14ac:dyDescent="0.25">
      <c r="C277" s="643" t="s">
        <v>614</v>
      </c>
      <c r="D277" s="756" t="s">
        <v>617</v>
      </c>
      <c r="E277" s="757">
        <v>44176</v>
      </c>
      <c r="F277" s="644">
        <v>353889</v>
      </c>
      <c r="G277" s="645"/>
      <c r="H277" s="678"/>
      <c r="I277" s="659"/>
      <c r="J277" s="762"/>
      <c r="K277" s="762"/>
    </row>
    <row r="278" spans="3:13" x14ac:dyDescent="0.25">
      <c r="C278" s="643" t="s">
        <v>614</v>
      </c>
      <c r="D278" s="756" t="s">
        <v>617</v>
      </c>
      <c r="E278" s="757">
        <v>44186</v>
      </c>
      <c r="F278" s="644">
        <v>90215</v>
      </c>
      <c r="G278" s="645"/>
      <c r="H278" s="747"/>
      <c r="I278" s="659"/>
      <c r="J278" s="762"/>
      <c r="K278" s="762"/>
    </row>
    <row r="279" spans="3:13" x14ac:dyDescent="0.25">
      <c r="C279" s="643" t="s">
        <v>614</v>
      </c>
      <c r="D279" s="756" t="s">
        <v>617</v>
      </c>
      <c r="E279" s="757">
        <v>44291</v>
      </c>
      <c r="F279" s="644">
        <v>812016</v>
      </c>
      <c r="G279" s="645"/>
      <c r="H279" s="747"/>
      <c r="I279" s="659"/>
      <c r="J279" s="762"/>
      <c r="K279" s="762"/>
    </row>
    <row r="280" spans="3:13" x14ac:dyDescent="0.25">
      <c r="C280" s="643" t="s">
        <v>614</v>
      </c>
      <c r="D280" s="756" t="s">
        <v>617</v>
      </c>
      <c r="E280" s="757">
        <v>44312</v>
      </c>
      <c r="F280" s="644">
        <v>766878</v>
      </c>
      <c r="G280" s="645"/>
      <c r="H280" s="747"/>
      <c r="I280" s="659"/>
      <c r="J280" s="762"/>
      <c r="K280" s="762"/>
    </row>
    <row r="281" spans="3:13" x14ac:dyDescent="0.25">
      <c r="C281" s="643" t="s">
        <v>614</v>
      </c>
      <c r="D281" s="756" t="s">
        <v>617</v>
      </c>
      <c r="E281" s="757">
        <v>44340</v>
      </c>
      <c r="F281" s="644">
        <v>920254</v>
      </c>
      <c r="G281" s="645"/>
      <c r="H281" s="764"/>
      <c r="I281" s="659"/>
      <c r="J281" s="762"/>
      <c r="K281" s="762"/>
    </row>
    <row r="282" spans="3:13" x14ac:dyDescent="0.25">
      <c r="C282" s="643" t="s">
        <v>614</v>
      </c>
      <c r="D282" s="756" t="s">
        <v>617</v>
      </c>
      <c r="E282" s="757">
        <v>44410</v>
      </c>
      <c r="F282" s="644">
        <v>878217</v>
      </c>
      <c r="G282" s="645"/>
      <c r="H282" s="678"/>
      <c r="I282" s="659"/>
      <c r="J282" s="762"/>
      <c r="K282" s="762"/>
    </row>
    <row r="283" spans="3:13" x14ac:dyDescent="0.25">
      <c r="C283" s="643" t="s">
        <v>614</v>
      </c>
      <c r="D283" s="756" t="s">
        <v>617</v>
      </c>
      <c r="E283" s="757">
        <v>44442</v>
      </c>
      <c r="F283" s="644">
        <v>455763</v>
      </c>
      <c r="G283" s="645"/>
      <c r="H283" s="678"/>
      <c r="I283" s="659"/>
      <c r="J283" s="762"/>
      <c r="K283" s="762"/>
    </row>
    <row r="284" spans="3:13" ht="26.25" customHeight="1" x14ac:dyDescent="0.25">
      <c r="C284" s="643" t="s">
        <v>614</v>
      </c>
      <c r="D284" s="756" t="s">
        <v>618</v>
      </c>
      <c r="E284" s="757">
        <v>43703</v>
      </c>
      <c r="F284" s="645"/>
      <c r="G284" s="644">
        <v>318002</v>
      </c>
      <c r="H284" s="659"/>
      <c r="I284" s="659"/>
    </row>
    <row r="285" spans="3:13" ht="26.25" customHeight="1" x14ac:dyDescent="0.25">
      <c r="C285" s="643" t="s">
        <v>614</v>
      </c>
      <c r="D285" s="756" t="s">
        <v>618</v>
      </c>
      <c r="E285" s="757">
        <v>44253</v>
      </c>
      <c r="F285" s="644">
        <v>304977</v>
      </c>
      <c r="G285" s="645"/>
      <c r="H285" s="659"/>
      <c r="I285" s="659"/>
    </row>
    <row r="286" spans="3:13" ht="26.25" customHeight="1" x14ac:dyDescent="0.25">
      <c r="C286" s="643" t="s">
        <v>614</v>
      </c>
      <c r="D286" s="756" t="s">
        <v>619</v>
      </c>
      <c r="E286" s="757">
        <v>44144</v>
      </c>
      <c r="F286" s="644">
        <v>151331</v>
      </c>
      <c r="G286" s="645"/>
      <c r="H286" s="659"/>
      <c r="I286" s="659"/>
    </row>
    <row r="287" spans="3:13" ht="26.25" customHeight="1" x14ac:dyDescent="0.25">
      <c r="C287" s="643" t="s">
        <v>614</v>
      </c>
      <c r="D287" s="756" t="s">
        <v>620</v>
      </c>
      <c r="E287" s="757">
        <v>43990</v>
      </c>
      <c r="F287" s="644">
        <v>101478</v>
      </c>
      <c r="G287" s="645"/>
      <c r="H287" s="760"/>
      <c r="I287" s="760"/>
      <c r="J287" s="638"/>
      <c r="K287" s="638"/>
      <c r="L287" s="638"/>
      <c r="M287" s="638"/>
    </row>
    <row r="288" spans="3:13" ht="26.25" customHeight="1" x14ac:dyDescent="0.25">
      <c r="C288" s="643" t="s">
        <v>614</v>
      </c>
      <c r="D288" s="756" t="s">
        <v>620</v>
      </c>
      <c r="E288" s="757">
        <v>44256</v>
      </c>
      <c r="F288" s="644">
        <v>50950</v>
      </c>
      <c r="G288" s="645"/>
      <c r="H288" s="765"/>
      <c r="I288" s="765"/>
    </row>
    <row r="289" spans="3:9" ht="26.25" customHeight="1" x14ac:dyDescent="0.25">
      <c r="C289" s="643" t="s">
        <v>614</v>
      </c>
      <c r="D289" s="756" t="s">
        <v>620</v>
      </c>
      <c r="E289" s="757">
        <v>44273</v>
      </c>
      <c r="F289" s="644">
        <v>100723</v>
      </c>
      <c r="G289" s="645"/>
      <c r="H289" s="766"/>
      <c r="I289" s="766"/>
    </row>
    <row r="290" spans="3:9" ht="26.25" customHeight="1" x14ac:dyDescent="0.25">
      <c r="C290" s="643" t="s">
        <v>614</v>
      </c>
      <c r="D290" s="756" t="s">
        <v>620</v>
      </c>
      <c r="E290" s="757">
        <v>44298</v>
      </c>
      <c r="F290" s="644">
        <v>70763</v>
      </c>
      <c r="G290" s="645"/>
      <c r="H290" s="766"/>
      <c r="I290" s="766"/>
    </row>
    <row r="291" spans="3:9" ht="26.25" customHeight="1" x14ac:dyDescent="0.25">
      <c r="C291" s="643" t="s">
        <v>614</v>
      </c>
      <c r="D291" s="756" t="s">
        <v>620</v>
      </c>
      <c r="E291" s="757">
        <v>44385</v>
      </c>
      <c r="F291" s="644">
        <v>50673</v>
      </c>
      <c r="G291" s="645"/>
      <c r="H291" s="766"/>
      <c r="I291" s="766"/>
    </row>
    <row r="292" spans="3:9" ht="26.25" customHeight="1" x14ac:dyDescent="0.25">
      <c r="C292" s="643" t="s">
        <v>614</v>
      </c>
      <c r="D292" s="756" t="s">
        <v>621</v>
      </c>
      <c r="E292" s="757">
        <v>43864</v>
      </c>
      <c r="F292" s="644">
        <v>162805</v>
      </c>
      <c r="G292" s="644">
        <v>162805</v>
      </c>
      <c r="H292" s="766"/>
      <c r="I292" s="766"/>
    </row>
    <row r="293" spans="3:9" ht="26.25" customHeight="1" x14ac:dyDescent="0.25">
      <c r="C293" s="643" t="s">
        <v>614</v>
      </c>
      <c r="D293" s="756" t="s">
        <v>622</v>
      </c>
      <c r="E293" s="757">
        <v>44025</v>
      </c>
      <c r="F293" s="644">
        <v>302398</v>
      </c>
      <c r="G293" s="645"/>
      <c r="H293" s="766"/>
      <c r="I293" s="766"/>
    </row>
    <row r="294" spans="3:9" ht="26.25" customHeight="1" x14ac:dyDescent="0.25">
      <c r="C294" s="643" t="s">
        <v>614</v>
      </c>
      <c r="D294" s="756" t="s">
        <v>623</v>
      </c>
      <c r="E294" s="757">
        <v>44312</v>
      </c>
      <c r="F294" s="644">
        <v>51061</v>
      </c>
      <c r="G294" s="645"/>
      <c r="H294" s="766"/>
      <c r="I294" s="766"/>
    </row>
    <row r="295" spans="3:9" ht="26.25" customHeight="1" x14ac:dyDescent="0.25">
      <c r="C295" s="643" t="s">
        <v>614</v>
      </c>
      <c r="D295" s="756" t="s">
        <v>624</v>
      </c>
      <c r="E295" s="757">
        <v>43958</v>
      </c>
      <c r="F295" s="644">
        <v>202152</v>
      </c>
      <c r="G295" s="645"/>
      <c r="H295" s="766"/>
      <c r="I295" s="766"/>
    </row>
    <row r="296" spans="3:9" ht="26.25" customHeight="1" x14ac:dyDescent="0.25">
      <c r="C296" s="643" t="s">
        <v>614</v>
      </c>
      <c r="D296" s="756" t="s">
        <v>624</v>
      </c>
      <c r="E296" s="757">
        <v>44746</v>
      </c>
      <c r="F296" s="644">
        <v>303480</v>
      </c>
      <c r="G296" s="645"/>
      <c r="H296" s="766"/>
      <c r="I296" s="766"/>
    </row>
    <row r="297" spans="3:9" ht="26.25" customHeight="1" x14ac:dyDescent="0.25">
      <c r="C297" s="643" t="s">
        <v>614</v>
      </c>
      <c r="D297" s="756" t="s">
        <v>625</v>
      </c>
      <c r="E297" s="757">
        <v>43510</v>
      </c>
      <c r="F297" s="645"/>
      <c r="G297" s="644">
        <v>302605</v>
      </c>
      <c r="H297" s="766"/>
      <c r="I297" s="766"/>
    </row>
    <row r="298" spans="3:9" ht="26.25" customHeight="1" x14ac:dyDescent="0.25">
      <c r="C298" s="643" t="s">
        <v>614</v>
      </c>
      <c r="D298" s="756" t="s">
        <v>625</v>
      </c>
      <c r="E298" s="757">
        <v>43530</v>
      </c>
      <c r="F298" s="645"/>
      <c r="G298" s="644">
        <v>202474</v>
      </c>
      <c r="H298" s="766"/>
      <c r="I298" s="766"/>
    </row>
    <row r="299" spans="3:9" ht="26.25" customHeight="1" x14ac:dyDescent="0.25">
      <c r="C299" s="643" t="s">
        <v>614</v>
      </c>
      <c r="D299" s="756" t="s">
        <v>625</v>
      </c>
      <c r="E299" s="757">
        <v>43843</v>
      </c>
      <c r="F299" s="644">
        <v>858157</v>
      </c>
      <c r="G299" s="644">
        <v>858683</v>
      </c>
      <c r="H299" s="766"/>
      <c r="I299" s="766"/>
    </row>
    <row r="300" spans="3:9" ht="26.25" customHeight="1" x14ac:dyDescent="0.25">
      <c r="C300" s="643" t="s">
        <v>614</v>
      </c>
      <c r="D300" s="756" t="s">
        <v>625</v>
      </c>
      <c r="E300" s="757">
        <v>44260</v>
      </c>
      <c r="F300" s="644">
        <v>202573</v>
      </c>
      <c r="G300" s="645"/>
      <c r="H300" s="766"/>
      <c r="I300" s="766"/>
    </row>
    <row r="301" spans="3:9" ht="26.25" customHeight="1" x14ac:dyDescent="0.25">
      <c r="C301" s="643" t="s">
        <v>614</v>
      </c>
      <c r="D301" s="756" t="s">
        <v>625</v>
      </c>
      <c r="E301" s="757">
        <v>44477</v>
      </c>
      <c r="F301" s="644">
        <v>455220</v>
      </c>
      <c r="G301" s="644">
        <v>455155</v>
      </c>
      <c r="H301" s="766"/>
      <c r="I301" s="766"/>
    </row>
    <row r="302" spans="3:9" ht="26.25" customHeight="1" x14ac:dyDescent="0.25">
      <c r="C302" s="643" t="s">
        <v>614</v>
      </c>
      <c r="D302" s="756" t="s">
        <v>625</v>
      </c>
      <c r="E302" s="757">
        <v>44480</v>
      </c>
      <c r="F302" s="644">
        <v>505618</v>
      </c>
      <c r="G302" s="644">
        <v>505542</v>
      </c>
      <c r="H302" s="766"/>
      <c r="I302" s="766"/>
    </row>
    <row r="303" spans="3:9" ht="26.25" customHeight="1" x14ac:dyDescent="0.25">
      <c r="C303" s="643" t="s">
        <v>614</v>
      </c>
      <c r="D303" s="756" t="s">
        <v>626</v>
      </c>
      <c r="E303" s="757">
        <v>43958</v>
      </c>
      <c r="F303" s="644">
        <v>202152</v>
      </c>
      <c r="G303" s="645"/>
      <c r="H303" s="766"/>
      <c r="I303" s="766"/>
    </row>
    <row r="304" spans="3:9" ht="26.25" customHeight="1" x14ac:dyDescent="0.25">
      <c r="C304" s="643" t="s">
        <v>614</v>
      </c>
      <c r="D304" s="756" t="s">
        <v>626</v>
      </c>
      <c r="E304" s="757">
        <v>44846</v>
      </c>
      <c r="F304" s="644">
        <v>152654</v>
      </c>
      <c r="G304" s="645"/>
      <c r="H304" s="766"/>
      <c r="I304" s="766"/>
    </row>
    <row r="305" spans="3:9" ht="26.25" customHeight="1" x14ac:dyDescent="0.25">
      <c r="C305" s="643" t="s">
        <v>614</v>
      </c>
      <c r="D305" s="756" t="s">
        <v>627</v>
      </c>
      <c r="E305" s="757">
        <v>43699</v>
      </c>
      <c r="F305" s="645"/>
      <c r="G305" s="644">
        <v>200644</v>
      </c>
      <c r="H305" s="766"/>
      <c r="I305" s="766"/>
    </row>
    <row r="306" spans="3:9" ht="26.25" customHeight="1" x14ac:dyDescent="0.25">
      <c r="C306" s="643" t="s">
        <v>614</v>
      </c>
      <c r="D306" s="756" t="s">
        <v>627</v>
      </c>
      <c r="E306" s="757">
        <v>44431</v>
      </c>
      <c r="F306" s="644">
        <v>200712</v>
      </c>
      <c r="G306" s="645"/>
      <c r="H306" s="766"/>
      <c r="I306" s="766"/>
    </row>
    <row r="307" spans="3:9" ht="26.25" customHeight="1" x14ac:dyDescent="0.25">
      <c r="C307" s="643" t="s">
        <v>614</v>
      </c>
      <c r="D307" s="756" t="s">
        <v>628</v>
      </c>
      <c r="E307" s="757">
        <v>44113</v>
      </c>
      <c r="F307" s="644">
        <v>55651</v>
      </c>
      <c r="G307" s="645"/>
      <c r="H307" s="766"/>
      <c r="I307" s="766"/>
    </row>
    <row r="308" spans="3:9" ht="26.25" customHeight="1" x14ac:dyDescent="0.25">
      <c r="C308" s="643" t="s">
        <v>614</v>
      </c>
      <c r="D308" s="756" t="s">
        <v>628</v>
      </c>
      <c r="E308" s="757">
        <v>44321</v>
      </c>
      <c r="F308" s="644">
        <v>253385</v>
      </c>
      <c r="G308" s="645"/>
      <c r="H308" s="766"/>
      <c r="I308" s="766"/>
    </row>
    <row r="309" spans="3:9" ht="26.25" customHeight="1" x14ac:dyDescent="0.25">
      <c r="C309" s="643" t="s">
        <v>614</v>
      </c>
      <c r="D309" s="756" t="s">
        <v>628</v>
      </c>
      <c r="E309" s="757">
        <v>44553</v>
      </c>
      <c r="F309" s="644">
        <v>30097</v>
      </c>
      <c r="G309" s="645"/>
      <c r="H309" s="766"/>
      <c r="I309" s="766"/>
    </row>
    <row r="310" spans="3:9" ht="26.25" customHeight="1" x14ac:dyDescent="0.25">
      <c r="C310" s="643" t="s">
        <v>614</v>
      </c>
      <c r="D310" s="756" t="s">
        <v>629</v>
      </c>
      <c r="E310" s="757">
        <v>44824</v>
      </c>
      <c r="F310" s="644">
        <v>1264021</v>
      </c>
      <c r="G310" s="645"/>
      <c r="H310" s="766"/>
      <c r="I310" s="766"/>
    </row>
    <row r="311" spans="3:9" ht="26.25" customHeight="1" x14ac:dyDescent="0.25">
      <c r="C311" s="643" t="s">
        <v>614</v>
      </c>
      <c r="D311" s="756" t="s">
        <v>630</v>
      </c>
      <c r="E311" s="757">
        <v>44116</v>
      </c>
      <c r="F311" s="644">
        <v>533616</v>
      </c>
      <c r="G311" s="645"/>
      <c r="H311" s="766"/>
      <c r="I311" s="766"/>
    </row>
    <row r="312" spans="3:9" ht="26.25" customHeight="1" x14ac:dyDescent="0.25">
      <c r="C312" s="643" t="s">
        <v>614</v>
      </c>
      <c r="D312" s="756" t="s">
        <v>631</v>
      </c>
      <c r="E312" s="757">
        <v>43858</v>
      </c>
      <c r="F312" s="644">
        <v>476078</v>
      </c>
      <c r="G312" s="645"/>
      <c r="H312" s="766"/>
      <c r="I312" s="766"/>
    </row>
    <row r="313" spans="3:9" ht="26.25" customHeight="1" x14ac:dyDescent="0.25">
      <c r="C313" s="643" t="s">
        <v>614</v>
      </c>
      <c r="D313" s="756" t="s">
        <v>632</v>
      </c>
      <c r="E313" s="757">
        <v>44137</v>
      </c>
      <c r="F313" s="644">
        <v>215000</v>
      </c>
      <c r="G313" s="645"/>
      <c r="H313" s="766"/>
      <c r="I313" s="766"/>
    </row>
    <row r="314" spans="3:9" ht="26.25" customHeight="1" x14ac:dyDescent="0.25">
      <c r="C314" s="643" t="s">
        <v>614</v>
      </c>
      <c r="D314" s="756" t="s">
        <v>633</v>
      </c>
      <c r="E314" s="757">
        <v>43944</v>
      </c>
      <c r="F314" s="644">
        <v>22209</v>
      </c>
      <c r="G314" s="645"/>
      <c r="H314" s="766"/>
      <c r="I314" s="766"/>
    </row>
    <row r="315" spans="3:9" ht="26.25" customHeight="1" x14ac:dyDescent="0.25">
      <c r="C315" s="643" t="s">
        <v>614</v>
      </c>
      <c r="D315" s="756" t="s">
        <v>633</v>
      </c>
      <c r="E315" s="757">
        <v>44029</v>
      </c>
      <c r="F315" s="644">
        <v>38604</v>
      </c>
      <c r="G315" s="645"/>
      <c r="H315" s="766"/>
      <c r="I315" s="766"/>
    </row>
    <row r="316" spans="3:9" ht="26.25" customHeight="1" x14ac:dyDescent="0.25">
      <c r="C316" s="643" t="s">
        <v>614</v>
      </c>
      <c r="D316" s="756" t="s">
        <v>633</v>
      </c>
      <c r="E316" s="757">
        <v>44049</v>
      </c>
      <c r="F316" s="644">
        <v>15960</v>
      </c>
      <c r="G316" s="645"/>
      <c r="H316" s="766"/>
      <c r="I316" s="766"/>
    </row>
    <row r="317" spans="3:9" ht="26.25" customHeight="1" x14ac:dyDescent="0.25">
      <c r="C317" s="643" t="s">
        <v>614</v>
      </c>
      <c r="D317" s="756" t="s">
        <v>633</v>
      </c>
      <c r="E317" s="757">
        <v>44176</v>
      </c>
      <c r="F317" s="644">
        <v>23192</v>
      </c>
      <c r="G317" s="645"/>
      <c r="H317" s="766"/>
      <c r="I317" s="766"/>
    </row>
    <row r="318" spans="3:9" ht="26.25" customHeight="1" x14ac:dyDescent="0.25">
      <c r="C318" s="643" t="s">
        <v>614</v>
      </c>
      <c r="D318" s="756" t="s">
        <v>634</v>
      </c>
      <c r="E318" s="757">
        <v>44001</v>
      </c>
      <c r="F318" s="644">
        <v>11170</v>
      </c>
      <c r="G318" s="645"/>
      <c r="H318" s="766"/>
      <c r="I318" s="766"/>
    </row>
    <row r="319" spans="3:9" ht="26.25" customHeight="1" x14ac:dyDescent="0.25">
      <c r="C319" s="643" t="s">
        <v>614</v>
      </c>
      <c r="D319" s="756" t="s">
        <v>635</v>
      </c>
      <c r="E319" s="757">
        <v>44084</v>
      </c>
      <c r="F319" s="644">
        <v>17835</v>
      </c>
      <c r="G319" s="645"/>
      <c r="H319" s="766"/>
      <c r="I319" s="766"/>
    </row>
    <row r="320" spans="3:9" ht="26.25" customHeight="1" x14ac:dyDescent="0.25">
      <c r="C320" s="643" t="s">
        <v>614</v>
      </c>
      <c r="D320" s="756" t="s">
        <v>636</v>
      </c>
      <c r="E320" s="757">
        <v>43927</v>
      </c>
      <c r="F320" s="644">
        <v>95903</v>
      </c>
      <c r="G320" s="645"/>
      <c r="H320" s="766"/>
      <c r="I320" s="766"/>
    </row>
    <row r="321" spans="3:9" ht="26.25" customHeight="1" x14ac:dyDescent="0.25">
      <c r="C321" s="643" t="s">
        <v>614</v>
      </c>
      <c r="D321" s="756" t="s">
        <v>637</v>
      </c>
      <c r="E321" s="757">
        <v>43852</v>
      </c>
      <c r="F321" s="644">
        <v>520267</v>
      </c>
      <c r="G321" s="645"/>
      <c r="H321" s="766"/>
      <c r="I321" s="766"/>
    </row>
    <row r="322" spans="3:9" ht="26.25" customHeight="1" x14ac:dyDescent="0.25">
      <c r="C322" s="643" t="s">
        <v>614</v>
      </c>
      <c r="D322" s="756" t="s">
        <v>638</v>
      </c>
      <c r="E322" s="757">
        <v>43521</v>
      </c>
      <c r="F322" s="645"/>
      <c r="G322" s="644">
        <v>70224</v>
      </c>
      <c r="H322" s="766"/>
      <c r="I322" s="766"/>
    </row>
    <row r="323" spans="3:9" ht="26.25" customHeight="1" x14ac:dyDescent="0.25">
      <c r="C323" s="643" t="s">
        <v>614</v>
      </c>
      <c r="D323" s="756" t="s">
        <v>639</v>
      </c>
      <c r="E323" s="757">
        <v>43972</v>
      </c>
      <c r="F323" s="644">
        <v>152446</v>
      </c>
      <c r="G323" s="645"/>
      <c r="H323" s="766"/>
      <c r="I323" s="766"/>
    </row>
    <row r="324" spans="3:9" ht="26.25" customHeight="1" x14ac:dyDescent="0.25">
      <c r="C324" s="643" t="s">
        <v>614</v>
      </c>
      <c r="D324" s="756" t="s">
        <v>640</v>
      </c>
      <c r="E324" s="757">
        <v>44172</v>
      </c>
      <c r="F324" s="644">
        <v>506099</v>
      </c>
      <c r="G324" s="645"/>
      <c r="H324" s="766"/>
      <c r="I324" s="766"/>
    </row>
    <row r="325" spans="3:9" ht="26.25" customHeight="1" x14ac:dyDescent="0.25">
      <c r="C325" s="643" t="s">
        <v>614</v>
      </c>
      <c r="D325" s="756" t="s">
        <v>640</v>
      </c>
      <c r="E325" s="757">
        <v>44179</v>
      </c>
      <c r="F325" s="644">
        <v>1513076</v>
      </c>
      <c r="G325" s="645"/>
      <c r="H325" s="766"/>
      <c r="I325" s="766"/>
    </row>
    <row r="326" spans="3:9" ht="26.25" customHeight="1" x14ac:dyDescent="0.25">
      <c r="C326" s="643" t="s">
        <v>614</v>
      </c>
      <c r="D326" s="756" t="s">
        <v>641</v>
      </c>
      <c r="E326" s="757">
        <v>44697</v>
      </c>
      <c r="F326" s="644">
        <v>100888</v>
      </c>
      <c r="G326" s="645"/>
      <c r="H326" s="766"/>
      <c r="I326" s="766"/>
    </row>
    <row r="327" spans="3:9" ht="26.25" customHeight="1" x14ac:dyDescent="0.25">
      <c r="C327" s="643" t="s">
        <v>614</v>
      </c>
      <c r="D327" s="756" t="s">
        <v>642</v>
      </c>
      <c r="E327" s="757">
        <v>43741</v>
      </c>
      <c r="F327" s="645"/>
      <c r="G327" s="644">
        <v>106106</v>
      </c>
      <c r="H327" s="766"/>
      <c r="I327" s="766"/>
    </row>
    <row r="328" spans="3:9" x14ac:dyDescent="0.25">
      <c r="C328" s="643" t="s">
        <v>614</v>
      </c>
      <c r="D328" s="756" t="s">
        <v>642</v>
      </c>
      <c r="E328" s="757">
        <v>43924</v>
      </c>
      <c r="F328" s="644">
        <v>36019</v>
      </c>
      <c r="G328" s="645"/>
      <c r="H328" s="766"/>
      <c r="I328" s="766"/>
    </row>
    <row r="329" spans="3:9" ht="25.5" customHeight="1" x14ac:dyDescent="0.25">
      <c r="C329" s="643" t="s">
        <v>614</v>
      </c>
      <c r="D329" s="756" t="s">
        <v>643</v>
      </c>
      <c r="E329" s="757">
        <v>44049</v>
      </c>
      <c r="F329" s="644">
        <v>202153</v>
      </c>
      <c r="G329" s="645"/>
      <c r="H329" s="766"/>
      <c r="I329" s="766"/>
    </row>
    <row r="330" spans="3:9" ht="25.5" customHeight="1" x14ac:dyDescent="0.25">
      <c r="C330" s="643" t="s">
        <v>614</v>
      </c>
      <c r="D330" s="756" t="s">
        <v>644</v>
      </c>
      <c r="E330" s="757">
        <v>44049</v>
      </c>
      <c r="F330" s="644">
        <v>141602</v>
      </c>
      <c r="G330" s="645"/>
      <c r="H330" s="766"/>
      <c r="I330" s="766"/>
    </row>
    <row r="331" spans="3:9" ht="25.5" customHeight="1" x14ac:dyDescent="0.25">
      <c r="C331" s="643" t="s">
        <v>614</v>
      </c>
      <c r="D331" s="756" t="s">
        <v>644</v>
      </c>
      <c r="E331" s="757">
        <v>44763</v>
      </c>
      <c r="F331" s="644">
        <v>331291</v>
      </c>
      <c r="G331" s="645"/>
      <c r="H331" s="766"/>
      <c r="I331" s="766"/>
    </row>
    <row r="332" spans="3:9" ht="25.5" customHeight="1" x14ac:dyDescent="0.25">
      <c r="C332" s="643" t="s">
        <v>614</v>
      </c>
      <c r="D332" s="756" t="s">
        <v>645</v>
      </c>
      <c r="E332" s="757">
        <v>43969</v>
      </c>
      <c r="F332" s="644">
        <v>60335</v>
      </c>
      <c r="G332" s="645"/>
      <c r="H332" s="766"/>
      <c r="I332" s="766"/>
    </row>
    <row r="333" spans="3:9" ht="25.5" customHeight="1" x14ac:dyDescent="0.25">
      <c r="C333" s="643" t="s">
        <v>614</v>
      </c>
      <c r="D333" s="756" t="s">
        <v>645</v>
      </c>
      <c r="E333" s="757">
        <v>44869</v>
      </c>
      <c r="F333" s="644">
        <v>252900</v>
      </c>
      <c r="G333" s="645"/>
      <c r="H333" s="766"/>
      <c r="I333" s="766"/>
    </row>
    <row r="334" spans="3:9" ht="25.5" customHeight="1" x14ac:dyDescent="0.25">
      <c r="C334" s="643" t="s">
        <v>614</v>
      </c>
      <c r="D334" s="756" t="s">
        <v>646</v>
      </c>
      <c r="E334" s="757">
        <v>44949</v>
      </c>
      <c r="F334" s="644">
        <v>652890</v>
      </c>
      <c r="G334" s="645"/>
      <c r="H334" s="766"/>
      <c r="I334" s="766"/>
    </row>
    <row r="335" spans="3:9" x14ac:dyDescent="0.25">
      <c r="C335" s="643" t="s">
        <v>614</v>
      </c>
      <c r="D335" s="756" t="s">
        <v>647</v>
      </c>
      <c r="E335" s="757">
        <v>43822</v>
      </c>
      <c r="F335" s="644">
        <v>554708</v>
      </c>
      <c r="G335" s="645"/>
      <c r="H335" s="766"/>
      <c r="I335" s="766"/>
    </row>
    <row r="336" spans="3:9" x14ac:dyDescent="0.25">
      <c r="C336" s="643" t="s">
        <v>614</v>
      </c>
      <c r="D336" s="756" t="s">
        <v>647</v>
      </c>
      <c r="E336" s="757">
        <v>43860</v>
      </c>
      <c r="F336" s="644">
        <v>555031</v>
      </c>
      <c r="G336" s="645"/>
      <c r="H336" s="766"/>
      <c r="I336" s="766"/>
    </row>
    <row r="337" spans="3:9" x14ac:dyDescent="0.25">
      <c r="C337" s="643" t="s">
        <v>614</v>
      </c>
      <c r="D337" s="756" t="s">
        <v>647</v>
      </c>
      <c r="E337" s="757">
        <v>43908</v>
      </c>
      <c r="F337" s="644">
        <v>559394</v>
      </c>
      <c r="G337" s="645"/>
      <c r="H337" s="766"/>
      <c r="I337" s="766"/>
    </row>
    <row r="338" spans="3:9" x14ac:dyDescent="0.25">
      <c r="C338" s="643" t="s">
        <v>614</v>
      </c>
      <c r="D338" s="756" t="s">
        <v>647</v>
      </c>
      <c r="E338" s="757">
        <v>43993</v>
      </c>
      <c r="F338" s="644">
        <v>1214581</v>
      </c>
      <c r="G338" s="645"/>
      <c r="H338" s="766"/>
      <c r="I338" s="766"/>
    </row>
    <row r="339" spans="3:9" x14ac:dyDescent="0.25">
      <c r="C339" s="643" t="s">
        <v>614</v>
      </c>
      <c r="D339" s="756" t="s">
        <v>647</v>
      </c>
      <c r="E339" s="757">
        <v>44050</v>
      </c>
      <c r="F339" s="644">
        <v>553041</v>
      </c>
      <c r="G339" s="645"/>
      <c r="H339" s="766"/>
      <c r="I339" s="766"/>
    </row>
    <row r="340" spans="3:9" x14ac:dyDescent="0.25">
      <c r="C340" s="643" t="s">
        <v>614</v>
      </c>
      <c r="D340" s="756" t="s">
        <v>647</v>
      </c>
      <c r="E340" s="757">
        <v>44230</v>
      </c>
      <c r="F340" s="644">
        <v>555998</v>
      </c>
      <c r="G340" s="645"/>
      <c r="H340" s="766"/>
      <c r="I340" s="766"/>
    </row>
    <row r="341" spans="3:9" x14ac:dyDescent="0.25">
      <c r="C341" s="643" t="s">
        <v>614</v>
      </c>
      <c r="D341" s="756" t="s">
        <v>647</v>
      </c>
      <c r="E341" s="757">
        <v>44357</v>
      </c>
      <c r="F341" s="644">
        <v>561483</v>
      </c>
      <c r="G341" s="645"/>
      <c r="H341" s="766"/>
      <c r="I341" s="766"/>
    </row>
    <row r="342" spans="3:9" x14ac:dyDescent="0.25">
      <c r="C342" s="643" t="s">
        <v>614</v>
      </c>
      <c r="D342" s="756" t="s">
        <v>647</v>
      </c>
      <c r="E342" s="757">
        <v>44427</v>
      </c>
      <c r="F342" s="644">
        <v>558458</v>
      </c>
      <c r="G342" s="645"/>
      <c r="H342" s="766"/>
      <c r="I342" s="766"/>
    </row>
    <row r="343" spans="3:9" x14ac:dyDescent="0.25">
      <c r="C343" s="643" t="s">
        <v>614</v>
      </c>
      <c r="D343" s="756" t="s">
        <v>647</v>
      </c>
      <c r="E343" s="757">
        <v>44536</v>
      </c>
      <c r="F343" s="644">
        <v>552833</v>
      </c>
      <c r="G343" s="645"/>
      <c r="H343" s="766"/>
      <c r="I343" s="766"/>
    </row>
    <row r="344" spans="3:9" x14ac:dyDescent="0.25">
      <c r="C344" s="643" t="s">
        <v>614</v>
      </c>
      <c r="D344" s="756" t="s">
        <v>647</v>
      </c>
      <c r="E344" s="757">
        <v>43486</v>
      </c>
      <c r="F344" s="645"/>
      <c r="G344" s="644">
        <v>549091</v>
      </c>
      <c r="H344" s="766"/>
      <c r="I344" s="766"/>
    </row>
    <row r="345" spans="3:9" x14ac:dyDescent="0.25">
      <c r="C345" s="643" t="s">
        <v>614</v>
      </c>
      <c r="D345" s="756" t="s">
        <v>647</v>
      </c>
      <c r="E345" s="757">
        <v>43626</v>
      </c>
      <c r="F345" s="645"/>
      <c r="G345" s="644">
        <v>551950</v>
      </c>
      <c r="H345" s="766"/>
      <c r="I345" s="766"/>
    </row>
    <row r="346" spans="3:9" x14ac:dyDescent="0.25">
      <c r="C346" s="643" t="s">
        <v>614</v>
      </c>
      <c r="D346" s="756" t="s">
        <v>647</v>
      </c>
      <c r="E346" s="757">
        <v>43696</v>
      </c>
      <c r="F346" s="645"/>
      <c r="G346" s="644">
        <v>548902</v>
      </c>
      <c r="H346" s="767"/>
      <c r="I346" s="767"/>
    </row>
    <row r="347" spans="3:9" x14ac:dyDescent="0.25">
      <c r="C347" s="643" t="s">
        <v>614</v>
      </c>
      <c r="D347" s="756" t="s">
        <v>647</v>
      </c>
      <c r="E347" s="757">
        <v>43804</v>
      </c>
      <c r="F347" s="645"/>
      <c r="G347" s="644">
        <v>552587</v>
      </c>
      <c r="H347" s="766"/>
      <c r="I347" s="766"/>
    </row>
    <row r="348" spans="3:9" x14ac:dyDescent="0.25">
      <c r="C348" s="643" t="s">
        <v>614</v>
      </c>
      <c r="D348" s="756" t="s">
        <v>647</v>
      </c>
      <c r="E348" s="757">
        <v>43822</v>
      </c>
      <c r="F348" s="645"/>
      <c r="G348" s="644">
        <v>547042</v>
      </c>
      <c r="H348" s="766"/>
      <c r="I348" s="766"/>
    </row>
    <row r="349" spans="3:9" x14ac:dyDescent="0.25">
      <c r="C349" s="643" t="s">
        <v>614</v>
      </c>
      <c r="D349" s="756" t="s">
        <v>647</v>
      </c>
      <c r="E349" s="757">
        <v>43860</v>
      </c>
      <c r="F349" s="645"/>
      <c r="G349" s="644">
        <v>544708</v>
      </c>
      <c r="H349" s="767"/>
      <c r="I349" s="767"/>
    </row>
    <row r="350" spans="3:9" x14ac:dyDescent="0.25">
      <c r="C350" s="643" t="s">
        <v>614</v>
      </c>
      <c r="D350" s="756" t="s">
        <v>647</v>
      </c>
      <c r="E350" s="757">
        <v>43908</v>
      </c>
      <c r="F350" s="645"/>
      <c r="G350" s="644">
        <v>549648</v>
      </c>
      <c r="H350" s="766"/>
      <c r="I350" s="766"/>
    </row>
    <row r="351" spans="3:9" x14ac:dyDescent="0.25">
      <c r="C351" s="643" t="s">
        <v>614</v>
      </c>
      <c r="D351" s="756" t="s">
        <v>647</v>
      </c>
      <c r="E351" s="757">
        <v>43993</v>
      </c>
      <c r="F351" s="645"/>
      <c r="G351" s="644">
        <v>1326261</v>
      </c>
      <c r="H351" s="766"/>
      <c r="I351" s="766"/>
    </row>
    <row r="352" spans="3:9" x14ac:dyDescent="0.25">
      <c r="C352" s="643" t="s">
        <v>614</v>
      </c>
      <c r="D352" s="756" t="s">
        <v>647</v>
      </c>
      <c r="E352" s="757">
        <v>44050</v>
      </c>
      <c r="F352" s="645"/>
      <c r="G352" s="644">
        <v>553196</v>
      </c>
      <c r="H352" s="766"/>
      <c r="I352" s="766"/>
    </row>
    <row r="353" spans="3:9" x14ac:dyDescent="0.25">
      <c r="C353" s="643" t="s">
        <v>614</v>
      </c>
      <c r="D353" s="756" t="s">
        <v>648</v>
      </c>
      <c r="E353" s="757">
        <v>44490</v>
      </c>
      <c r="F353" s="644">
        <v>548213</v>
      </c>
      <c r="G353" s="645"/>
      <c r="H353" s="766"/>
      <c r="I353" s="766"/>
    </row>
    <row r="354" spans="3:9" x14ac:dyDescent="0.25">
      <c r="C354" s="643" t="s">
        <v>614</v>
      </c>
      <c r="D354" s="756" t="s">
        <v>648</v>
      </c>
      <c r="E354" s="757">
        <v>44665</v>
      </c>
      <c r="F354" s="644">
        <v>550627</v>
      </c>
      <c r="G354" s="645"/>
      <c r="H354" s="766"/>
      <c r="I354" s="766"/>
    </row>
    <row r="355" spans="3:9" x14ac:dyDescent="0.25">
      <c r="C355" s="643" t="s">
        <v>614</v>
      </c>
      <c r="D355" s="756" t="s">
        <v>648</v>
      </c>
      <c r="E355" s="757">
        <v>44676</v>
      </c>
      <c r="F355" s="644">
        <v>548035</v>
      </c>
      <c r="G355" s="645"/>
      <c r="H355" s="766"/>
      <c r="I355" s="766"/>
    </row>
    <row r="356" spans="3:9" x14ac:dyDescent="0.25">
      <c r="C356" s="643" t="s">
        <v>614</v>
      </c>
      <c r="D356" s="756" t="s">
        <v>649</v>
      </c>
      <c r="E356" s="757">
        <v>44204</v>
      </c>
      <c r="F356" s="644">
        <v>70642</v>
      </c>
      <c r="G356" s="645"/>
      <c r="H356" s="766"/>
      <c r="I356" s="766"/>
    </row>
    <row r="357" spans="3:9" x14ac:dyDescent="0.25">
      <c r="C357" s="643" t="s">
        <v>614</v>
      </c>
      <c r="D357" s="756" t="s">
        <v>649</v>
      </c>
      <c r="E357" s="757">
        <v>44515</v>
      </c>
      <c r="F357" s="644">
        <v>50292</v>
      </c>
      <c r="G357" s="645"/>
      <c r="H357" s="766"/>
      <c r="I357" s="766"/>
    </row>
    <row r="358" spans="3:9" x14ac:dyDescent="0.25">
      <c r="C358" s="643" t="s">
        <v>614</v>
      </c>
      <c r="D358" s="756" t="s">
        <v>649</v>
      </c>
      <c r="E358" s="757">
        <v>44550</v>
      </c>
      <c r="F358" s="644">
        <v>50207</v>
      </c>
      <c r="G358" s="645"/>
      <c r="H358" s="766"/>
      <c r="I358" s="766"/>
    </row>
    <row r="359" spans="3:9" x14ac:dyDescent="0.25">
      <c r="C359" s="643" t="s">
        <v>614</v>
      </c>
      <c r="D359" s="756" t="s">
        <v>643</v>
      </c>
      <c r="E359" s="757">
        <v>44266</v>
      </c>
      <c r="F359" s="644">
        <v>100759</v>
      </c>
      <c r="G359" s="645"/>
      <c r="H359" s="766"/>
      <c r="I359" s="766"/>
    </row>
    <row r="360" spans="3:9" x14ac:dyDescent="0.25">
      <c r="C360" s="643" t="s">
        <v>614</v>
      </c>
      <c r="D360" s="756" t="s">
        <v>641</v>
      </c>
      <c r="E360" s="757">
        <v>43910</v>
      </c>
      <c r="F360" s="644">
        <v>61492</v>
      </c>
      <c r="G360" s="644">
        <v>61480</v>
      </c>
      <c r="H360" s="766"/>
      <c r="I360" s="766"/>
    </row>
    <row r="361" spans="3:9" x14ac:dyDescent="0.25">
      <c r="C361" s="643" t="s">
        <v>614</v>
      </c>
      <c r="D361" s="756" t="s">
        <v>650</v>
      </c>
      <c r="E361" s="757">
        <v>44288</v>
      </c>
      <c r="F361" s="644">
        <v>253123</v>
      </c>
      <c r="G361" s="645"/>
      <c r="H361" s="766"/>
      <c r="I361" s="766"/>
    </row>
    <row r="362" spans="3:9" x14ac:dyDescent="0.25">
      <c r="C362" s="643" t="s">
        <v>614</v>
      </c>
      <c r="D362" s="756" t="s">
        <v>650</v>
      </c>
      <c r="E362" s="757">
        <v>44453</v>
      </c>
      <c r="F362" s="644">
        <v>302080</v>
      </c>
      <c r="G362" s="645"/>
      <c r="H362" s="766"/>
      <c r="I362" s="766"/>
    </row>
    <row r="363" spans="3:9" s="773" customFormat="1" ht="24.75" customHeight="1" x14ac:dyDescent="0.25">
      <c r="C363" s="768" t="s">
        <v>614</v>
      </c>
      <c r="D363" s="756" t="s">
        <v>651</v>
      </c>
      <c r="E363" s="769">
        <v>44490</v>
      </c>
      <c r="F363" s="770">
        <v>250921</v>
      </c>
      <c r="G363" s="771"/>
      <c r="H363" s="772"/>
      <c r="I363" s="772"/>
    </row>
    <row r="364" spans="3:9" x14ac:dyDescent="0.25">
      <c r="C364" s="684" t="s">
        <v>652</v>
      </c>
      <c r="D364" s="774"/>
      <c r="E364" s="685"/>
      <c r="F364" s="668">
        <v>29764884</v>
      </c>
      <c r="G364" s="668">
        <v>13357547</v>
      </c>
      <c r="H364" s="766"/>
      <c r="I364" s="766"/>
    </row>
    <row r="365" spans="3:9" x14ac:dyDescent="0.25">
      <c r="C365" s="643" t="s">
        <v>653</v>
      </c>
      <c r="D365" s="756" t="s">
        <v>653</v>
      </c>
      <c r="E365" s="645"/>
      <c r="F365" s="644">
        <v>17140304</v>
      </c>
      <c r="G365" s="644">
        <v>30279642</v>
      </c>
      <c r="H365" s="766"/>
      <c r="I365" s="766"/>
    </row>
    <row r="366" spans="3:9" x14ac:dyDescent="0.25">
      <c r="C366" s="643" t="s">
        <v>654</v>
      </c>
      <c r="D366" s="756" t="s">
        <v>654</v>
      </c>
      <c r="E366" s="645"/>
      <c r="F366" s="644">
        <v>2549067</v>
      </c>
      <c r="G366" s="644">
        <v>1507266</v>
      </c>
      <c r="H366" s="766"/>
      <c r="I366" s="766"/>
    </row>
    <row r="367" spans="3:9" ht="15" customHeight="1" x14ac:dyDescent="0.25">
      <c r="C367" s="775" t="s">
        <v>655</v>
      </c>
      <c r="D367" s="775"/>
      <c r="E367" s="776"/>
      <c r="F367" s="777">
        <v>49454255</v>
      </c>
      <c r="G367" s="777">
        <v>45144455</v>
      </c>
      <c r="H367" s="766"/>
      <c r="I367" s="766"/>
    </row>
    <row r="368" spans="3:9" x14ac:dyDescent="0.25">
      <c r="C368" s="643" t="s">
        <v>656</v>
      </c>
      <c r="D368" s="778" t="s">
        <v>657</v>
      </c>
      <c r="E368" s="757">
        <v>43544</v>
      </c>
      <c r="F368" s="645"/>
      <c r="G368" s="644">
        <v>131450</v>
      </c>
      <c r="H368" s="766"/>
      <c r="I368" s="766"/>
    </row>
    <row r="369" spans="3:9" x14ac:dyDescent="0.25">
      <c r="C369" s="643" t="s">
        <v>656</v>
      </c>
      <c r="D369" s="778" t="s">
        <v>657</v>
      </c>
      <c r="E369" s="757">
        <v>43784</v>
      </c>
      <c r="F369" s="645"/>
      <c r="G369" s="644">
        <v>463209</v>
      </c>
      <c r="H369" s="766"/>
      <c r="I369" s="766"/>
    </row>
    <row r="370" spans="3:9" x14ac:dyDescent="0.25">
      <c r="C370" s="643" t="s">
        <v>656</v>
      </c>
      <c r="D370" s="778" t="s">
        <v>657</v>
      </c>
      <c r="E370" s="757">
        <v>43852</v>
      </c>
      <c r="F370" s="644">
        <v>67868</v>
      </c>
      <c r="G370" s="644">
        <v>828571</v>
      </c>
      <c r="H370" s="766"/>
      <c r="I370" s="766"/>
    </row>
    <row r="371" spans="3:9" x14ac:dyDescent="0.25">
      <c r="C371" s="643" t="s">
        <v>656</v>
      </c>
      <c r="D371" s="778" t="s">
        <v>657</v>
      </c>
      <c r="E371" s="757">
        <v>44008</v>
      </c>
      <c r="F371" s="644">
        <v>439032</v>
      </c>
      <c r="G371" s="645"/>
      <c r="H371" s="766"/>
      <c r="I371" s="766"/>
    </row>
    <row r="372" spans="3:9" x14ac:dyDescent="0.25">
      <c r="C372" s="643" t="s">
        <v>656</v>
      </c>
      <c r="D372" s="778" t="s">
        <v>657</v>
      </c>
      <c r="E372" s="757">
        <v>44106</v>
      </c>
      <c r="F372" s="644">
        <v>428999</v>
      </c>
      <c r="G372" s="645"/>
      <c r="H372" s="766"/>
      <c r="I372" s="766"/>
    </row>
    <row r="373" spans="3:9" x14ac:dyDescent="0.25">
      <c r="C373" s="643" t="s">
        <v>656</v>
      </c>
      <c r="D373" s="778" t="s">
        <v>657</v>
      </c>
      <c r="E373" s="757">
        <v>44179</v>
      </c>
      <c r="F373" s="644">
        <v>503955</v>
      </c>
      <c r="G373" s="645"/>
      <c r="H373" s="766"/>
      <c r="I373" s="766"/>
    </row>
    <row r="374" spans="3:9" x14ac:dyDescent="0.25">
      <c r="C374" s="643" t="s">
        <v>656</v>
      </c>
      <c r="D374" s="778" t="s">
        <v>658</v>
      </c>
      <c r="E374" s="757">
        <v>43528</v>
      </c>
      <c r="F374" s="645"/>
      <c r="G374" s="644">
        <v>202077</v>
      </c>
      <c r="H374" s="766"/>
      <c r="I374" s="766"/>
    </row>
    <row r="375" spans="3:9" x14ac:dyDescent="0.25">
      <c r="C375" s="643" t="s">
        <v>656</v>
      </c>
      <c r="D375" s="778" t="s">
        <v>658</v>
      </c>
      <c r="E375" s="757">
        <v>43637</v>
      </c>
      <c r="F375" s="645"/>
      <c r="G375" s="644">
        <v>275341</v>
      </c>
      <c r="H375" s="766"/>
      <c r="I375" s="766"/>
    </row>
    <row r="376" spans="3:9" x14ac:dyDescent="0.25">
      <c r="C376" s="643" t="s">
        <v>656</v>
      </c>
      <c r="D376" s="778" t="s">
        <v>658</v>
      </c>
      <c r="E376" s="757">
        <v>43691</v>
      </c>
      <c r="F376" s="645"/>
      <c r="G376" s="644">
        <v>174207</v>
      </c>
      <c r="H376" s="766"/>
      <c r="I376" s="766"/>
    </row>
    <row r="377" spans="3:9" x14ac:dyDescent="0.25">
      <c r="C377" s="643" t="s">
        <v>656</v>
      </c>
      <c r="D377" s="778" t="s">
        <v>658</v>
      </c>
      <c r="E377" s="757">
        <v>43808</v>
      </c>
      <c r="F377" s="645"/>
      <c r="G377" s="644">
        <v>1006012</v>
      </c>
      <c r="H377" s="766"/>
      <c r="I377" s="766"/>
    </row>
    <row r="378" spans="3:9" x14ac:dyDescent="0.25">
      <c r="C378" s="643" t="s">
        <v>656</v>
      </c>
      <c r="D378" s="778" t="s">
        <v>658</v>
      </c>
      <c r="E378" s="757">
        <v>43843</v>
      </c>
      <c r="F378" s="644">
        <v>104760</v>
      </c>
      <c r="G378" s="645"/>
      <c r="H378" s="766"/>
      <c r="I378" s="766"/>
    </row>
    <row r="379" spans="3:9" x14ac:dyDescent="0.25">
      <c r="C379" s="643" t="s">
        <v>656</v>
      </c>
      <c r="D379" s="778" t="s">
        <v>658</v>
      </c>
      <c r="E379" s="757">
        <v>43892</v>
      </c>
      <c r="F379" s="644">
        <v>241193</v>
      </c>
      <c r="G379" s="645"/>
      <c r="H379" s="766"/>
      <c r="I379" s="766"/>
    </row>
    <row r="380" spans="3:9" x14ac:dyDescent="0.25">
      <c r="C380" s="643" t="s">
        <v>656</v>
      </c>
      <c r="D380" s="778" t="s">
        <v>658</v>
      </c>
      <c r="E380" s="757">
        <v>43903</v>
      </c>
      <c r="F380" s="644">
        <v>160882</v>
      </c>
      <c r="G380" s="645"/>
      <c r="H380" s="766"/>
      <c r="I380" s="766"/>
    </row>
    <row r="381" spans="3:9" x14ac:dyDescent="0.25">
      <c r="C381" s="643" t="s">
        <v>656</v>
      </c>
      <c r="D381" s="778" t="s">
        <v>658</v>
      </c>
      <c r="E381" s="757">
        <v>43914</v>
      </c>
      <c r="F381" s="644">
        <v>147733</v>
      </c>
      <c r="G381" s="645"/>
      <c r="H381" s="766"/>
      <c r="I381" s="766"/>
    </row>
    <row r="382" spans="3:9" x14ac:dyDescent="0.25">
      <c r="C382" s="643" t="s">
        <v>656</v>
      </c>
      <c r="D382" s="778" t="s">
        <v>658</v>
      </c>
      <c r="E382" s="757">
        <v>43980</v>
      </c>
      <c r="F382" s="644">
        <v>469267</v>
      </c>
      <c r="G382" s="645"/>
      <c r="H382" s="766"/>
      <c r="I382" s="766"/>
    </row>
    <row r="383" spans="3:9" x14ac:dyDescent="0.25">
      <c r="C383" s="643" t="s">
        <v>656</v>
      </c>
      <c r="D383" s="778" t="s">
        <v>658</v>
      </c>
      <c r="E383" s="757">
        <v>44025</v>
      </c>
      <c r="F383" s="644">
        <v>381191</v>
      </c>
      <c r="G383" s="645"/>
      <c r="H383" s="766"/>
      <c r="I383" s="766"/>
    </row>
    <row r="384" spans="3:9" x14ac:dyDescent="0.25">
      <c r="C384" s="643" t="s">
        <v>656</v>
      </c>
      <c r="D384" s="778" t="s">
        <v>658</v>
      </c>
      <c r="E384" s="757">
        <v>44123</v>
      </c>
      <c r="F384" s="644">
        <v>635605</v>
      </c>
      <c r="G384" s="645"/>
      <c r="H384" s="766"/>
      <c r="I384" s="766"/>
    </row>
    <row r="385" spans="3:9" x14ac:dyDescent="0.25">
      <c r="C385" s="643" t="s">
        <v>656</v>
      </c>
      <c r="D385" s="778" t="s">
        <v>658</v>
      </c>
      <c r="E385" s="757">
        <v>44148</v>
      </c>
      <c r="F385" s="644">
        <v>873865</v>
      </c>
      <c r="G385" s="645"/>
      <c r="H385" s="766"/>
      <c r="I385" s="766"/>
    </row>
    <row r="386" spans="3:9" x14ac:dyDescent="0.25">
      <c r="C386" s="643" t="s">
        <v>656</v>
      </c>
      <c r="D386" s="778" t="s">
        <v>659</v>
      </c>
      <c r="E386" s="757">
        <v>43497</v>
      </c>
      <c r="F386" s="645"/>
      <c r="G386" s="644">
        <v>505266</v>
      </c>
      <c r="H386" s="766"/>
      <c r="I386" s="766"/>
    </row>
    <row r="387" spans="3:9" x14ac:dyDescent="0.25">
      <c r="C387" s="643" t="s">
        <v>656</v>
      </c>
      <c r="D387" s="778" t="s">
        <v>659</v>
      </c>
      <c r="E387" s="757">
        <v>43581</v>
      </c>
      <c r="F387" s="645"/>
      <c r="G387" s="644">
        <v>500877</v>
      </c>
      <c r="H387" s="766"/>
      <c r="I387" s="766"/>
    </row>
    <row r="388" spans="3:9" x14ac:dyDescent="0.25">
      <c r="C388" s="643" t="s">
        <v>656</v>
      </c>
      <c r="D388" s="778" t="s">
        <v>659</v>
      </c>
      <c r="E388" s="757">
        <v>43585</v>
      </c>
      <c r="F388" s="645"/>
      <c r="G388" s="644">
        <v>500340</v>
      </c>
      <c r="H388" s="766"/>
      <c r="I388" s="766"/>
    </row>
    <row r="389" spans="3:9" x14ac:dyDescent="0.25">
      <c r="C389" s="643" t="s">
        <v>656</v>
      </c>
      <c r="D389" s="778" t="s">
        <v>659</v>
      </c>
      <c r="E389" s="757">
        <v>43593</v>
      </c>
      <c r="F389" s="645"/>
      <c r="G389" s="644">
        <v>1512676</v>
      </c>
      <c r="H389" s="766"/>
      <c r="I389" s="766"/>
    </row>
    <row r="390" spans="3:9" x14ac:dyDescent="0.25">
      <c r="C390" s="643" t="s">
        <v>656</v>
      </c>
      <c r="D390" s="778" t="s">
        <v>659</v>
      </c>
      <c r="E390" s="757">
        <v>43823</v>
      </c>
      <c r="F390" s="645"/>
      <c r="G390" s="644">
        <v>1002589</v>
      </c>
      <c r="H390" s="766"/>
      <c r="I390" s="766"/>
    </row>
    <row r="391" spans="3:9" x14ac:dyDescent="0.25">
      <c r="C391" s="643" t="s">
        <v>656</v>
      </c>
      <c r="D391" s="778" t="s">
        <v>659</v>
      </c>
      <c r="E391" s="757">
        <v>43881</v>
      </c>
      <c r="F391" s="644">
        <v>501929</v>
      </c>
      <c r="G391" s="645"/>
      <c r="H391" s="766"/>
      <c r="I391" s="766"/>
    </row>
    <row r="392" spans="3:9" x14ac:dyDescent="0.25">
      <c r="C392" s="643" t="s">
        <v>656</v>
      </c>
      <c r="D392" s="778" t="s">
        <v>659</v>
      </c>
      <c r="E392" s="757">
        <v>43958</v>
      </c>
      <c r="F392" s="644">
        <v>857219</v>
      </c>
      <c r="G392" s="645"/>
      <c r="H392" s="766"/>
      <c r="I392" s="766"/>
    </row>
    <row r="393" spans="3:9" x14ac:dyDescent="0.25">
      <c r="C393" s="643" t="s">
        <v>656</v>
      </c>
      <c r="D393" s="778" t="s">
        <v>659</v>
      </c>
      <c r="E393" s="757">
        <v>43963</v>
      </c>
      <c r="F393" s="644">
        <v>503058</v>
      </c>
      <c r="G393" s="645"/>
      <c r="H393" s="766"/>
      <c r="I393" s="766"/>
    </row>
    <row r="394" spans="3:9" x14ac:dyDescent="0.25">
      <c r="C394" s="643" t="s">
        <v>656</v>
      </c>
      <c r="D394" s="778" t="s">
        <v>659</v>
      </c>
      <c r="E394" s="757">
        <v>43984</v>
      </c>
      <c r="F394" s="644">
        <v>1010170</v>
      </c>
      <c r="G394" s="645"/>
      <c r="H394" s="766"/>
      <c r="I394" s="766"/>
    </row>
    <row r="395" spans="3:9" x14ac:dyDescent="0.25">
      <c r="C395" s="643" t="s">
        <v>656</v>
      </c>
      <c r="D395" s="778" t="s">
        <v>659</v>
      </c>
      <c r="E395" s="757">
        <v>43988</v>
      </c>
      <c r="F395" s="644">
        <v>655015</v>
      </c>
      <c r="G395" s="645"/>
      <c r="H395" s="766"/>
      <c r="I395" s="766"/>
    </row>
    <row r="396" spans="3:9" x14ac:dyDescent="0.25">
      <c r="C396" s="643" t="s">
        <v>656</v>
      </c>
      <c r="D396" s="778" t="s">
        <v>659</v>
      </c>
      <c r="E396" s="757">
        <v>43993</v>
      </c>
      <c r="F396" s="644">
        <v>503507</v>
      </c>
      <c r="G396" s="645"/>
      <c r="H396" s="766"/>
      <c r="I396" s="766"/>
    </row>
    <row r="397" spans="3:9" x14ac:dyDescent="0.25">
      <c r="C397" s="643" t="s">
        <v>656</v>
      </c>
      <c r="D397" s="778" t="s">
        <v>660</v>
      </c>
      <c r="E397" s="757">
        <v>43567</v>
      </c>
      <c r="F397" s="645"/>
      <c r="G397" s="644">
        <v>753452</v>
      </c>
      <c r="H397" s="766"/>
      <c r="I397" s="766"/>
    </row>
    <row r="398" spans="3:9" x14ac:dyDescent="0.25">
      <c r="C398" s="643" t="s">
        <v>656</v>
      </c>
      <c r="D398" s="778" t="s">
        <v>660</v>
      </c>
      <c r="E398" s="757">
        <v>43612</v>
      </c>
      <c r="F398" s="645"/>
      <c r="G398" s="644">
        <v>651068</v>
      </c>
      <c r="H398" s="766"/>
      <c r="I398" s="766"/>
    </row>
    <row r="399" spans="3:9" x14ac:dyDescent="0.25">
      <c r="C399" s="643" t="s">
        <v>656</v>
      </c>
      <c r="D399" s="778" t="s">
        <v>660</v>
      </c>
      <c r="E399" s="757">
        <v>43738</v>
      </c>
      <c r="F399" s="645"/>
      <c r="G399" s="644">
        <v>1512822</v>
      </c>
      <c r="H399" s="766"/>
      <c r="I399" s="766"/>
    </row>
    <row r="400" spans="3:9" x14ac:dyDescent="0.25">
      <c r="C400" s="643" t="s">
        <v>656</v>
      </c>
      <c r="D400" s="778" t="s">
        <v>660</v>
      </c>
      <c r="E400" s="757">
        <v>43769</v>
      </c>
      <c r="F400" s="645"/>
      <c r="G400" s="644">
        <v>1159830</v>
      </c>
      <c r="H400" s="766"/>
      <c r="I400" s="766"/>
    </row>
    <row r="401" spans="3:9" x14ac:dyDescent="0.25">
      <c r="C401" s="643" t="s">
        <v>656</v>
      </c>
      <c r="D401" s="778" t="s">
        <v>660</v>
      </c>
      <c r="E401" s="757">
        <v>43794</v>
      </c>
      <c r="F401" s="645"/>
      <c r="G401" s="644">
        <v>657729</v>
      </c>
      <c r="H401" s="766"/>
      <c r="I401" s="766"/>
    </row>
    <row r="402" spans="3:9" x14ac:dyDescent="0.25">
      <c r="C402" s="643" t="s">
        <v>656</v>
      </c>
      <c r="D402" s="778" t="s">
        <v>661</v>
      </c>
      <c r="E402" s="757">
        <v>43714</v>
      </c>
      <c r="F402" s="645"/>
      <c r="G402" s="644">
        <v>512429</v>
      </c>
      <c r="H402" s="766"/>
      <c r="I402" s="766"/>
    </row>
    <row r="403" spans="3:9" x14ac:dyDescent="0.25">
      <c r="C403" s="643" t="s">
        <v>656</v>
      </c>
      <c r="D403" s="778" t="s">
        <v>661</v>
      </c>
      <c r="E403" s="757">
        <v>43933</v>
      </c>
      <c r="F403" s="644">
        <v>222955</v>
      </c>
      <c r="G403" s="645"/>
      <c r="H403" s="766"/>
      <c r="I403" s="766"/>
    </row>
    <row r="404" spans="3:9" x14ac:dyDescent="0.25">
      <c r="C404" s="643" t="s">
        <v>656</v>
      </c>
      <c r="D404" s="778" t="s">
        <v>662</v>
      </c>
      <c r="E404" s="757">
        <v>44008</v>
      </c>
      <c r="F404" s="644">
        <v>282670</v>
      </c>
      <c r="G404" s="645"/>
      <c r="H404" s="766"/>
      <c r="I404" s="766"/>
    </row>
    <row r="405" spans="3:9" x14ac:dyDescent="0.25">
      <c r="C405" s="643" t="s">
        <v>656</v>
      </c>
      <c r="D405" s="778" t="s">
        <v>663</v>
      </c>
      <c r="E405" s="757">
        <v>43565</v>
      </c>
      <c r="F405" s="645"/>
      <c r="G405" s="644">
        <v>503014</v>
      </c>
      <c r="H405" s="766"/>
      <c r="I405" s="766"/>
    </row>
    <row r="406" spans="3:9" x14ac:dyDescent="0.25">
      <c r="C406" s="643" t="s">
        <v>656</v>
      </c>
      <c r="D406" s="778" t="s">
        <v>663</v>
      </c>
      <c r="E406" s="757">
        <v>43657</v>
      </c>
      <c r="F406" s="645"/>
      <c r="G406" s="644">
        <v>503452</v>
      </c>
      <c r="H406" s="766"/>
      <c r="I406" s="766"/>
    </row>
    <row r="407" spans="3:9" x14ac:dyDescent="0.25">
      <c r="C407" s="643" t="s">
        <v>656</v>
      </c>
      <c r="D407" s="778" t="s">
        <v>663</v>
      </c>
      <c r="E407" s="757">
        <v>44051</v>
      </c>
      <c r="F407" s="644">
        <v>2015616</v>
      </c>
      <c r="G407" s="645"/>
      <c r="H407" s="766"/>
      <c r="I407" s="766"/>
    </row>
    <row r="408" spans="3:9" x14ac:dyDescent="0.25">
      <c r="C408" s="643" t="s">
        <v>656</v>
      </c>
      <c r="D408" s="778" t="s">
        <v>663</v>
      </c>
      <c r="E408" s="757">
        <v>44147</v>
      </c>
      <c r="F408" s="644">
        <v>1017671</v>
      </c>
      <c r="G408" s="645"/>
      <c r="H408" s="766"/>
      <c r="I408" s="766"/>
    </row>
    <row r="409" spans="3:9" x14ac:dyDescent="0.25">
      <c r="C409" s="643" t="s">
        <v>656</v>
      </c>
      <c r="D409" s="778" t="s">
        <v>664</v>
      </c>
      <c r="E409" s="757">
        <v>43515</v>
      </c>
      <c r="F409" s="645"/>
      <c r="G409" s="644">
        <v>68488</v>
      </c>
      <c r="H409" s="766"/>
      <c r="I409" s="766"/>
    </row>
    <row r="410" spans="3:9" x14ac:dyDescent="0.25">
      <c r="C410" s="643" t="s">
        <v>656</v>
      </c>
      <c r="D410" s="778" t="s">
        <v>664</v>
      </c>
      <c r="E410" s="757">
        <v>43539</v>
      </c>
      <c r="F410" s="645"/>
      <c r="G410" s="644">
        <v>258492</v>
      </c>
      <c r="H410" s="766"/>
      <c r="I410" s="766"/>
    </row>
    <row r="411" spans="3:9" x14ac:dyDescent="0.25">
      <c r="C411" s="643" t="s">
        <v>656</v>
      </c>
      <c r="D411" s="778" t="s">
        <v>664</v>
      </c>
      <c r="E411" s="757">
        <v>43560</v>
      </c>
      <c r="F411" s="645"/>
      <c r="G411" s="644">
        <v>190797</v>
      </c>
      <c r="H411" s="766"/>
      <c r="I411" s="766"/>
    </row>
    <row r="412" spans="3:9" x14ac:dyDescent="0.25">
      <c r="C412" s="643" t="s">
        <v>656</v>
      </c>
      <c r="D412" s="778" t="s">
        <v>664</v>
      </c>
      <c r="E412" s="757">
        <v>43630</v>
      </c>
      <c r="F412" s="645"/>
      <c r="G412" s="644">
        <v>614477</v>
      </c>
      <c r="H412" s="766"/>
      <c r="I412" s="766"/>
    </row>
    <row r="413" spans="3:9" x14ac:dyDescent="0.25">
      <c r="C413" s="643" t="s">
        <v>656</v>
      </c>
      <c r="D413" s="778" t="s">
        <v>664</v>
      </c>
      <c r="E413" s="757">
        <v>43855</v>
      </c>
      <c r="F413" s="644">
        <v>105000</v>
      </c>
      <c r="G413" s="645"/>
      <c r="H413" s="766"/>
      <c r="I413" s="766"/>
    </row>
    <row r="414" spans="3:9" x14ac:dyDescent="0.25">
      <c r="C414" s="643" t="s">
        <v>656</v>
      </c>
      <c r="D414" s="778" t="s">
        <v>664</v>
      </c>
      <c r="E414" s="757">
        <v>43901</v>
      </c>
      <c r="F414" s="644">
        <v>260320</v>
      </c>
      <c r="G414" s="645"/>
      <c r="H414" s="766"/>
      <c r="I414" s="766"/>
    </row>
    <row r="415" spans="3:9" x14ac:dyDescent="0.25">
      <c r="C415" s="643" t="s">
        <v>656</v>
      </c>
      <c r="D415" s="778" t="s">
        <v>664</v>
      </c>
      <c r="E415" s="757">
        <v>44000</v>
      </c>
      <c r="F415" s="644">
        <v>610024</v>
      </c>
      <c r="G415" s="645"/>
      <c r="H415" s="766"/>
      <c r="I415" s="766"/>
    </row>
    <row r="416" spans="3:9" x14ac:dyDescent="0.25">
      <c r="C416" s="643" t="s">
        <v>656</v>
      </c>
      <c r="D416" s="778" t="s">
        <v>665</v>
      </c>
      <c r="E416" s="757">
        <v>43584</v>
      </c>
      <c r="F416" s="645"/>
      <c r="G416" s="644">
        <v>358127</v>
      </c>
      <c r="H416" s="766"/>
      <c r="I416" s="766"/>
    </row>
    <row r="417" spans="3:9" x14ac:dyDescent="0.25">
      <c r="C417" s="643" t="s">
        <v>656</v>
      </c>
      <c r="D417" s="778" t="s">
        <v>665</v>
      </c>
      <c r="E417" s="757">
        <v>43892</v>
      </c>
      <c r="F417" s="644">
        <v>128206</v>
      </c>
      <c r="G417" s="645"/>
      <c r="H417" s="766"/>
      <c r="I417" s="766"/>
    </row>
    <row r="418" spans="3:9" x14ac:dyDescent="0.25">
      <c r="C418" s="643" t="s">
        <v>656</v>
      </c>
      <c r="D418" s="778" t="s">
        <v>665</v>
      </c>
      <c r="E418" s="757">
        <v>44130</v>
      </c>
      <c r="F418" s="644">
        <v>607365</v>
      </c>
      <c r="G418" s="645"/>
      <c r="H418" s="766"/>
      <c r="I418" s="766"/>
    </row>
    <row r="419" spans="3:9" x14ac:dyDescent="0.25">
      <c r="C419" s="643" t="s">
        <v>656</v>
      </c>
      <c r="D419" s="778" t="s">
        <v>665</v>
      </c>
      <c r="E419" s="757">
        <v>44167</v>
      </c>
      <c r="F419" s="644">
        <v>655702</v>
      </c>
      <c r="G419" s="645"/>
      <c r="H419" s="766"/>
      <c r="I419" s="766"/>
    </row>
    <row r="420" spans="3:9" x14ac:dyDescent="0.25">
      <c r="C420" s="643" t="s">
        <v>656</v>
      </c>
      <c r="D420" s="778" t="s">
        <v>666</v>
      </c>
      <c r="E420" s="757">
        <v>43486</v>
      </c>
      <c r="F420" s="645"/>
      <c r="G420" s="644">
        <v>1005260</v>
      </c>
      <c r="H420" s="766"/>
      <c r="I420" s="766"/>
    </row>
    <row r="421" spans="3:9" x14ac:dyDescent="0.25">
      <c r="C421" s="643" t="s">
        <v>656</v>
      </c>
      <c r="D421" s="778" t="s">
        <v>666</v>
      </c>
      <c r="E421" s="757">
        <v>43726</v>
      </c>
      <c r="F421" s="645"/>
      <c r="G421" s="644">
        <v>790111</v>
      </c>
      <c r="H421" s="766"/>
      <c r="I421" s="766"/>
    </row>
    <row r="422" spans="3:9" x14ac:dyDescent="0.25">
      <c r="C422" s="643" t="s">
        <v>656</v>
      </c>
      <c r="D422" s="778" t="s">
        <v>666</v>
      </c>
      <c r="E422" s="757">
        <v>43871</v>
      </c>
      <c r="F422" s="644">
        <v>179279</v>
      </c>
      <c r="G422" s="645"/>
      <c r="H422" s="766"/>
      <c r="I422" s="766"/>
    </row>
    <row r="423" spans="3:9" x14ac:dyDescent="0.25">
      <c r="C423" s="643" t="s">
        <v>656</v>
      </c>
      <c r="D423" s="778" t="s">
        <v>666</v>
      </c>
      <c r="E423" s="757">
        <v>43947</v>
      </c>
      <c r="F423" s="644">
        <v>263949</v>
      </c>
      <c r="G423" s="645"/>
      <c r="H423" s="766"/>
      <c r="I423" s="766"/>
    </row>
    <row r="424" spans="3:9" x14ac:dyDescent="0.25">
      <c r="C424" s="643" t="s">
        <v>656</v>
      </c>
      <c r="D424" s="778" t="s">
        <v>667</v>
      </c>
      <c r="E424" s="757">
        <v>43481</v>
      </c>
      <c r="F424" s="645"/>
      <c r="G424" s="644">
        <v>1088197</v>
      </c>
      <c r="H424" s="766"/>
      <c r="I424" s="766"/>
    </row>
    <row r="425" spans="3:9" x14ac:dyDescent="0.25">
      <c r="C425" s="643" t="s">
        <v>656</v>
      </c>
      <c r="D425" s="778" t="s">
        <v>667</v>
      </c>
      <c r="E425" s="757">
        <v>43512</v>
      </c>
      <c r="F425" s="645"/>
      <c r="G425" s="644">
        <v>1073065</v>
      </c>
      <c r="H425" s="766"/>
      <c r="I425" s="766"/>
    </row>
    <row r="426" spans="3:9" x14ac:dyDescent="0.25">
      <c r="C426" s="643" t="s">
        <v>656</v>
      </c>
      <c r="D426" s="778" t="s">
        <v>667</v>
      </c>
      <c r="E426" s="757">
        <v>43558</v>
      </c>
      <c r="F426" s="645"/>
      <c r="G426" s="644">
        <v>1083418</v>
      </c>
      <c r="H426" s="766"/>
      <c r="I426" s="766"/>
    </row>
    <row r="427" spans="3:9" x14ac:dyDescent="0.25">
      <c r="C427" s="643" t="s">
        <v>656</v>
      </c>
      <c r="D427" s="778" t="s">
        <v>667</v>
      </c>
      <c r="E427" s="757">
        <v>43852</v>
      </c>
      <c r="F427" s="644">
        <v>520526</v>
      </c>
      <c r="G427" s="645"/>
      <c r="H427" s="766"/>
      <c r="I427" s="766"/>
    </row>
    <row r="428" spans="3:9" x14ac:dyDescent="0.25">
      <c r="C428" s="643" t="s">
        <v>656</v>
      </c>
      <c r="D428" s="778" t="s">
        <v>667</v>
      </c>
      <c r="E428" s="757">
        <v>43905</v>
      </c>
      <c r="F428" s="644">
        <v>508765</v>
      </c>
      <c r="G428" s="645"/>
      <c r="H428" s="766"/>
      <c r="I428" s="766"/>
    </row>
    <row r="429" spans="3:9" x14ac:dyDescent="0.25">
      <c r="C429" s="643" t="s">
        <v>656</v>
      </c>
      <c r="D429" s="778" t="s">
        <v>667</v>
      </c>
      <c r="E429" s="757">
        <v>44032</v>
      </c>
      <c r="F429" s="644">
        <v>525681</v>
      </c>
      <c r="G429" s="645"/>
      <c r="H429" s="766"/>
      <c r="I429" s="766"/>
    </row>
    <row r="430" spans="3:9" x14ac:dyDescent="0.25">
      <c r="C430" s="643" t="s">
        <v>656</v>
      </c>
      <c r="D430" s="778" t="s">
        <v>667</v>
      </c>
      <c r="E430" s="757">
        <v>44102</v>
      </c>
      <c r="F430" s="644">
        <v>1017481</v>
      </c>
      <c r="G430" s="645"/>
      <c r="H430" s="766"/>
      <c r="I430" s="766"/>
    </row>
    <row r="431" spans="3:9" x14ac:dyDescent="0.25">
      <c r="C431" s="643" t="s">
        <v>656</v>
      </c>
      <c r="D431" s="778" t="s">
        <v>667</v>
      </c>
      <c r="E431" s="757">
        <v>44212</v>
      </c>
      <c r="F431" s="644">
        <v>528876</v>
      </c>
      <c r="G431" s="645"/>
      <c r="H431" s="766"/>
      <c r="I431" s="766"/>
    </row>
    <row r="432" spans="3:9" x14ac:dyDescent="0.25">
      <c r="C432" s="643" t="s">
        <v>656</v>
      </c>
      <c r="D432" s="778" t="s">
        <v>668</v>
      </c>
      <c r="E432" s="757">
        <v>44088</v>
      </c>
      <c r="F432" s="644">
        <v>777765</v>
      </c>
      <c r="G432" s="645"/>
      <c r="H432" s="766"/>
      <c r="I432" s="766"/>
    </row>
    <row r="433" spans="3:9" x14ac:dyDescent="0.25">
      <c r="C433" s="643" t="s">
        <v>656</v>
      </c>
      <c r="D433" s="778" t="s">
        <v>668</v>
      </c>
      <c r="E433" s="757">
        <v>44106</v>
      </c>
      <c r="F433" s="644">
        <v>862453</v>
      </c>
      <c r="G433" s="645"/>
      <c r="H433" s="766"/>
      <c r="I433" s="766"/>
    </row>
    <row r="434" spans="3:9" x14ac:dyDescent="0.25">
      <c r="C434" s="643" t="s">
        <v>656</v>
      </c>
      <c r="D434" s="778" t="s">
        <v>669</v>
      </c>
      <c r="E434" s="757">
        <v>43517</v>
      </c>
      <c r="F434" s="645"/>
      <c r="G434" s="644">
        <v>101404</v>
      </c>
      <c r="H434" s="766"/>
      <c r="I434" s="766"/>
    </row>
    <row r="435" spans="3:9" x14ac:dyDescent="0.25">
      <c r="C435" s="643" t="s">
        <v>656</v>
      </c>
      <c r="D435" s="778" t="s">
        <v>669</v>
      </c>
      <c r="E435" s="757">
        <v>43521</v>
      </c>
      <c r="F435" s="645"/>
      <c r="G435" s="644">
        <v>698655</v>
      </c>
      <c r="H435" s="766"/>
      <c r="I435" s="766"/>
    </row>
    <row r="436" spans="3:9" x14ac:dyDescent="0.25">
      <c r="C436" s="643" t="s">
        <v>656</v>
      </c>
      <c r="D436" s="778" t="s">
        <v>669</v>
      </c>
      <c r="E436" s="757">
        <v>43927</v>
      </c>
      <c r="F436" s="644">
        <v>382314</v>
      </c>
      <c r="G436" s="644">
        <v>1399167</v>
      </c>
      <c r="H436" s="766"/>
      <c r="I436" s="766"/>
    </row>
    <row r="437" spans="3:9" x14ac:dyDescent="0.25">
      <c r="C437" s="643" t="s">
        <v>656</v>
      </c>
      <c r="D437" s="778" t="s">
        <v>669</v>
      </c>
      <c r="E437" s="757">
        <v>43956</v>
      </c>
      <c r="F437" s="644">
        <v>474313</v>
      </c>
      <c r="G437" s="644">
        <v>1475311</v>
      </c>
      <c r="H437" s="766"/>
      <c r="I437" s="766"/>
    </row>
    <row r="438" spans="3:9" x14ac:dyDescent="0.25">
      <c r="C438" s="643" t="s">
        <v>656</v>
      </c>
      <c r="D438" s="778" t="s">
        <v>669</v>
      </c>
      <c r="E438" s="757">
        <v>44096</v>
      </c>
      <c r="F438" s="644">
        <v>819774</v>
      </c>
      <c r="G438" s="645"/>
      <c r="H438" s="766"/>
      <c r="I438" s="766"/>
    </row>
    <row r="439" spans="3:9" x14ac:dyDescent="0.25">
      <c r="C439" s="643" t="s">
        <v>656</v>
      </c>
      <c r="D439" s="778" t="s">
        <v>669</v>
      </c>
      <c r="E439" s="757">
        <v>44147</v>
      </c>
      <c r="F439" s="644">
        <v>1412347</v>
      </c>
      <c r="G439" s="645"/>
      <c r="H439" s="766"/>
      <c r="I439" s="766"/>
    </row>
    <row r="440" spans="3:9" x14ac:dyDescent="0.25">
      <c r="C440" s="643" t="s">
        <v>656</v>
      </c>
      <c r="D440" s="778" t="s">
        <v>669</v>
      </c>
      <c r="E440" s="757">
        <v>44291</v>
      </c>
      <c r="F440" s="644">
        <v>2645238</v>
      </c>
      <c r="G440" s="645"/>
      <c r="H440" s="766"/>
      <c r="I440" s="766"/>
    </row>
    <row r="441" spans="3:9" x14ac:dyDescent="0.25">
      <c r="C441" s="643" t="s">
        <v>656</v>
      </c>
      <c r="D441" s="778" t="s">
        <v>670</v>
      </c>
      <c r="E441" s="757">
        <v>43479</v>
      </c>
      <c r="F441" s="645"/>
      <c r="G441" s="644">
        <v>508449</v>
      </c>
      <c r="H441" s="766"/>
      <c r="I441" s="766"/>
    </row>
    <row r="442" spans="3:9" x14ac:dyDescent="0.25">
      <c r="C442" s="643" t="s">
        <v>656</v>
      </c>
      <c r="D442" s="778" t="s">
        <v>670</v>
      </c>
      <c r="E442" s="757">
        <v>43551</v>
      </c>
      <c r="F442" s="645"/>
      <c r="G442" s="644">
        <v>256943</v>
      </c>
      <c r="H442" s="766"/>
      <c r="I442" s="766"/>
    </row>
    <row r="443" spans="3:9" x14ac:dyDescent="0.25">
      <c r="C443" s="643" t="s">
        <v>656</v>
      </c>
      <c r="D443" s="778" t="s">
        <v>670</v>
      </c>
      <c r="E443" s="757">
        <v>43563</v>
      </c>
      <c r="F443" s="645"/>
      <c r="G443" s="644">
        <v>510164</v>
      </c>
      <c r="H443" s="766"/>
      <c r="I443" s="766"/>
    </row>
    <row r="444" spans="3:9" x14ac:dyDescent="0.25">
      <c r="C444" s="643" t="s">
        <v>656</v>
      </c>
      <c r="D444" s="778" t="s">
        <v>670</v>
      </c>
      <c r="E444" s="757">
        <v>43580</v>
      </c>
      <c r="F444" s="645"/>
      <c r="G444" s="644">
        <v>609043</v>
      </c>
      <c r="H444" s="766"/>
      <c r="I444" s="766"/>
    </row>
    <row r="445" spans="3:9" x14ac:dyDescent="0.25">
      <c r="C445" s="643" t="s">
        <v>656</v>
      </c>
      <c r="D445" s="778" t="s">
        <v>670</v>
      </c>
      <c r="E445" s="757">
        <v>43605</v>
      </c>
      <c r="F445" s="645"/>
      <c r="G445" s="644">
        <v>606695</v>
      </c>
      <c r="H445" s="766"/>
      <c r="I445" s="766"/>
    </row>
    <row r="446" spans="3:9" x14ac:dyDescent="0.25">
      <c r="C446" s="643" t="s">
        <v>656</v>
      </c>
      <c r="D446" s="778" t="s">
        <v>670</v>
      </c>
      <c r="E446" s="757">
        <v>43608</v>
      </c>
      <c r="F446" s="645"/>
      <c r="G446" s="644">
        <v>507955</v>
      </c>
      <c r="H446" s="766"/>
      <c r="I446" s="766"/>
    </row>
    <row r="447" spans="3:9" x14ac:dyDescent="0.25">
      <c r="C447" s="643" t="s">
        <v>656</v>
      </c>
      <c r="D447" s="778" t="s">
        <v>670</v>
      </c>
      <c r="E447" s="757">
        <v>43689</v>
      </c>
      <c r="F447" s="645"/>
      <c r="G447" s="644">
        <v>765226</v>
      </c>
      <c r="H447" s="766"/>
      <c r="I447" s="766"/>
    </row>
    <row r="448" spans="3:9" x14ac:dyDescent="0.25">
      <c r="C448" s="643" t="s">
        <v>656</v>
      </c>
      <c r="D448" s="778" t="s">
        <v>670</v>
      </c>
      <c r="E448" s="757">
        <v>43749</v>
      </c>
      <c r="F448" s="645"/>
      <c r="G448" s="644">
        <v>1528783</v>
      </c>
      <c r="H448" s="766"/>
      <c r="I448" s="766"/>
    </row>
    <row r="449" spans="3:9" x14ac:dyDescent="0.25">
      <c r="C449" s="643" t="s">
        <v>656</v>
      </c>
      <c r="D449" s="778" t="s">
        <v>670</v>
      </c>
      <c r="E449" s="757">
        <v>43758</v>
      </c>
      <c r="F449" s="645"/>
      <c r="G449" s="644">
        <v>1420952</v>
      </c>
      <c r="H449" s="766"/>
      <c r="I449" s="766"/>
    </row>
    <row r="450" spans="3:9" x14ac:dyDescent="0.25">
      <c r="C450" s="643" t="s">
        <v>656</v>
      </c>
      <c r="D450" s="778" t="s">
        <v>670</v>
      </c>
      <c r="E450" s="757">
        <v>43845</v>
      </c>
      <c r="F450" s="644">
        <v>382230</v>
      </c>
      <c r="G450" s="645"/>
      <c r="H450" s="766"/>
      <c r="I450" s="766"/>
    </row>
    <row r="451" spans="3:9" x14ac:dyDescent="0.25">
      <c r="C451" s="643" t="s">
        <v>656</v>
      </c>
      <c r="D451" s="778" t="s">
        <v>670</v>
      </c>
      <c r="E451" s="757">
        <v>43906</v>
      </c>
      <c r="F451" s="644">
        <v>1019172</v>
      </c>
      <c r="G451" s="645"/>
      <c r="H451" s="766"/>
      <c r="I451" s="766"/>
    </row>
    <row r="452" spans="3:9" x14ac:dyDescent="0.25">
      <c r="C452" s="643" t="s">
        <v>656</v>
      </c>
      <c r="D452" s="778" t="s">
        <v>670</v>
      </c>
      <c r="E452" s="757">
        <v>43988</v>
      </c>
      <c r="F452" s="644">
        <v>547941</v>
      </c>
      <c r="G452" s="645"/>
      <c r="H452" s="766"/>
      <c r="I452" s="766"/>
    </row>
    <row r="453" spans="3:9" x14ac:dyDescent="0.25">
      <c r="C453" s="643" t="s">
        <v>656</v>
      </c>
      <c r="D453" s="778" t="s">
        <v>670</v>
      </c>
      <c r="E453" s="757">
        <v>44028</v>
      </c>
      <c r="F453" s="644">
        <v>267433</v>
      </c>
      <c r="G453" s="645"/>
      <c r="H453" s="766"/>
      <c r="I453" s="766"/>
    </row>
    <row r="454" spans="3:9" x14ac:dyDescent="0.25">
      <c r="C454" s="643" t="s">
        <v>656</v>
      </c>
      <c r="D454" s="778" t="s">
        <v>670</v>
      </c>
      <c r="E454" s="757">
        <v>44058</v>
      </c>
      <c r="F454" s="644">
        <v>962758</v>
      </c>
      <c r="G454" s="645"/>
      <c r="H454" s="766"/>
      <c r="I454" s="766"/>
    </row>
    <row r="455" spans="3:9" x14ac:dyDescent="0.25">
      <c r="C455" s="643" t="s">
        <v>656</v>
      </c>
      <c r="D455" s="778" t="s">
        <v>670</v>
      </c>
      <c r="E455" s="757">
        <v>44093</v>
      </c>
      <c r="F455" s="644">
        <v>457410</v>
      </c>
      <c r="G455" s="645"/>
      <c r="H455" s="766"/>
      <c r="I455" s="766"/>
    </row>
    <row r="456" spans="3:9" x14ac:dyDescent="0.25">
      <c r="C456" s="643" t="s">
        <v>656</v>
      </c>
      <c r="D456" s="778" t="s">
        <v>670</v>
      </c>
      <c r="E456" s="757">
        <v>44112</v>
      </c>
      <c r="F456" s="644">
        <v>664028</v>
      </c>
      <c r="G456" s="645"/>
      <c r="H456" s="766"/>
      <c r="I456" s="766"/>
    </row>
    <row r="457" spans="3:9" x14ac:dyDescent="0.25">
      <c r="C457" s="643" t="s">
        <v>656</v>
      </c>
      <c r="D457" s="778" t="s">
        <v>670</v>
      </c>
      <c r="E457" s="757">
        <v>44120</v>
      </c>
      <c r="F457" s="644">
        <v>814289</v>
      </c>
      <c r="G457" s="645"/>
      <c r="H457" s="766"/>
      <c r="I457" s="766"/>
    </row>
    <row r="458" spans="3:9" x14ac:dyDescent="0.25">
      <c r="C458" s="643" t="s">
        <v>656</v>
      </c>
      <c r="D458" s="778" t="s">
        <v>670</v>
      </c>
      <c r="E458" s="757">
        <v>44155</v>
      </c>
      <c r="F458" s="644">
        <v>837818</v>
      </c>
      <c r="G458" s="645"/>
      <c r="H458" s="766"/>
      <c r="I458" s="766"/>
    </row>
    <row r="459" spans="3:9" x14ac:dyDescent="0.25">
      <c r="C459" s="643" t="s">
        <v>656</v>
      </c>
      <c r="D459" s="778" t="s">
        <v>670</v>
      </c>
      <c r="E459" s="757">
        <v>44178</v>
      </c>
      <c r="F459" s="644">
        <v>865973</v>
      </c>
      <c r="G459" s="645"/>
      <c r="H459" s="766"/>
      <c r="I459" s="766"/>
    </row>
    <row r="460" spans="3:9" x14ac:dyDescent="0.25">
      <c r="C460" s="643" t="s">
        <v>656</v>
      </c>
      <c r="D460" s="778" t="s">
        <v>671</v>
      </c>
      <c r="E460" s="757">
        <v>43801</v>
      </c>
      <c r="F460" s="645"/>
      <c r="G460" s="644">
        <v>708668</v>
      </c>
      <c r="H460" s="766"/>
      <c r="I460" s="766"/>
    </row>
    <row r="461" spans="3:9" x14ac:dyDescent="0.25">
      <c r="C461" s="643" t="s">
        <v>656</v>
      </c>
      <c r="D461" s="778" t="s">
        <v>671</v>
      </c>
      <c r="E461" s="757">
        <v>43815</v>
      </c>
      <c r="F461" s="645"/>
      <c r="G461" s="644">
        <v>352452</v>
      </c>
      <c r="H461" s="766"/>
      <c r="I461" s="766"/>
    </row>
    <row r="462" spans="3:9" x14ac:dyDescent="0.25">
      <c r="C462" s="643" t="s">
        <v>656</v>
      </c>
      <c r="D462" s="778" t="s">
        <v>671</v>
      </c>
      <c r="E462" s="757">
        <v>44004</v>
      </c>
      <c r="F462" s="644">
        <v>181559</v>
      </c>
      <c r="G462" s="645"/>
      <c r="H462" s="766"/>
      <c r="I462" s="766"/>
    </row>
    <row r="463" spans="3:9" x14ac:dyDescent="0.25">
      <c r="C463" s="643" t="s">
        <v>656</v>
      </c>
      <c r="D463" s="778" t="s">
        <v>671</v>
      </c>
      <c r="E463" s="757">
        <v>44088</v>
      </c>
      <c r="F463" s="644">
        <v>385033</v>
      </c>
      <c r="G463" s="645"/>
      <c r="H463" s="766"/>
      <c r="I463" s="766"/>
    </row>
    <row r="464" spans="3:9" x14ac:dyDescent="0.25">
      <c r="C464" s="643" t="s">
        <v>656</v>
      </c>
      <c r="D464" s="778" t="s">
        <v>671</v>
      </c>
      <c r="E464" s="757">
        <v>44092</v>
      </c>
      <c r="F464" s="644">
        <v>372486</v>
      </c>
      <c r="G464" s="645"/>
      <c r="H464" s="766"/>
      <c r="I464" s="766"/>
    </row>
    <row r="465" spans="3:9" x14ac:dyDescent="0.25">
      <c r="C465" s="643" t="s">
        <v>656</v>
      </c>
      <c r="D465" s="778" t="s">
        <v>671</v>
      </c>
      <c r="E465" s="757">
        <v>44118</v>
      </c>
      <c r="F465" s="644">
        <v>553875</v>
      </c>
      <c r="G465" s="645"/>
      <c r="H465" s="766"/>
      <c r="I465" s="766"/>
    </row>
    <row r="466" spans="3:9" x14ac:dyDescent="0.25">
      <c r="C466" s="643" t="s">
        <v>656</v>
      </c>
      <c r="D466" s="778" t="s">
        <v>672</v>
      </c>
      <c r="E466" s="757">
        <v>43511</v>
      </c>
      <c r="F466" s="645"/>
      <c r="G466" s="644">
        <v>508544</v>
      </c>
      <c r="H466" s="766"/>
      <c r="I466" s="766"/>
    </row>
    <row r="467" spans="3:9" x14ac:dyDescent="0.25">
      <c r="C467" s="643" t="s">
        <v>656</v>
      </c>
      <c r="D467" s="778" t="s">
        <v>672</v>
      </c>
      <c r="E467" s="757">
        <v>43535</v>
      </c>
      <c r="F467" s="645"/>
      <c r="G467" s="644">
        <v>503616</v>
      </c>
      <c r="H467" s="766"/>
      <c r="I467" s="766"/>
    </row>
    <row r="468" spans="3:9" x14ac:dyDescent="0.25">
      <c r="C468" s="643" t="s">
        <v>656</v>
      </c>
      <c r="D468" s="778" t="s">
        <v>672</v>
      </c>
      <c r="E468" s="757">
        <v>43630</v>
      </c>
      <c r="F468" s="645"/>
      <c r="G468" s="644">
        <v>402278</v>
      </c>
      <c r="H468" s="766"/>
      <c r="I468" s="766"/>
    </row>
    <row r="469" spans="3:9" x14ac:dyDescent="0.25">
      <c r="C469" s="643" t="s">
        <v>656</v>
      </c>
      <c r="D469" s="778" t="s">
        <v>672</v>
      </c>
      <c r="E469" s="757">
        <v>43699</v>
      </c>
      <c r="F469" s="645"/>
      <c r="G469" s="644">
        <v>507120</v>
      </c>
      <c r="H469" s="766"/>
      <c r="I469" s="766"/>
    </row>
    <row r="470" spans="3:9" x14ac:dyDescent="0.25">
      <c r="C470" s="643" t="s">
        <v>656</v>
      </c>
      <c r="D470" s="778" t="s">
        <v>672</v>
      </c>
      <c r="E470" s="757">
        <v>43874</v>
      </c>
      <c r="F470" s="644">
        <v>254679</v>
      </c>
      <c r="G470" s="645"/>
      <c r="H470" s="766"/>
      <c r="I470" s="766"/>
    </row>
    <row r="471" spans="3:9" x14ac:dyDescent="0.25">
      <c r="C471" s="643" t="s">
        <v>656</v>
      </c>
      <c r="D471" s="778" t="s">
        <v>672</v>
      </c>
      <c r="E471" s="757">
        <v>43878</v>
      </c>
      <c r="F471" s="644">
        <v>303589</v>
      </c>
      <c r="G471" s="645"/>
      <c r="H471" s="766"/>
      <c r="I471" s="766"/>
    </row>
    <row r="472" spans="3:9" x14ac:dyDescent="0.25">
      <c r="C472" s="643" t="s">
        <v>656</v>
      </c>
      <c r="D472" s="778" t="s">
        <v>672</v>
      </c>
      <c r="E472" s="757">
        <v>43896</v>
      </c>
      <c r="F472" s="644">
        <v>454028</v>
      </c>
      <c r="G472" s="645"/>
      <c r="H472" s="766"/>
      <c r="I472" s="766"/>
    </row>
    <row r="473" spans="3:9" x14ac:dyDescent="0.25">
      <c r="C473" s="643" t="s">
        <v>656</v>
      </c>
      <c r="D473" s="778" t="s">
        <v>672</v>
      </c>
      <c r="E473" s="757">
        <v>44000</v>
      </c>
      <c r="F473" s="644">
        <v>200651</v>
      </c>
      <c r="G473" s="645"/>
      <c r="H473" s="766"/>
      <c r="I473" s="766"/>
    </row>
    <row r="474" spans="3:9" x14ac:dyDescent="0.25">
      <c r="C474" s="643" t="s">
        <v>656</v>
      </c>
      <c r="D474" s="778" t="s">
        <v>672</v>
      </c>
      <c r="E474" s="757">
        <v>44035</v>
      </c>
      <c r="F474" s="644">
        <v>2565096</v>
      </c>
      <c r="G474" s="645"/>
      <c r="H474" s="766"/>
      <c r="I474" s="766"/>
    </row>
    <row r="475" spans="3:9" x14ac:dyDescent="0.25">
      <c r="C475" s="643" t="s">
        <v>656</v>
      </c>
      <c r="D475" s="778" t="s">
        <v>672</v>
      </c>
      <c r="E475" s="757">
        <v>44056</v>
      </c>
      <c r="F475" s="644">
        <v>508747</v>
      </c>
      <c r="G475" s="645"/>
      <c r="H475" s="766"/>
      <c r="I475" s="766"/>
    </row>
    <row r="476" spans="3:9" x14ac:dyDescent="0.25">
      <c r="C476" s="643" t="s">
        <v>656</v>
      </c>
      <c r="D476" s="778" t="s">
        <v>672</v>
      </c>
      <c r="E476" s="757">
        <v>44154</v>
      </c>
      <c r="F476" s="644">
        <v>405859</v>
      </c>
      <c r="G476" s="645"/>
      <c r="H476" s="766"/>
      <c r="I476" s="766"/>
    </row>
    <row r="477" spans="3:9" ht="15" customHeight="1" x14ac:dyDescent="0.25">
      <c r="C477" s="779" t="s">
        <v>673</v>
      </c>
      <c r="D477" s="779"/>
      <c r="E477" s="780"/>
      <c r="F477" s="781">
        <v>38314193</v>
      </c>
      <c r="G477" s="781">
        <v>33258270</v>
      </c>
      <c r="H477" s="766"/>
      <c r="I477" s="766"/>
    </row>
    <row r="478" spans="3:9" ht="15" customHeight="1" thickBot="1" x14ac:dyDescent="0.3">
      <c r="C478" s="782" t="s">
        <v>674</v>
      </c>
      <c r="D478" s="783"/>
      <c r="E478" s="784"/>
      <c r="F478" s="785">
        <v>87768448</v>
      </c>
      <c r="G478" s="785">
        <v>78402725</v>
      </c>
      <c r="H478" s="766"/>
      <c r="I478" s="766"/>
    </row>
    <row r="479" spans="3:9" ht="15" customHeight="1" x14ac:dyDescent="0.25">
      <c r="C479" s="786"/>
      <c r="D479" s="786"/>
      <c r="E479" s="786"/>
      <c r="F479" s="786"/>
      <c r="G479" s="787"/>
      <c r="H479" s="766"/>
      <c r="I479" s="766"/>
    </row>
    <row r="480" spans="3:9" ht="15" customHeight="1" x14ac:dyDescent="0.25">
      <c r="H480" s="766"/>
      <c r="I480" s="766"/>
    </row>
    <row r="481" spans="3:9" ht="15" customHeight="1" x14ac:dyDescent="0.25">
      <c r="C481" s="788" t="s">
        <v>675</v>
      </c>
      <c r="D481" s="788"/>
      <c r="E481" s="638"/>
      <c r="F481" s="638"/>
      <c r="G481" s="638"/>
      <c r="H481" s="766"/>
      <c r="I481" s="766"/>
    </row>
    <row r="482" spans="3:9" ht="15" customHeight="1" x14ac:dyDescent="0.25">
      <c r="C482" s="638"/>
      <c r="D482" s="638"/>
      <c r="E482" s="638"/>
      <c r="F482" s="638"/>
      <c r="G482" s="638"/>
      <c r="H482" s="766"/>
      <c r="I482" s="766"/>
    </row>
    <row r="483" spans="3:9" ht="15" customHeight="1" x14ac:dyDescent="0.25">
      <c r="C483" s="647" t="s">
        <v>676</v>
      </c>
      <c r="D483" s="647"/>
      <c r="E483" s="647"/>
      <c r="F483" s="647"/>
      <c r="G483" s="647"/>
      <c r="H483" s="766"/>
      <c r="I483" s="766"/>
    </row>
    <row r="484" spans="3:9" ht="15" customHeight="1" x14ac:dyDescent="0.25">
      <c r="C484" s="622" t="s">
        <v>677</v>
      </c>
      <c r="D484" s="622"/>
      <c r="E484" s="622"/>
      <c r="F484" s="638"/>
      <c r="G484" s="638"/>
      <c r="H484" s="766"/>
      <c r="I484" s="766"/>
    </row>
    <row r="485" spans="3:9" ht="15" customHeight="1" x14ac:dyDescent="0.25">
      <c r="H485" s="766"/>
      <c r="I485" s="766"/>
    </row>
    <row r="486" spans="3:9" ht="15" customHeight="1" x14ac:dyDescent="0.25">
      <c r="C486" s="639"/>
      <c r="D486" s="640" t="s">
        <v>343</v>
      </c>
      <c r="E486" s="640"/>
      <c r="F486" s="789"/>
      <c r="G486" s="789"/>
      <c r="H486" s="766"/>
      <c r="I486" s="766"/>
    </row>
    <row r="487" spans="3:9" ht="15" customHeight="1" x14ac:dyDescent="0.25">
      <c r="C487" s="641" t="s">
        <v>501</v>
      </c>
      <c r="D487" s="642">
        <v>43800</v>
      </c>
      <c r="E487" s="642">
        <v>43435</v>
      </c>
      <c r="F487" s="763"/>
      <c r="G487" s="763"/>
      <c r="H487" s="766"/>
      <c r="I487" s="766"/>
    </row>
    <row r="488" spans="3:9" ht="23.25" customHeight="1" x14ac:dyDescent="0.25">
      <c r="C488" s="643" t="s">
        <v>678</v>
      </c>
      <c r="D488" s="644">
        <v>259150</v>
      </c>
      <c r="E488" s="644">
        <v>17074</v>
      </c>
      <c r="F488" s="665"/>
      <c r="G488" s="665"/>
      <c r="H488" s="766"/>
      <c r="I488" s="766"/>
    </row>
    <row r="489" spans="3:9" ht="15" customHeight="1" x14ac:dyDescent="0.25">
      <c r="C489" s="643" t="s">
        <v>679</v>
      </c>
      <c r="D489" s="790">
        <v>0</v>
      </c>
      <c r="E489" s="644">
        <v>1000000</v>
      </c>
      <c r="F489" s="791"/>
      <c r="G489" s="791"/>
      <c r="H489" s="766"/>
      <c r="I489" s="766"/>
    </row>
    <row r="490" spans="3:9" ht="15" customHeight="1" x14ac:dyDescent="0.25">
      <c r="C490" s="643" t="s">
        <v>680</v>
      </c>
      <c r="D490" s="645">
        <v>0</v>
      </c>
      <c r="E490" s="644">
        <v>14070</v>
      </c>
      <c r="F490" s="665"/>
      <c r="G490" s="665"/>
      <c r="H490" s="766"/>
      <c r="I490" s="766"/>
    </row>
    <row r="491" spans="3:9" ht="15" customHeight="1" x14ac:dyDescent="0.25">
      <c r="C491" s="643" t="s">
        <v>681</v>
      </c>
      <c r="D491" s="644">
        <v>11566</v>
      </c>
      <c r="E491" s="644">
        <v>13859</v>
      </c>
      <c r="F491" s="665"/>
      <c r="G491" s="665"/>
      <c r="H491" s="766"/>
      <c r="I491" s="766"/>
    </row>
    <row r="492" spans="3:9" ht="15" customHeight="1" x14ac:dyDescent="0.25">
      <c r="C492" s="643" t="s">
        <v>682</v>
      </c>
      <c r="D492" s="644">
        <v>10408</v>
      </c>
      <c r="E492" s="644">
        <v>124256</v>
      </c>
      <c r="F492" s="665"/>
      <c r="G492" s="665"/>
      <c r="H492" s="766"/>
      <c r="I492" s="766"/>
    </row>
    <row r="493" spans="3:9" ht="15" customHeight="1" x14ac:dyDescent="0.25">
      <c r="C493" s="643" t="s">
        <v>683</v>
      </c>
      <c r="D493" s="644">
        <v>106696</v>
      </c>
      <c r="E493" s="644">
        <v>172962</v>
      </c>
      <c r="F493" s="665"/>
      <c r="G493" s="665"/>
      <c r="H493" s="766"/>
      <c r="I493" s="766"/>
    </row>
    <row r="494" spans="3:9" ht="15" customHeight="1" x14ac:dyDescent="0.25">
      <c r="C494" s="703" t="s">
        <v>684</v>
      </c>
      <c r="D494" s="644">
        <v>18034</v>
      </c>
      <c r="E494" s="644">
        <v>6777</v>
      </c>
      <c r="F494" s="665"/>
      <c r="G494" s="665"/>
      <c r="H494" s="766"/>
      <c r="I494" s="766"/>
    </row>
    <row r="495" spans="3:9" ht="15" customHeight="1" x14ac:dyDescent="0.25">
      <c r="C495" s="643" t="s">
        <v>685</v>
      </c>
      <c r="D495" s="644">
        <v>153541</v>
      </c>
      <c r="E495" s="644">
        <v>87336</v>
      </c>
      <c r="F495" s="665"/>
      <c r="G495" s="665"/>
      <c r="H495" s="766"/>
      <c r="I495" s="766"/>
    </row>
    <row r="496" spans="3:9" ht="15" customHeight="1" x14ac:dyDescent="0.25">
      <c r="C496" s="643" t="s">
        <v>686</v>
      </c>
      <c r="D496" s="644">
        <v>250858</v>
      </c>
      <c r="E496" s="644">
        <v>177390</v>
      </c>
      <c r="F496" s="665"/>
      <c r="G496" s="665"/>
      <c r="H496" s="766"/>
      <c r="I496" s="766"/>
    </row>
    <row r="497" spans="3:13" ht="15" customHeight="1" x14ac:dyDescent="0.25">
      <c r="C497" s="641" t="s">
        <v>144</v>
      </c>
      <c r="D497" s="646">
        <v>810253</v>
      </c>
      <c r="E497" s="646">
        <v>1613723</v>
      </c>
      <c r="F497" s="678"/>
      <c r="G497" s="678"/>
      <c r="H497" s="766"/>
      <c r="I497" s="766"/>
    </row>
    <row r="498" spans="3:13" ht="15" customHeight="1" x14ac:dyDescent="0.25">
      <c r="C498" s="792"/>
      <c r="D498" s="22"/>
      <c r="E498" s="22"/>
      <c r="H498" s="766"/>
      <c r="I498" s="766"/>
    </row>
    <row r="499" spans="3:13" ht="15" customHeight="1" x14ac:dyDescent="0.25">
      <c r="C499" s="614" t="s">
        <v>687</v>
      </c>
      <c r="D499" s="614"/>
      <c r="E499" s="614"/>
      <c r="F499" s="614"/>
      <c r="G499" s="614"/>
      <c r="H499" s="766"/>
      <c r="I499" s="766"/>
    </row>
    <row r="500" spans="3:13" ht="15" customHeight="1" x14ac:dyDescent="0.25">
      <c r="H500" s="766"/>
      <c r="I500" s="766"/>
    </row>
    <row r="501" spans="3:13" ht="15" customHeight="1" x14ac:dyDescent="0.25">
      <c r="C501" s="1" t="s">
        <v>688</v>
      </c>
      <c r="H501" s="766"/>
      <c r="I501" s="766"/>
    </row>
    <row r="502" spans="3:13" ht="44.25" customHeight="1" x14ac:dyDescent="0.25">
      <c r="C502" s="622" t="s">
        <v>689</v>
      </c>
      <c r="D502" s="622"/>
      <c r="E502" s="622"/>
      <c r="F502" s="622"/>
      <c r="G502" s="622"/>
      <c r="H502" s="622"/>
      <c r="I502" s="622"/>
      <c r="J502" s="622"/>
      <c r="K502" s="622"/>
      <c r="L502" s="622"/>
      <c r="M502" s="622"/>
    </row>
    <row r="503" spans="3:13" ht="15" customHeight="1" x14ac:dyDescent="0.25">
      <c r="C503" s="671"/>
      <c r="D503" s="671"/>
      <c r="E503" s="793" t="s">
        <v>343</v>
      </c>
      <c r="F503" s="793"/>
      <c r="G503" s="750"/>
      <c r="H503" s="794" t="s">
        <v>343</v>
      </c>
      <c r="I503" s="766"/>
    </row>
    <row r="504" spans="3:13" ht="23.25" customHeight="1" x14ac:dyDescent="0.25">
      <c r="C504" s="795" t="s">
        <v>690</v>
      </c>
      <c r="D504" s="796"/>
      <c r="E504" s="797">
        <v>43800</v>
      </c>
      <c r="F504" s="795" t="s">
        <v>690</v>
      </c>
      <c r="G504" s="796"/>
      <c r="H504" s="797">
        <v>43435</v>
      </c>
      <c r="I504" s="766"/>
    </row>
    <row r="505" spans="3:13" ht="15" customHeight="1" x14ac:dyDescent="0.25">
      <c r="C505" s="798" t="s">
        <v>425</v>
      </c>
      <c r="D505" s="798" t="s">
        <v>691</v>
      </c>
      <c r="E505" s="798" t="s">
        <v>692</v>
      </c>
      <c r="F505" s="798" t="s">
        <v>425</v>
      </c>
      <c r="G505" s="798" t="s">
        <v>691</v>
      </c>
      <c r="H505" s="798" t="s">
        <v>692</v>
      </c>
      <c r="I505" s="766"/>
    </row>
    <row r="506" spans="3:13" x14ac:dyDescent="0.25">
      <c r="C506" s="790"/>
      <c r="D506" s="799"/>
      <c r="E506" s="645"/>
      <c r="F506" s="778" t="s">
        <v>302</v>
      </c>
      <c r="G506" s="800">
        <v>43455</v>
      </c>
      <c r="H506" s="801">
        <v>1000000</v>
      </c>
      <c r="I506" s="766"/>
    </row>
    <row r="507" spans="3:13" x14ac:dyDescent="0.25">
      <c r="C507" s="802" t="s">
        <v>144</v>
      </c>
      <c r="D507" s="803"/>
      <c r="E507" s="802">
        <v>0</v>
      </c>
      <c r="F507" s="804" t="s">
        <v>144</v>
      </c>
      <c r="G507" s="803"/>
      <c r="H507" s="805">
        <v>1000000</v>
      </c>
      <c r="I507" s="766"/>
    </row>
    <row r="508" spans="3:13" x14ac:dyDescent="0.25">
      <c r="C508" s="652"/>
      <c r="D508" s="22"/>
      <c r="E508" s="22"/>
      <c r="F508" s="22"/>
      <c r="G508" s="22"/>
      <c r="H508" s="22"/>
      <c r="I508" s="766"/>
    </row>
    <row r="509" spans="3:13" ht="15.75" x14ac:dyDescent="0.25">
      <c r="C509" s="1" t="s">
        <v>693</v>
      </c>
      <c r="H509" s="766"/>
      <c r="I509" s="766"/>
    </row>
    <row r="510" spans="3:13" ht="28.5" customHeight="1" x14ac:dyDescent="0.25">
      <c r="C510" s="622" t="s">
        <v>694</v>
      </c>
      <c r="D510" s="622"/>
      <c r="E510" s="622"/>
      <c r="F510" s="622"/>
      <c r="G510" s="622"/>
      <c r="H510" s="622"/>
      <c r="I510" s="622"/>
      <c r="J510" s="622"/>
      <c r="K510" s="622"/>
      <c r="L510" s="622"/>
      <c r="M510" s="622"/>
    </row>
    <row r="511" spans="3:13" s="659" customFormat="1" x14ac:dyDescent="0.25">
      <c r="C511" s="750"/>
      <c r="D511" s="750"/>
      <c r="E511" s="806" t="s">
        <v>343</v>
      </c>
      <c r="F511" s="750"/>
      <c r="G511" s="807"/>
      <c r="H511" s="806" t="s">
        <v>343</v>
      </c>
      <c r="I511" s="766"/>
    </row>
    <row r="512" spans="3:13" s="659" customFormat="1" x14ac:dyDescent="0.25">
      <c r="C512" s="795" t="s">
        <v>695</v>
      </c>
      <c r="D512" s="796"/>
      <c r="E512" s="797">
        <v>43800</v>
      </c>
      <c r="F512" s="808"/>
      <c r="G512" s="796"/>
      <c r="H512" s="797">
        <v>43435</v>
      </c>
      <c r="I512" s="766"/>
    </row>
    <row r="513" spans="3:13" s="659" customFormat="1" x14ac:dyDescent="0.25">
      <c r="C513" s="798" t="s">
        <v>425</v>
      </c>
      <c r="D513" s="798" t="s">
        <v>691</v>
      </c>
      <c r="E513" s="798" t="s">
        <v>692</v>
      </c>
      <c r="F513" s="798" t="s">
        <v>425</v>
      </c>
      <c r="G513" s="798" t="s">
        <v>691</v>
      </c>
      <c r="H513" s="798" t="s">
        <v>692</v>
      </c>
      <c r="I513" s="766"/>
    </row>
    <row r="514" spans="3:13" s="659" customFormat="1" x14ac:dyDescent="0.25">
      <c r="C514" s="778" t="s">
        <v>696</v>
      </c>
      <c r="D514" s="809">
        <v>43829</v>
      </c>
      <c r="E514" s="801">
        <v>4553</v>
      </c>
      <c r="F514" s="778" t="s">
        <v>697</v>
      </c>
      <c r="G514" s="809">
        <v>43462</v>
      </c>
      <c r="H514" s="801">
        <v>4905</v>
      </c>
      <c r="I514" s="766"/>
    </row>
    <row r="515" spans="3:13" s="659" customFormat="1" x14ac:dyDescent="0.25">
      <c r="C515" s="778" t="s">
        <v>698</v>
      </c>
      <c r="D515" s="809">
        <v>43825</v>
      </c>
      <c r="E515" s="801">
        <v>1127</v>
      </c>
      <c r="F515" s="778" t="s">
        <v>699</v>
      </c>
      <c r="G515" s="809">
        <v>43453</v>
      </c>
      <c r="H515" s="801">
        <v>3100</v>
      </c>
      <c r="I515" s="767"/>
    </row>
    <row r="516" spans="3:13" s="659" customFormat="1" x14ac:dyDescent="0.25">
      <c r="C516" s="778" t="s">
        <v>700</v>
      </c>
      <c r="D516" s="809">
        <v>43809</v>
      </c>
      <c r="E516" s="801">
        <v>1589</v>
      </c>
      <c r="F516" s="778" t="s">
        <v>701</v>
      </c>
      <c r="G516" s="809">
        <v>43462</v>
      </c>
      <c r="H516" s="801">
        <v>7110</v>
      </c>
    </row>
    <row r="517" spans="3:13" s="659" customFormat="1" ht="15" customHeight="1" x14ac:dyDescent="0.25">
      <c r="C517" s="778" t="s">
        <v>702</v>
      </c>
      <c r="D517" s="809">
        <v>43825</v>
      </c>
      <c r="E517" s="801">
        <v>1830</v>
      </c>
      <c r="F517" s="778" t="s">
        <v>703</v>
      </c>
      <c r="G517" s="809">
        <v>43460</v>
      </c>
      <c r="H517" s="801">
        <v>72221</v>
      </c>
      <c r="I517" s="760"/>
      <c r="J517" s="760"/>
      <c r="K517" s="760"/>
      <c r="L517" s="760"/>
      <c r="M517" s="760"/>
    </row>
    <row r="518" spans="3:13" s="659" customFormat="1" x14ac:dyDescent="0.25">
      <c r="C518" s="778" t="s">
        <v>704</v>
      </c>
      <c r="D518" s="809">
        <v>43829</v>
      </c>
      <c r="E518" s="801">
        <v>10474</v>
      </c>
      <c r="F518" s="810"/>
      <c r="G518" s="810"/>
      <c r="H518" s="810"/>
      <c r="I518" s="760"/>
      <c r="J518" s="760"/>
      <c r="K518" s="760"/>
      <c r="L518" s="760"/>
      <c r="M518" s="760"/>
    </row>
    <row r="519" spans="3:13" s="659" customFormat="1" ht="15.75" customHeight="1" x14ac:dyDescent="0.25">
      <c r="C519" s="778" t="s">
        <v>705</v>
      </c>
      <c r="D519" s="809">
        <v>43825</v>
      </c>
      <c r="E519" s="801">
        <v>26036</v>
      </c>
      <c r="F519" s="810"/>
      <c r="G519" s="810"/>
      <c r="H519" s="810"/>
      <c r="I519" s="758"/>
      <c r="J519" s="758"/>
      <c r="K519" s="758"/>
      <c r="L519" s="758"/>
      <c r="M519" s="758"/>
    </row>
    <row r="520" spans="3:13" s="659" customFormat="1" ht="15" customHeight="1" x14ac:dyDescent="0.25">
      <c r="C520" s="778" t="s">
        <v>706</v>
      </c>
      <c r="D520" s="809">
        <v>43829</v>
      </c>
      <c r="E520" s="801">
        <v>90525</v>
      </c>
      <c r="F520" s="810"/>
      <c r="G520" s="810"/>
      <c r="H520" s="810"/>
      <c r="I520" s="760"/>
      <c r="J520" s="760"/>
      <c r="K520" s="760"/>
      <c r="L520" s="760"/>
      <c r="M520" s="760"/>
    </row>
    <row r="521" spans="3:13" s="659" customFormat="1" x14ac:dyDescent="0.25">
      <c r="C521" s="778" t="s">
        <v>707</v>
      </c>
      <c r="D521" s="809">
        <v>43829</v>
      </c>
      <c r="E521" s="801">
        <v>5328</v>
      </c>
      <c r="F521" s="810"/>
      <c r="G521" s="810"/>
      <c r="H521" s="810"/>
    </row>
    <row r="522" spans="3:13" s="659" customFormat="1" ht="15" customHeight="1" x14ac:dyDescent="0.25">
      <c r="C522" s="778" t="s">
        <v>708</v>
      </c>
      <c r="D522" s="809">
        <v>43825</v>
      </c>
      <c r="E522" s="801">
        <v>3300</v>
      </c>
      <c r="F522" s="810"/>
      <c r="G522" s="810"/>
      <c r="H522" s="810"/>
    </row>
    <row r="523" spans="3:13" s="659" customFormat="1" x14ac:dyDescent="0.25">
      <c r="C523" s="778" t="s">
        <v>709</v>
      </c>
      <c r="D523" s="809">
        <v>43825</v>
      </c>
      <c r="E523" s="801">
        <v>4329</v>
      </c>
      <c r="F523" s="810"/>
      <c r="G523" s="810"/>
      <c r="H523" s="810"/>
    </row>
    <row r="524" spans="3:13" s="659" customFormat="1" ht="15" customHeight="1" x14ac:dyDescent="0.25">
      <c r="C524" s="778" t="s">
        <v>710</v>
      </c>
      <c r="D524" s="809">
        <v>43809</v>
      </c>
      <c r="E524" s="801">
        <v>4449</v>
      </c>
      <c r="F524" s="810"/>
      <c r="G524" s="810"/>
      <c r="H524" s="810"/>
      <c r="I524" s="811"/>
    </row>
    <row r="525" spans="3:13" ht="15" customHeight="1" x14ac:dyDescent="0.25">
      <c r="C525" s="804" t="s">
        <v>144</v>
      </c>
      <c r="D525" s="802"/>
      <c r="E525" s="805">
        <v>153541</v>
      </c>
      <c r="F525" s="804" t="s">
        <v>144</v>
      </c>
      <c r="G525" s="802"/>
      <c r="H525" s="805">
        <v>87336</v>
      </c>
    </row>
    <row r="526" spans="3:13" ht="15" customHeight="1" x14ac:dyDescent="0.25">
      <c r="C526" s="652"/>
      <c r="D526" s="22"/>
      <c r="E526" s="22"/>
      <c r="F526" s="22"/>
      <c r="G526" s="22"/>
      <c r="H526" s="22"/>
    </row>
    <row r="527" spans="3:13" ht="15.75" x14ac:dyDescent="0.25">
      <c r="C527" s="647" t="s">
        <v>711</v>
      </c>
      <c r="D527" s="647"/>
      <c r="E527" s="647"/>
      <c r="F527" s="647"/>
      <c r="G527" s="647"/>
    </row>
    <row r="528" spans="3:13" ht="30" customHeight="1" x14ac:dyDescent="0.25">
      <c r="C528" s="622" t="s">
        <v>712</v>
      </c>
      <c r="D528" s="622"/>
      <c r="E528" s="622"/>
      <c r="F528" s="622"/>
      <c r="G528" s="622"/>
      <c r="H528" s="622"/>
      <c r="I528" s="622"/>
      <c r="J528" s="622"/>
      <c r="K528" s="622"/>
      <c r="L528" s="622"/>
      <c r="M528" s="622"/>
    </row>
    <row r="529" spans="3:13" s="659" customFormat="1" x14ac:dyDescent="0.25">
      <c r="C529" s="750"/>
      <c r="D529" s="750"/>
      <c r="E529" s="806" t="s">
        <v>343</v>
      </c>
      <c r="F529" s="750"/>
      <c r="G529" s="807"/>
      <c r="H529" s="806" t="s">
        <v>343</v>
      </c>
    </row>
    <row r="530" spans="3:13" s="659" customFormat="1" ht="40.5" customHeight="1" x14ac:dyDescent="0.25">
      <c r="C530" s="795" t="s">
        <v>713</v>
      </c>
      <c r="D530" s="796"/>
      <c r="E530" s="797">
        <v>43800</v>
      </c>
      <c r="F530" s="795" t="s">
        <v>713</v>
      </c>
      <c r="G530" s="796"/>
      <c r="H530" s="797">
        <v>43435</v>
      </c>
      <c r="I530" s="760"/>
      <c r="J530" s="760"/>
      <c r="K530" s="760"/>
      <c r="L530" s="760"/>
      <c r="M530" s="760"/>
    </row>
    <row r="531" spans="3:13" s="659" customFormat="1" x14ac:dyDescent="0.25">
      <c r="C531" s="798" t="s">
        <v>425</v>
      </c>
      <c r="D531" s="798" t="s">
        <v>691</v>
      </c>
      <c r="E531" s="798" t="s">
        <v>692</v>
      </c>
      <c r="F531" s="798" t="s">
        <v>425</v>
      </c>
      <c r="G531" s="798" t="s">
        <v>691</v>
      </c>
      <c r="H531" s="798" t="s">
        <v>692</v>
      </c>
      <c r="I531" s="812"/>
    </row>
    <row r="532" spans="3:13" s="659" customFormat="1" x14ac:dyDescent="0.25">
      <c r="C532" s="778" t="s">
        <v>714</v>
      </c>
      <c r="D532" s="809">
        <v>43565</v>
      </c>
      <c r="E532" s="801">
        <v>5583</v>
      </c>
      <c r="F532" s="778" t="s">
        <v>703</v>
      </c>
      <c r="G532" s="809">
        <v>43131</v>
      </c>
      <c r="H532" s="801">
        <v>86350</v>
      </c>
      <c r="I532" s="813"/>
    </row>
    <row r="533" spans="3:13" s="659" customFormat="1" x14ac:dyDescent="0.25">
      <c r="C533" s="778" t="s">
        <v>715</v>
      </c>
      <c r="D533" s="809">
        <v>43496</v>
      </c>
      <c r="E533" s="801">
        <v>15909</v>
      </c>
      <c r="F533" s="778" t="s">
        <v>715</v>
      </c>
      <c r="G533" s="809">
        <v>43131</v>
      </c>
      <c r="H533" s="801">
        <v>15909</v>
      </c>
      <c r="I533" s="814"/>
    </row>
    <row r="534" spans="3:13" s="659" customFormat="1" ht="15.75" customHeight="1" x14ac:dyDescent="0.25">
      <c r="C534" s="778" t="s">
        <v>703</v>
      </c>
      <c r="D534" s="809">
        <v>43496</v>
      </c>
      <c r="E534" s="801">
        <v>131000</v>
      </c>
      <c r="F534" s="778" t="s">
        <v>716</v>
      </c>
      <c r="G534" s="809">
        <v>43035</v>
      </c>
      <c r="H534" s="801">
        <v>3329</v>
      </c>
      <c r="I534" s="665"/>
    </row>
    <row r="535" spans="3:13" s="659" customFormat="1" ht="22.5" x14ac:dyDescent="0.25">
      <c r="C535" s="778" t="s">
        <v>717</v>
      </c>
      <c r="D535" s="809">
        <v>43797</v>
      </c>
      <c r="E535" s="810">
        <v>120</v>
      </c>
      <c r="F535" s="778" t="s">
        <v>718</v>
      </c>
      <c r="G535" s="809">
        <v>43368</v>
      </c>
      <c r="H535" s="801">
        <v>6892</v>
      </c>
      <c r="I535" s="665"/>
    </row>
    <row r="536" spans="3:13" s="659" customFormat="1" x14ac:dyDescent="0.25">
      <c r="C536" s="778" t="s">
        <v>719</v>
      </c>
      <c r="D536" s="809">
        <v>43830</v>
      </c>
      <c r="E536" s="801">
        <v>12075</v>
      </c>
      <c r="F536" s="778" t="s">
        <v>720</v>
      </c>
      <c r="G536" s="809">
        <v>43460</v>
      </c>
      <c r="H536" s="801">
        <v>2200</v>
      </c>
      <c r="I536" s="665"/>
    </row>
    <row r="537" spans="3:13" s="659" customFormat="1" x14ac:dyDescent="0.25">
      <c r="C537" s="778" t="s">
        <v>721</v>
      </c>
      <c r="D537" s="809">
        <v>43809</v>
      </c>
      <c r="E537" s="801">
        <v>14701</v>
      </c>
      <c r="F537" s="778" t="s">
        <v>722</v>
      </c>
      <c r="G537" s="809">
        <v>43460</v>
      </c>
      <c r="H537" s="810">
        <v>534</v>
      </c>
      <c r="I537" s="815"/>
    </row>
    <row r="538" spans="3:13" s="659" customFormat="1" x14ac:dyDescent="0.25">
      <c r="C538" s="778" t="s">
        <v>723</v>
      </c>
      <c r="D538" s="809">
        <v>43830</v>
      </c>
      <c r="E538" s="801">
        <v>70000</v>
      </c>
      <c r="F538" s="778" t="s">
        <v>698</v>
      </c>
      <c r="G538" s="809">
        <v>43465</v>
      </c>
      <c r="H538" s="810">
        <v>855</v>
      </c>
    </row>
    <row r="539" spans="3:13" s="659" customFormat="1" x14ac:dyDescent="0.25">
      <c r="C539" s="778" t="s">
        <v>724</v>
      </c>
      <c r="D539" s="809">
        <v>43830</v>
      </c>
      <c r="E539" s="801">
        <v>1471</v>
      </c>
      <c r="F539" s="778" t="s">
        <v>725</v>
      </c>
      <c r="G539" s="809">
        <v>43465</v>
      </c>
      <c r="H539" s="801">
        <v>2478</v>
      </c>
      <c r="I539" s="816"/>
    </row>
    <row r="540" spans="3:13" s="659" customFormat="1" ht="22.5" x14ac:dyDescent="0.25">
      <c r="C540" s="790"/>
      <c r="D540" s="790"/>
      <c r="E540" s="790"/>
      <c r="F540" s="778" t="s">
        <v>726</v>
      </c>
      <c r="G540" s="809">
        <v>43465</v>
      </c>
      <c r="H540" s="801">
        <v>52248</v>
      </c>
    </row>
    <row r="541" spans="3:13" s="659" customFormat="1" ht="35.25" customHeight="1" x14ac:dyDescent="0.25">
      <c r="C541" s="790"/>
      <c r="D541" s="790"/>
      <c r="E541" s="790"/>
      <c r="F541" s="778" t="s">
        <v>727</v>
      </c>
      <c r="G541" s="809">
        <v>43465</v>
      </c>
      <c r="H541" s="801">
        <v>4600</v>
      </c>
      <c r="I541" s="760"/>
      <c r="J541" s="760"/>
      <c r="K541" s="760"/>
      <c r="L541" s="760"/>
      <c r="M541" s="760"/>
    </row>
    <row r="542" spans="3:13" s="659" customFormat="1" x14ac:dyDescent="0.25">
      <c r="C542" s="790"/>
      <c r="D542" s="790"/>
      <c r="E542" s="790"/>
      <c r="F542" s="778" t="s">
        <v>717</v>
      </c>
      <c r="G542" s="809">
        <v>43465</v>
      </c>
      <c r="H542" s="801">
        <v>1610</v>
      </c>
      <c r="I542" s="812"/>
    </row>
    <row r="543" spans="3:13" s="659" customFormat="1" x14ac:dyDescent="0.25">
      <c r="C543" s="790"/>
      <c r="D543" s="790"/>
      <c r="E543" s="790"/>
      <c r="F543" s="778" t="s">
        <v>728</v>
      </c>
      <c r="G543" s="809">
        <v>43465</v>
      </c>
      <c r="H543" s="810">
        <v>184</v>
      </c>
      <c r="I543" s="813"/>
    </row>
    <row r="544" spans="3:13" s="659" customFormat="1" x14ac:dyDescent="0.25">
      <c r="C544" s="790"/>
      <c r="D544" s="790"/>
      <c r="E544" s="790"/>
      <c r="F544" s="778" t="s">
        <v>729</v>
      </c>
      <c r="G544" s="809">
        <v>43465</v>
      </c>
      <c r="H544" s="810">
        <v>200</v>
      </c>
      <c r="I544" s="814"/>
    </row>
    <row r="545" spans="2:13" s="659" customFormat="1" x14ac:dyDescent="0.25">
      <c r="C545" s="804" t="s">
        <v>144</v>
      </c>
      <c r="D545" s="802"/>
      <c r="E545" s="805">
        <v>250858</v>
      </c>
      <c r="F545" s="804" t="s">
        <v>144</v>
      </c>
      <c r="G545" s="802"/>
      <c r="H545" s="805">
        <v>177390</v>
      </c>
      <c r="I545" s="817"/>
    </row>
    <row r="546" spans="2:13" s="659" customFormat="1" x14ac:dyDescent="0.25">
      <c r="C546" s="818"/>
      <c r="D546" s="819"/>
      <c r="E546" s="817"/>
      <c r="F546" s="818"/>
      <c r="H546" s="819"/>
      <c r="I546" s="817"/>
    </row>
    <row r="547" spans="2:13" ht="15.75" x14ac:dyDescent="0.25">
      <c r="B547" s="820" t="s">
        <v>730</v>
      </c>
      <c r="C547" s="1" t="s">
        <v>292</v>
      </c>
      <c r="H547" s="819"/>
      <c r="I547" s="817"/>
    </row>
    <row r="548" spans="2:13" ht="43.5" customHeight="1" x14ac:dyDescent="0.25">
      <c r="C548" s="622" t="s">
        <v>731</v>
      </c>
      <c r="D548" s="622"/>
      <c r="E548" s="622"/>
      <c r="F548" s="622"/>
      <c r="G548" s="622"/>
      <c r="H548" s="622"/>
      <c r="I548" s="622"/>
      <c r="J548" s="622"/>
      <c r="K548" s="622"/>
      <c r="L548" s="622"/>
    </row>
    <row r="549" spans="2:13" x14ac:dyDescent="0.25">
      <c r="B549" s="821"/>
      <c r="C549" s="821"/>
      <c r="D549" s="821"/>
      <c r="E549" s="821"/>
      <c r="F549" s="821"/>
      <c r="G549" s="821"/>
      <c r="H549" s="819"/>
      <c r="I549" s="817"/>
    </row>
    <row r="550" spans="2:13" s="659" customFormat="1" x14ac:dyDescent="0.25">
      <c r="B550" s="822"/>
      <c r="C550" s="822"/>
      <c r="D550" s="823"/>
      <c r="E550" s="824"/>
      <c r="F550" s="825"/>
      <c r="G550" s="825"/>
      <c r="H550" s="819"/>
      <c r="I550" s="817"/>
    </row>
    <row r="551" spans="2:13" s="659" customFormat="1" x14ac:dyDescent="0.25">
      <c r="B551" s="826"/>
      <c r="C551" s="826"/>
      <c r="D551" s="827"/>
      <c r="E551" s="827"/>
      <c r="F551" s="828"/>
      <c r="G551" s="828"/>
      <c r="H551" s="819"/>
      <c r="I551" s="817"/>
    </row>
    <row r="552" spans="2:13" s="659" customFormat="1" x14ac:dyDescent="0.25">
      <c r="B552" s="826"/>
      <c r="C552" s="826"/>
      <c r="D552" s="827"/>
      <c r="E552" s="827"/>
      <c r="F552" s="828"/>
      <c r="G552" s="828"/>
      <c r="H552" s="819"/>
      <c r="I552" s="817"/>
    </row>
    <row r="553" spans="2:13" s="659" customFormat="1" x14ac:dyDescent="0.25">
      <c r="B553" s="826"/>
      <c r="C553" s="826"/>
      <c r="D553" s="827"/>
      <c r="E553" s="827"/>
      <c r="F553" s="828"/>
      <c r="G553" s="828"/>
      <c r="H553" s="819"/>
      <c r="I553" s="817"/>
    </row>
    <row r="554" spans="2:13" s="659" customFormat="1" x14ac:dyDescent="0.25">
      <c r="B554" s="826"/>
      <c r="C554" s="826"/>
      <c r="D554" s="827"/>
      <c r="E554" s="827"/>
      <c r="F554" s="828"/>
      <c r="G554" s="828"/>
      <c r="H554" s="819"/>
      <c r="I554" s="817"/>
    </row>
    <row r="555" spans="2:13" s="659" customFormat="1" x14ac:dyDescent="0.25">
      <c r="B555" s="826"/>
      <c r="C555" s="826"/>
      <c r="D555" s="827"/>
      <c r="E555" s="827"/>
      <c r="F555" s="828"/>
      <c r="G555" s="828"/>
      <c r="H555" s="829"/>
      <c r="I555" s="815"/>
    </row>
    <row r="556" spans="2:13" s="659" customFormat="1" x14ac:dyDescent="0.25">
      <c r="B556" s="826"/>
      <c r="C556" s="826"/>
      <c r="D556" s="827"/>
      <c r="E556" s="827"/>
      <c r="F556" s="828"/>
      <c r="G556" s="828"/>
    </row>
    <row r="557" spans="2:13" s="659" customFormat="1" x14ac:dyDescent="0.25">
      <c r="B557" s="826"/>
      <c r="C557" s="826"/>
      <c r="D557" s="827"/>
      <c r="E557" s="827"/>
      <c r="F557" s="828"/>
      <c r="G557" s="828"/>
    </row>
    <row r="558" spans="2:13" s="659" customFormat="1" ht="15.75" customHeight="1" x14ac:dyDescent="0.25">
      <c r="B558" s="826"/>
      <c r="C558" s="826"/>
      <c r="D558" s="827"/>
      <c r="E558" s="827"/>
      <c r="F558" s="828"/>
      <c r="G558" s="828"/>
      <c r="H558" s="758"/>
      <c r="I558" s="758"/>
      <c r="J558" s="758"/>
      <c r="K558" s="758"/>
      <c r="L558" s="758"/>
      <c r="M558" s="758"/>
    </row>
    <row r="559" spans="2:13" s="659" customFormat="1" ht="40.5" customHeight="1" x14ac:dyDescent="0.25">
      <c r="B559" s="826"/>
      <c r="C559" s="826"/>
      <c r="D559" s="827"/>
      <c r="E559" s="827"/>
      <c r="F559" s="828"/>
      <c r="G559" s="828"/>
      <c r="H559" s="760"/>
      <c r="I559" s="760"/>
      <c r="J559" s="760"/>
      <c r="K559" s="760"/>
      <c r="L559" s="760"/>
      <c r="M559" s="760"/>
    </row>
    <row r="560" spans="2:13" s="659" customFormat="1" x14ac:dyDescent="0.25">
      <c r="B560" s="826"/>
      <c r="C560" s="826"/>
      <c r="D560" s="827"/>
      <c r="E560" s="827"/>
      <c r="F560" s="828"/>
      <c r="G560" s="828"/>
      <c r="H560" s="830"/>
      <c r="I560" s="812"/>
    </row>
    <row r="561" spans="2:9" s="659" customFormat="1" x14ac:dyDescent="0.25">
      <c r="B561" s="826"/>
      <c r="C561" s="826"/>
      <c r="D561" s="831"/>
      <c r="E561" s="832"/>
      <c r="F561" s="828"/>
      <c r="G561" s="831"/>
      <c r="H561" s="833"/>
      <c r="I561" s="813"/>
    </row>
    <row r="562" spans="2:9" s="659" customFormat="1" x14ac:dyDescent="0.25">
      <c r="B562" s="826"/>
      <c r="C562" s="826"/>
      <c r="D562" s="831"/>
      <c r="E562" s="832"/>
      <c r="F562" s="828"/>
      <c r="G562" s="831"/>
      <c r="H562" s="834"/>
      <c r="I562" s="814"/>
    </row>
    <row r="563" spans="2:9" s="659" customFormat="1" x14ac:dyDescent="0.25">
      <c r="B563" s="826"/>
      <c r="C563" s="826"/>
      <c r="D563" s="827"/>
      <c r="E563" s="827"/>
      <c r="F563" s="828"/>
      <c r="G563" s="828"/>
      <c r="H563" s="835"/>
      <c r="I563" s="817"/>
    </row>
    <row r="564" spans="2:9" s="659" customFormat="1" x14ac:dyDescent="0.25">
      <c r="B564" s="826"/>
      <c r="C564" s="826"/>
      <c r="D564" s="827"/>
      <c r="E564" s="827"/>
      <c r="F564" s="828"/>
      <c r="G564" s="828"/>
      <c r="H564" s="835"/>
      <c r="I564" s="817"/>
    </row>
    <row r="565" spans="2:9" s="659" customFormat="1" x14ac:dyDescent="0.25">
      <c r="B565" s="826"/>
      <c r="C565" s="826"/>
      <c r="D565" s="827"/>
      <c r="E565" s="827"/>
      <c r="F565" s="828"/>
      <c r="G565" s="828"/>
      <c r="H565" s="836"/>
      <c r="I565" s="817"/>
    </row>
    <row r="566" spans="2:9" s="659" customFormat="1" x14ac:dyDescent="0.25">
      <c r="B566" s="826"/>
      <c r="C566" s="826"/>
      <c r="D566" s="827"/>
      <c r="E566" s="827"/>
      <c r="F566" s="828"/>
      <c r="G566" s="828"/>
      <c r="H566" s="819"/>
      <c r="I566" s="817"/>
    </row>
    <row r="567" spans="2:9" s="659" customFormat="1" x14ac:dyDescent="0.25">
      <c r="B567" s="826"/>
      <c r="C567" s="826"/>
      <c r="D567" s="827"/>
      <c r="E567" s="827"/>
      <c r="F567" s="828"/>
      <c r="G567" s="828"/>
      <c r="H567" s="819"/>
      <c r="I567" s="817"/>
    </row>
    <row r="568" spans="2:9" s="659" customFormat="1" x14ac:dyDescent="0.25">
      <c r="B568" s="826"/>
      <c r="C568" s="826"/>
      <c r="D568" s="827"/>
      <c r="E568" s="827"/>
      <c r="F568" s="828"/>
      <c r="G568" s="828"/>
      <c r="H568" s="819"/>
      <c r="I568" s="817"/>
    </row>
    <row r="569" spans="2:9" s="659" customFormat="1" x14ac:dyDescent="0.25">
      <c r="B569" s="826"/>
      <c r="C569" s="826"/>
      <c r="D569" s="827"/>
      <c r="E569" s="827"/>
      <c r="F569" s="828"/>
      <c r="G569" s="828"/>
      <c r="H569" s="819"/>
      <c r="I569" s="817"/>
    </row>
    <row r="570" spans="2:9" s="659" customFormat="1" x14ac:dyDescent="0.25">
      <c r="B570" s="826"/>
      <c r="C570" s="826"/>
      <c r="D570" s="827"/>
      <c r="E570" s="827"/>
      <c r="F570" s="828"/>
      <c r="G570" s="828"/>
      <c r="H570" s="819"/>
      <c r="I570" s="817"/>
    </row>
    <row r="571" spans="2:9" s="659" customFormat="1" x14ac:dyDescent="0.25">
      <c r="B571" s="826"/>
      <c r="C571" s="826"/>
      <c r="D571" s="827"/>
      <c r="E571" s="827"/>
      <c r="F571" s="828"/>
      <c r="G571" s="828"/>
      <c r="H571" s="819"/>
      <c r="I571" s="817"/>
    </row>
    <row r="572" spans="2:9" s="659" customFormat="1" x14ac:dyDescent="0.25">
      <c r="B572" s="826"/>
      <c r="C572" s="826"/>
      <c r="D572" s="827"/>
      <c r="E572" s="827"/>
      <c r="F572" s="828"/>
      <c r="G572" s="828"/>
      <c r="H572" s="819"/>
      <c r="I572" s="817"/>
    </row>
    <row r="573" spans="2:9" s="659" customFormat="1" x14ac:dyDescent="0.25">
      <c r="B573" s="826"/>
      <c r="C573" s="826"/>
      <c r="D573" s="827"/>
      <c r="E573" s="827"/>
      <c r="F573" s="828"/>
      <c r="G573" s="828"/>
      <c r="H573" s="819"/>
      <c r="I573" s="817"/>
    </row>
    <row r="574" spans="2:9" s="659" customFormat="1" x14ac:dyDescent="0.25">
      <c r="B574" s="826"/>
      <c r="C574" s="826"/>
      <c r="D574" s="828"/>
      <c r="E574" s="827"/>
      <c r="F574" s="828"/>
      <c r="G574" s="828"/>
      <c r="H574" s="819"/>
      <c r="I574" s="817"/>
    </row>
    <row r="575" spans="2:9" s="659" customFormat="1" x14ac:dyDescent="0.25">
      <c r="B575" s="826"/>
      <c r="C575" s="826"/>
      <c r="D575" s="828"/>
      <c r="E575" s="827"/>
      <c r="F575" s="828"/>
      <c r="G575" s="828"/>
      <c r="H575" s="819"/>
      <c r="I575" s="817"/>
    </row>
    <row r="576" spans="2:9" s="659" customFormat="1" x14ac:dyDescent="0.25">
      <c r="B576" s="826"/>
      <c r="C576" s="826"/>
      <c r="D576" s="828"/>
      <c r="E576" s="827"/>
      <c r="F576" s="828"/>
      <c r="G576" s="828"/>
      <c r="H576" s="819"/>
      <c r="I576" s="817"/>
    </row>
    <row r="577" spans="1:16" s="659" customFormat="1" x14ac:dyDescent="0.25">
      <c r="B577" s="826"/>
      <c r="C577" s="826"/>
      <c r="D577" s="831"/>
      <c r="E577" s="832"/>
      <c r="F577" s="828"/>
      <c r="G577" s="831"/>
      <c r="H577" s="819"/>
      <c r="I577" s="817"/>
    </row>
    <row r="578" spans="1:16" s="659" customFormat="1" x14ac:dyDescent="0.25">
      <c r="B578" s="826"/>
      <c r="C578" s="826"/>
      <c r="D578" s="831"/>
      <c r="E578" s="832"/>
      <c r="F578" s="831"/>
      <c r="G578" s="831"/>
      <c r="H578" s="819"/>
      <c r="I578" s="817"/>
    </row>
    <row r="579" spans="1:16" s="659" customFormat="1" x14ac:dyDescent="0.25">
      <c r="B579" s="826"/>
      <c r="C579" s="826"/>
      <c r="D579" s="827"/>
      <c r="E579" s="827"/>
      <c r="F579" s="828"/>
      <c r="G579" s="828"/>
      <c r="H579" s="819"/>
      <c r="I579" s="817"/>
    </row>
    <row r="580" spans="1:16" s="659" customFormat="1" x14ac:dyDescent="0.25">
      <c r="B580" s="826"/>
      <c r="C580" s="826"/>
      <c r="D580" s="827"/>
      <c r="E580" s="827"/>
      <c r="F580" s="828"/>
      <c r="G580" s="828"/>
      <c r="H580" s="819"/>
      <c r="I580" s="817"/>
    </row>
    <row r="581" spans="1:16" s="659" customFormat="1" x14ac:dyDescent="0.25">
      <c r="B581" s="826"/>
      <c r="C581" s="826"/>
      <c r="D581" s="827"/>
      <c r="E581" s="827"/>
      <c r="F581" s="828"/>
      <c r="G581" s="828"/>
      <c r="H581" s="819"/>
      <c r="I581" s="817"/>
    </row>
    <row r="582" spans="1:16" s="659" customFormat="1" x14ac:dyDescent="0.25">
      <c r="B582" s="826"/>
      <c r="C582" s="826"/>
      <c r="D582" s="827"/>
      <c r="E582" s="827"/>
      <c r="F582" s="828"/>
      <c r="G582" s="828"/>
      <c r="H582" s="819"/>
      <c r="I582" s="817"/>
    </row>
    <row r="583" spans="1:16" s="659" customFormat="1" x14ac:dyDescent="0.25">
      <c r="B583" s="826"/>
      <c r="C583" s="826"/>
      <c r="D583" s="827"/>
      <c r="E583" s="827"/>
      <c r="F583" s="828"/>
      <c r="G583" s="828"/>
      <c r="H583" s="829"/>
      <c r="I583" s="815"/>
    </row>
    <row r="584" spans="1:16" s="659" customFormat="1" x14ac:dyDescent="0.25">
      <c r="B584" s="826"/>
      <c r="C584" s="826"/>
      <c r="D584" s="827"/>
      <c r="E584" s="827"/>
      <c r="F584" s="828"/>
      <c r="G584" s="828"/>
    </row>
    <row r="585" spans="1:16" s="659" customFormat="1" x14ac:dyDescent="0.25">
      <c r="B585" s="826"/>
      <c r="C585" s="826"/>
      <c r="D585" s="827"/>
      <c r="E585" s="827"/>
      <c r="F585" s="828"/>
      <c r="G585" s="828"/>
    </row>
    <row r="586" spans="1:16" s="659" customFormat="1" x14ac:dyDescent="0.25">
      <c r="B586" s="826"/>
      <c r="C586" s="826"/>
      <c r="D586" s="827"/>
      <c r="E586" s="827"/>
      <c r="F586" s="828"/>
      <c r="G586" s="828"/>
    </row>
    <row r="587" spans="1:16" s="659" customFormat="1" x14ac:dyDescent="0.25">
      <c r="B587" s="826"/>
      <c r="C587" s="826"/>
      <c r="D587" s="831"/>
      <c r="E587" s="832"/>
      <c r="F587" s="828"/>
      <c r="G587" s="831"/>
    </row>
    <row r="588" spans="1:16" s="659" customFormat="1" ht="45.75" customHeight="1" x14ac:dyDescent="0.25">
      <c r="B588" s="826"/>
      <c r="C588" s="826"/>
      <c r="D588" s="831"/>
      <c r="E588" s="832"/>
      <c r="F588" s="828"/>
      <c r="G588" s="831"/>
      <c r="H588" s="760"/>
      <c r="I588" s="760"/>
      <c r="J588" s="760"/>
      <c r="K588" s="760"/>
      <c r="L588" s="760"/>
      <c r="M588" s="760"/>
    </row>
    <row r="589" spans="1:16" s="659" customFormat="1" ht="15.75" customHeight="1" x14ac:dyDescent="0.25">
      <c r="A589" s="837"/>
      <c r="B589" s="826"/>
      <c r="C589" s="826"/>
      <c r="D589" s="827"/>
      <c r="E589" s="827"/>
      <c r="F589" s="828"/>
      <c r="G589" s="828"/>
      <c r="H589" s="837"/>
      <c r="I589" s="837"/>
      <c r="J589" s="837"/>
      <c r="K589" s="837"/>
      <c r="L589" s="837"/>
      <c r="M589" s="837"/>
      <c r="N589" s="837"/>
      <c r="O589" s="837"/>
      <c r="P589" s="837"/>
    </row>
    <row r="590" spans="1:16" s="659" customFormat="1" x14ac:dyDescent="0.25">
      <c r="A590" s="825"/>
      <c r="B590" s="826"/>
      <c r="C590" s="826"/>
      <c r="D590" s="827"/>
      <c r="E590" s="827"/>
      <c r="F590" s="828"/>
      <c r="G590" s="828"/>
      <c r="H590" s="838"/>
      <c r="I590" s="823"/>
      <c r="J590" s="823"/>
      <c r="K590" s="839"/>
      <c r="L590" s="839"/>
    </row>
    <row r="591" spans="1:16" s="659" customFormat="1" x14ac:dyDescent="0.25">
      <c r="A591" s="828"/>
      <c r="B591" s="826"/>
      <c r="C591" s="826"/>
      <c r="D591" s="827"/>
      <c r="E591" s="827"/>
      <c r="F591" s="828"/>
      <c r="G591" s="828"/>
      <c r="H591" s="827"/>
      <c r="I591" s="827"/>
      <c r="J591" s="840"/>
      <c r="K591" s="841"/>
      <c r="L591" s="841"/>
    </row>
    <row r="592" spans="1:16" s="659" customFormat="1" ht="15" customHeight="1" x14ac:dyDescent="0.25">
      <c r="A592" s="828"/>
      <c r="B592" s="826"/>
      <c r="C592" s="826"/>
      <c r="D592" s="827"/>
      <c r="E592" s="827"/>
      <c r="F592" s="828"/>
      <c r="G592" s="828"/>
      <c r="H592" s="827"/>
      <c r="I592" s="827"/>
      <c r="J592" s="840"/>
      <c r="K592" s="841"/>
      <c r="L592" s="841"/>
    </row>
    <row r="593" spans="1:12" s="659" customFormat="1" x14ac:dyDescent="0.25">
      <c r="A593" s="828"/>
      <c r="B593" s="826"/>
      <c r="C593" s="826"/>
      <c r="D593" s="827"/>
      <c r="E593" s="827"/>
      <c r="F593" s="828"/>
      <c r="G593" s="828"/>
      <c r="H593" s="827"/>
      <c r="I593" s="827"/>
      <c r="J593" s="840"/>
      <c r="K593" s="841"/>
      <c r="L593" s="841"/>
    </row>
    <row r="594" spans="1:12" s="659" customFormat="1" ht="15" customHeight="1" x14ac:dyDescent="0.25">
      <c r="A594" s="828"/>
      <c r="B594" s="826"/>
      <c r="C594" s="826"/>
      <c r="D594" s="827"/>
      <c r="E594" s="827"/>
      <c r="F594" s="828"/>
      <c r="G594" s="828"/>
      <c r="H594" s="827"/>
      <c r="I594" s="827"/>
      <c r="J594" s="840"/>
      <c r="K594" s="841"/>
      <c r="L594" s="841"/>
    </row>
    <row r="595" spans="1:12" s="659" customFormat="1" ht="15" customHeight="1" x14ac:dyDescent="0.25">
      <c r="A595" s="828"/>
      <c r="B595" s="826"/>
      <c r="C595" s="826"/>
      <c r="D595" s="827"/>
      <c r="E595" s="827"/>
      <c r="F595" s="828"/>
      <c r="G595" s="828"/>
      <c r="H595" s="827"/>
      <c r="I595" s="827"/>
      <c r="J595" s="840"/>
      <c r="K595" s="841"/>
      <c r="L595" s="841"/>
    </row>
    <row r="596" spans="1:12" s="659" customFormat="1" ht="15" customHeight="1" x14ac:dyDescent="0.25">
      <c r="A596" s="828"/>
      <c r="B596" s="826"/>
      <c r="C596" s="826"/>
      <c r="D596" s="827"/>
      <c r="E596" s="827"/>
      <c r="F596" s="828"/>
      <c r="G596" s="828"/>
      <c r="H596" s="827"/>
      <c r="I596" s="827"/>
      <c r="J596" s="840"/>
      <c r="K596" s="841"/>
      <c r="L596" s="841"/>
    </row>
    <row r="597" spans="1:12" s="659" customFormat="1" ht="15" customHeight="1" x14ac:dyDescent="0.25">
      <c r="A597" s="828"/>
      <c r="B597" s="826"/>
      <c r="C597" s="826"/>
      <c r="D597" s="827"/>
      <c r="E597" s="827"/>
      <c r="F597" s="828"/>
      <c r="G597" s="828"/>
      <c r="H597" s="827"/>
      <c r="I597" s="827"/>
      <c r="J597" s="840"/>
      <c r="K597" s="841"/>
      <c r="L597" s="841"/>
    </row>
    <row r="598" spans="1:12" s="659" customFormat="1" x14ac:dyDescent="0.25">
      <c r="A598" s="828"/>
      <c r="B598" s="826"/>
      <c r="C598" s="826"/>
      <c r="D598" s="827"/>
      <c r="E598" s="827"/>
      <c r="F598" s="828"/>
      <c r="G598" s="828"/>
      <c r="H598" s="827"/>
      <c r="I598" s="827"/>
      <c r="J598" s="840"/>
      <c r="K598" s="841"/>
      <c r="L598" s="841"/>
    </row>
    <row r="599" spans="1:12" s="659" customFormat="1" x14ac:dyDescent="0.25">
      <c r="A599" s="828"/>
      <c r="B599" s="826"/>
      <c r="C599" s="826"/>
      <c r="D599" s="828"/>
      <c r="E599" s="827"/>
      <c r="F599" s="828"/>
      <c r="G599" s="828"/>
      <c r="H599" s="827"/>
      <c r="I599" s="827"/>
      <c r="J599" s="840"/>
      <c r="K599" s="841"/>
      <c r="L599" s="841"/>
    </row>
    <row r="600" spans="1:12" s="659" customFormat="1" ht="15" customHeight="1" x14ac:dyDescent="0.25">
      <c r="A600" s="828"/>
      <c r="B600" s="826"/>
      <c r="C600" s="826"/>
      <c r="D600" s="828"/>
      <c r="E600" s="827"/>
      <c r="F600" s="828"/>
      <c r="G600" s="828"/>
      <c r="H600" s="827"/>
      <c r="I600" s="827"/>
      <c r="J600" s="840"/>
      <c r="K600" s="841"/>
      <c r="L600" s="841"/>
    </row>
    <row r="601" spans="1:12" s="659" customFormat="1" x14ac:dyDescent="0.25">
      <c r="A601" s="828"/>
      <c r="B601" s="826"/>
      <c r="C601" s="826"/>
      <c r="D601" s="828"/>
      <c r="E601" s="827"/>
      <c r="F601" s="828"/>
      <c r="G601" s="828"/>
      <c r="H601" s="832"/>
      <c r="I601" s="832"/>
      <c r="J601" s="840"/>
      <c r="K601" s="841"/>
      <c r="L601" s="841"/>
    </row>
    <row r="602" spans="1:12" s="659" customFormat="1" ht="15.75" customHeight="1" x14ac:dyDescent="0.25">
      <c r="A602" s="828"/>
      <c r="B602" s="826"/>
      <c r="C602" s="826"/>
      <c r="D602" s="828"/>
      <c r="E602" s="827"/>
      <c r="F602" s="828"/>
      <c r="G602" s="828"/>
      <c r="H602" s="832"/>
      <c r="I602" s="832"/>
      <c r="J602" s="840"/>
      <c r="K602" s="841"/>
      <c r="L602" s="841"/>
    </row>
    <row r="603" spans="1:12" s="659" customFormat="1" x14ac:dyDescent="0.25">
      <c r="A603" s="828"/>
      <c r="B603" s="826"/>
      <c r="C603" s="826"/>
      <c r="D603" s="828"/>
      <c r="E603" s="827"/>
      <c r="F603" s="828"/>
      <c r="G603" s="828"/>
      <c r="H603" s="827"/>
      <c r="I603" s="827"/>
      <c r="J603" s="840"/>
      <c r="K603" s="841"/>
      <c r="L603" s="841"/>
    </row>
    <row r="604" spans="1:12" s="659" customFormat="1" x14ac:dyDescent="0.25">
      <c r="A604" s="828"/>
      <c r="B604" s="826"/>
      <c r="C604" s="826"/>
      <c r="D604" s="827"/>
      <c r="E604" s="827"/>
      <c r="F604" s="828"/>
      <c r="G604" s="828"/>
      <c r="H604" s="827"/>
      <c r="I604" s="827"/>
      <c r="J604" s="840"/>
      <c r="K604" s="841"/>
      <c r="L604" s="841"/>
    </row>
    <row r="605" spans="1:12" s="659" customFormat="1" x14ac:dyDescent="0.25">
      <c r="A605" s="828"/>
      <c r="B605" s="826"/>
      <c r="C605" s="826"/>
      <c r="D605" s="828"/>
      <c r="E605" s="827"/>
      <c r="F605" s="828"/>
      <c r="G605" s="828"/>
      <c r="H605" s="827"/>
      <c r="I605" s="827"/>
      <c r="J605" s="840"/>
      <c r="K605" s="841"/>
      <c r="L605" s="841"/>
    </row>
    <row r="606" spans="1:12" s="659" customFormat="1" ht="15" customHeight="1" x14ac:dyDescent="0.25">
      <c r="A606" s="828"/>
      <c r="B606" s="826"/>
      <c r="C606" s="826"/>
      <c r="D606" s="828"/>
      <c r="E606" s="827"/>
      <c r="F606" s="828"/>
      <c r="G606" s="828"/>
      <c r="H606" s="827"/>
      <c r="I606" s="827"/>
      <c r="J606" s="840"/>
      <c r="K606" s="841"/>
      <c r="L606" s="841"/>
    </row>
    <row r="607" spans="1:12" s="659" customFormat="1" x14ac:dyDescent="0.25">
      <c r="A607" s="828"/>
      <c r="B607" s="826"/>
      <c r="C607" s="826"/>
      <c r="D607" s="828"/>
      <c r="E607" s="827"/>
      <c r="F607" s="828"/>
      <c r="G607" s="828"/>
      <c r="H607" s="827"/>
      <c r="I607" s="827"/>
      <c r="J607" s="840"/>
      <c r="K607" s="841"/>
      <c r="L607" s="841"/>
    </row>
    <row r="608" spans="1:12" s="659" customFormat="1" ht="15" customHeight="1" x14ac:dyDescent="0.25">
      <c r="A608" s="828"/>
      <c r="B608" s="826"/>
      <c r="C608" s="826"/>
      <c r="D608" s="827"/>
      <c r="E608" s="827"/>
      <c r="F608" s="828"/>
      <c r="G608" s="828"/>
      <c r="H608" s="827"/>
      <c r="I608" s="827"/>
      <c r="J608" s="840"/>
      <c r="K608" s="841"/>
      <c r="L608" s="841"/>
    </row>
    <row r="609" spans="1:12" s="659" customFormat="1" ht="15" customHeight="1" x14ac:dyDescent="0.25">
      <c r="A609" s="828"/>
      <c r="B609" s="826"/>
      <c r="C609" s="826"/>
      <c r="D609" s="827"/>
      <c r="E609" s="827"/>
      <c r="F609" s="828"/>
      <c r="G609" s="828"/>
      <c r="H609" s="827"/>
      <c r="I609" s="827"/>
      <c r="J609" s="840"/>
      <c r="K609" s="841"/>
      <c r="L609" s="841"/>
    </row>
    <row r="610" spans="1:12" s="659" customFormat="1" ht="15" customHeight="1" x14ac:dyDescent="0.25">
      <c r="A610" s="828"/>
      <c r="B610" s="826"/>
      <c r="C610" s="826"/>
      <c r="D610" s="828"/>
      <c r="E610" s="827"/>
      <c r="F610" s="828"/>
      <c r="G610" s="828"/>
      <c r="H610" s="827"/>
      <c r="I610" s="827"/>
      <c r="J610" s="840"/>
      <c r="K610" s="841"/>
      <c r="L610" s="841"/>
    </row>
    <row r="611" spans="1:12" s="659" customFormat="1" x14ac:dyDescent="0.25">
      <c r="A611" s="828"/>
      <c r="B611" s="826"/>
      <c r="C611" s="826"/>
      <c r="D611" s="828"/>
      <c r="E611" s="827"/>
      <c r="F611" s="828"/>
      <c r="G611" s="828"/>
      <c r="H611" s="827"/>
      <c r="I611" s="827"/>
      <c r="J611" s="840"/>
      <c r="K611" s="841"/>
      <c r="L611" s="841"/>
    </row>
    <row r="612" spans="1:12" s="659" customFormat="1" x14ac:dyDescent="0.25">
      <c r="A612" s="828"/>
      <c r="B612" s="826"/>
      <c r="C612" s="826"/>
      <c r="D612" s="828"/>
      <c r="E612" s="827"/>
      <c r="F612" s="828"/>
      <c r="G612" s="828"/>
      <c r="H612" s="827"/>
      <c r="I612" s="827"/>
      <c r="J612" s="840"/>
      <c r="K612" s="841"/>
      <c r="L612" s="841"/>
    </row>
    <row r="613" spans="1:12" s="659" customFormat="1" x14ac:dyDescent="0.25">
      <c r="A613" s="828"/>
      <c r="B613" s="842"/>
      <c r="C613" s="842"/>
      <c r="D613" s="831"/>
      <c r="E613" s="832"/>
      <c r="F613" s="831"/>
      <c r="G613" s="831"/>
      <c r="H613" s="827"/>
      <c r="I613" s="827"/>
      <c r="J613" s="840"/>
      <c r="K613" s="841"/>
      <c r="L613" s="841"/>
    </row>
    <row r="614" spans="1:12" s="659" customFormat="1" ht="15" customHeight="1" x14ac:dyDescent="0.25">
      <c r="A614" s="828"/>
      <c r="B614" s="842"/>
      <c r="C614" s="842"/>
      <c r="D614" s="831"/>
      <c r="E614" s="832"/>
      <c r="F614" s="831"/>
      <c r="G614" s="831"/>
      <c r="H614" s="827"/>
      <c r="I614" s="827"/>
      <c r="J614" s="840"/>
      <c r="K614" s="841"/>
      <c r="L614" s="841"/>
    </row>
    <row r="615" spans="1:12" s="659" customFormat="1" x14ac:dyDescent="0.25">
      <c r="A615" s="828"/>
      <c r="B615" s="826"/>
      <c r="C615" s="826"/>
      <c r="D615" s="827"/>
      <c r="E615" s="827"/>
      <c r="F615" s="828"/>
      <c r="G615" s="828"/>
      <c r="H615" s="827"/>
      <c r="I615" s="827"/>
      <c r="J615" s="840"/>
      <c r="K615" s="841"/>
      <c r="L615" s="841"/>
    </row>
    <row r="616" spans="1:12" s="659" customFormat="1" x14ac:dyDescent="0.25">
      <c r="A616" s="828"/>
      <c r="B616" s="842"/>
      <c r="C616" s="842"/>
      <c r="D616" s="827"/>
      <c r="E616" s="827"/>
      <c r="F616" s="828"/>
      <c r="G616" s="828"/>
      <c r="H616" s="827"/>
      <c r="I616" s="827"/>
      <c r="J616" s="840"/>
      <c r="K616" s="841"/>
      <c r="L616" s="841"/>
    </row>
    <row r="617" spans="1:12" s="659" customFormat="1" x14ac:dyDescent="0.25">
      <c r="A617" s="828"/>
      <c r="B617" s="842"/>
      <c r="C617" s="842"/>
      <c r="D617" s="827"/>
      <c r="E617" s="827"/>
      <c r="F617" s="828"/>
      <c r="G617" s="828"/>
      <c r="H617" s="832"/>
      <c r="I617" s="832"/>
      <c r="J617" s="840"/>
      <c r="K617" s="841"/>
      <c r="L617" s="841"/>
    </row>
    <row r="618" spans="1:12" s="659" customFormat="1" x14ac:dyDescent="0.25">
      <c r="A618" s="828"/>
      <c r="B618" s="826"/>
      <c r="C618" s="826"/>
      <c r="D618" s="827"/>
      <c r="E618" s="827"/>
      <c r="F618" s="828"/>
      <c r="G618" s="828"/>
      <c r="H618" s="832"/>
      <c r="I618" s="832"/>
      <c r="J618" s="840"/>
      <c r="K618" s="841"/>
      <c r="L618" s="841"/>
    </row>
    <row r="619" spans="1:12" s="659" customFormat="1" x14ac:dyDescent="0.25">
      <c r="A619" s="828"/>
      <c r="B619" s="826"/>
      <c r="C619" s="826"/>
      <c r="D619" s="827"/>
      <c r="E619" s="827"/>
      <c r="F619" s="828"/>
      <c r="G619" s="828"/>
      <c r="H619" s="827"/>
      <c r="I619" s="827"/>
      <c r="J619" s="840"/>
      <c r="K619" s="841"/>
      <c r="L619" s="841"/>
    </row>
    <row r="620" spans="1:12" s="659" customFormat="1" x14ac:dyDescent="0.25">
      <c r="A620" s="828"/>
      <c r="B620" s="826"/>
      <c r="C620" s="826"/>
      <c r="D620" s="827"/>
      <c r="E620" s="827"/>
      <c r="F620" s="828"/>
      <c r="G620" s="828"/>
      <c r="H620" s="827"/>
      <c r="I620" s="827"/>
      <c r="J620" s="840"/>
      <c r="K620" s="841"/>
      <c r="L620" s="841"/>
    </row>
    <row r="621" spans="1:12" s="659" customFormat="1" x14ac:dyDescent="0.25">
      <c r="A621" s="828"/>
      <c r="B621" s="826"/>
      <c r="C621" s="826"/>
      <c r="D621" s="827"/>
      <c r="E621" s="827"/>
      <c r="F621" s="828"/>
      <c r="G621" s="828"/>
      <c r="H621" s="827"/>
      <c r="I621" s="827"/>
      <c r="J621" s="840"/>
      <c r="K621" s="841"/>
      <c r="L621" s="841"/>
    </row>
    <row r="622" spans="1:12" s="659" customFormat="1" x14ac:dyDescent="0.25">
      <c r="A622" s="828"/>
      <c r="B622" s="826"/>
      <c r="C622" s="826"/>
      <c r="D622" s="827"/>
      <c r="E622" s="827"/>
      <c r="F622" s="828"/>
      <c r="G622" s="828"/>
      <c r="H622" s="827"/>
      <c r="I622" s="827"/>
      <c r="J622" s="840"/>
      <c r="K622" s="841"/>
      <c r="L622" s="841"/>
    </row>
    <row r="623" spans="1:12" s="659" customFormat="1" x14ac:dyDescent="0.25">
      <c r="A623" s="828"/>
      <c r="B623" s="787"/>
      <c r="C623" s="787"/>
      <c r="D623" s="827"/>
      <c r="E623" s="827"/>
      <c r="F623" s="828"/>
      <c r="G623" s="828"/>
      <c r="H623" s="827"/>
      <c r="I623" s="827"/>
      <c r="J623" s="840"/>
      <c r="K623" s="841"/>
      <c r="L623" s="841"/>
    </row>
    <row r="624" spans="1:12" s="659" customFormat="1" x14ac:dyDescent="0.25">
      <c r="A624" s="828"/>
      <c r="B624" s="787"/>
      <c r="C624" s="787"/>
      <c r="D624" s="827"/>
      <c r="E624" s="827"/>
      <c r="F624" s="828"/>
      <c r="G624" s="828"/>
      <c r="H624" s="827"/>
      <c r="I624" s="827"/>
      <c r="J624" s="840"/>
      <c r="K624" s="841"/>
      <c r="L624" s="841"/>
    </row>
    <row r="625" spans="1:12" s="659" customFormat="1" x14ac:dyDescent="0.25">
      <c r="A625" s="828"/>
      <c r="B625" s="787"/>
      <c r="C625" s="787"/>
      <c r="D625" s="827"/>
      <c r="E625" s="827"/>
      <c r="F625" s="828"/>
      <c r="G625" s="828"/>
      <c r="H625" s="827"/>
      <c r="I625" s="827"/>
      <c r="J625" s="840"/>
      <c r="K625" s="841"/>
      <c r="L625" s="841"/>
    </row>
    <row r="626" spans="1:12" s="659" customFormat="1" x14ac:dyDescent="0.25">
      <c r="A626" s="828"/>
      <c r="B626" s="787"/>
      <c r="C626" s="787"/>
      <c r="D626" s="827"/>
      <c r="E626" s="827"/>
      <c r="F626" s="828"/>
      <c r="G626" s="828"/>
      <c r="H626" s="827"/>
      <c r="I626" s="827"/>
      <c r="J626" s="840"/>
      <c r="K626" s="841"/>
      <c r="L626" s="841"/>
    </row>
    <row r="627" spans="1:12" s="659" customFormat="1" x14ac:dyDescent="0.25">
      <c r="A627" s="828"/>
      <c r="B627" s="787"/>
      <c r="C627" s="787"/>
      <c r="D627" s="827"/>
      <c r="E627" s="827"/>
      <c r="F627" s="828"/>
      <c r="G627" s="828"/>
      <c r="H627" s="832"/>
      <c r="I627" s="832"/>
      <c r="J627" s="840"/>
      <c r="K627" s="841"/>
      <c r="L627" s="841"/>
    </row>
    <row r="628" spans="1:12" s="659" customFormat="1" x14ac:dyDescent="0.25">
      <c r="A628" s="828"/>
      <c r="B628" s="787"/>
      <c r="C628" s="787"/>
      <c r="D628" s="827"/>
      <c r="E628" s="827"/>
      <c r="F628" s="828"/>
      <c r="G628" s="828"/>
      <c r="H628" s="832"/>
      <c r="I628" s="832"/>
      <c r="J628" s="840"/>
      <c r="K628" s="841"/>
      <c r="L628" s="841"/>
    </row>
    <row r="629" spans="1:12" s="659" customFormat="1" x14ac:dyDescent="0.25">
      <c r="A629" s="828"/>
      <c r="B629" s="787"/>
      <c r="C629" s="787"/>
      <c r="D629" s="827"/>
      <c r="E629" s="827"/>
      <c r="F629" s="828"/>
      <c r="G629" s="828"/>
      <c r="H629" s="827"/>
      <c r="I629" s="827"/>
      <c r="J629" s="840"/>
      <c r="K629" s="841"/>
      <c r="L629" s="841"/>
    </row>
    <row r="630" spans="1:12" s="659" customFormat="1" x14ac:dyDescent="0.25">
      <c r="A630" s="828"/>
      <c r="B630" s="787"/>
      <c r="C630" s="787"/>
      <c r="D630" s="827"/>
      <c r="E630" s="827"/>
      <c r="F630" s="828"/>
      <c r="G630" s="828"/>
      <c r="H630" s="827"/>
      <c r="I630" s="827"/>
      <c r="J630" s="840"/>
      <c r="K630" s="841"/>
      <c r="L630" s="841"/>
    </row>
    <row r="631" spans="1:12" s="659" customFormat="1" x14ac:dyDescent="0.25">
      <c r="A631" s="828"/>
      <c r="B631" s="787"/>
      <c r="C631" s="787"/>
      <c r="D631" s="827"/>
      <c r="E631" s="827"/>
      <c r="F631" s="828"/>
      <c r="G631" s="828"/>
      <c r="H631" s="827"/>
      <c r="I631" s="827"/>
      <c r="J631" s="840"/>
      <c r="K631" s="841"/>
      <c r="L631" s="841"/>
    </row>
    <row r="632" spans="1:12" s="659" customFormat="1" x14ac:dyDescent="0.25">
      <c r="A632" s="828"/>
      <c r="B632" s="787"/>
      <c r="C632" s="787"/>
      <c r="D632" s="827"/>
      <c r="E632" s="827"/>
      <c r="F632" s="828"/>
      <c r="G632" s="828"/>
      <c r="H632" s="827"/>
      <c r="I632" s="827"/>
      <c r="J632" s="840"/>
      <c r="K632" s="841"/>
      <c r="L632" s="841"/>
    </row>
    <row r="633" spans="1:12" s="659" customFormat="1" x14ac:dyDescent="0.25">
      <c r="A633" s="828"/>
      <c r="B633" s="787"/>
      <c r="C633" s="787"/>
      <c r="D633" s="827"/>
      <c r="E633" s="827"/>
      <c r="F633" s="828"/>
      <c r="G633" s="828"/>
      <c r="H633" s="827"/>
      <c r="I633" s="827"/>
      <c r="J633" s="840"/>
      <c r="K633" s="841"/>
      <c r="L633" s="841"/>
    </row>
    <row r="634" spans="1:12" s="659" customFormat="1" x14ac:dyDescent="0.25">
      <c r="A634" s="828"/>
      <c r="B634" s="826"/>
      <c r="C634" s="826"/>
      <c r="D634" s="827"/>
      <c r="E634" s="827"/>
      <c r="F634" s="828"/>
      <c r="G634" s="828"/>
      <c r="H634" s="827"/>
      <c r="I634" s="827"/>
      <c r="J634" s="840"/>
      <c r="K634" s="841"/>
      <c r="L634" s="841"/>
    </row>
    <row r="635" spans="1:12" s="659" customFormat="1" x14ac:dyDescent="0.25">
      <c r="A635" s="828"/>
      <c r="B635" s="826"/>
      <c r="C635" s="826"/>
      <c r="D635" s="827"/>
      <c r="E635" s="827"/>
      <c r="F635" s="828"/>
      <c r="G635" s="828"/>
      <c r="H635" s="827"/>
      <c r="I635" s="827"/>
      <c r="J635" s="840"/>
      <c r="K635" s="841"/>
      <c r="L635" s="841"/>
    </row>
    <row r="636" spans="1:12" s="659" customFormat="1" x14ac:dyDescent="0.25">
      <c r="A636" s="828"/>
      <c r="B636" s="826"/>
      <c r="C636" s="826"/>
      <c r="D636" s="827"/>
      <c r="E636" s="827"/>
      <c r="F636" s="828"/>
      <c r="G636" s="828"/>
      <c r="H636" s="827"/>
      <c r="I636" s="827"/>
      <c r="J636" s="840"/>
      <c r="K636" s="841"/>
      <c r="L636" s="841"/>
    </row>
    <row r="637" spans="1:12" s="659" customFormat="1" x14ac:dyDescent="0.25">
      <c r="A637" s="828"/>
      <c r="B637" s="826"/>
      <c r="C637" s="826"/>
      <c r="D637" s="827"/>
      <c r="E637" s="827"/>
      <c r="F637" s="828"/>
      <c r="G637" s="828"/>
      <c r="H637" s="827"/>
      <c r="I637" s="827"/>
      <c r="J637" s="840"/>
      <c r="K637" s="841"/>
      <c r="L637" s="841"/>
    </row>
    <row r="638" spans="1:12" s="659" customFormat="1" x14ac:dyDescent="0.25">
      <c r="A638" s="828"/>
      <c r="B638" s="826"/>
      <c r="C638" s="826"/>
      <c r="D638" s="827"/>
      <c r="E638" s="827"/>
      <c r="F638" s="828"/>
      <c r="G638" s="828"/>
      <c r="H638" s="827"/>
      <c r="I638" s="827"/>
      <c r="J638" s="840"/>
      <c r="K638" s="841"/>
      <c r="L638" s="841"/>
    </row>
    <row r="639" spans="1:12" s="659" customFormat="1" x14ac:dyDescent="0.25">
      <c r="A639" s="828"/>
      <c r="B639" s="826"/>
      <c r="C639" s="826"/>
      <c r="D639" s="827"/>
      <c r="E639" s="827"/>
      <c r="F639" s="828"/>
      <c r="G639" s="828"/>
      <c r="H639" s="827"/>
      <c r="I639" s="827"/>
      <c r="J639" s="840"/>
      <c r="K639" s="841"/>
      <c r="L639" s="841"/>
    </row>
    <row r="640" spans="1:12" s="659" customFormat="1" x14ac:dyDescent="0.25">
      <c r="A640" s="828"/>
      <c r="B640" s="826"/>
      <c r="C640" s="826"/>
      <c r="D640" s="827"/>
      <c r="E640" s="827"/>
      <c r="F640" s="828"/>
      <c r="G640" s="828"/>
      <c r="H640" s="827"/>
      <c r="I640" s="827"/>
      <c r="J640" s="840"/>
      <c r="K640" s="841"/>
      <c r="L640" s="841"/>
    </row>
    <row r="641" spans="1:12" s="659" customFormat="1" x14ac:dyDescent="0.25">
      <c r="A641" s="828"/>
      <c r="B641" s="826"/>
      <c r="C641" s="826"/>
      <c r="D641" s="827"/>
      <c r="E641" s="827"/>
      <c r="F641" s="828"/>
      <c r="G641" s="828"/>
      <c r="H641" s="827"/>
      <c r="I641" s="827"/>
      <c r="J641" s="840"/>
      <c r="K641" s="841"/>
      <c r="L641" s="841"/>
    </row>
    <row r="642" spans="1:12" s="659" customFormat="1" x14ac:dyDescent="0.25">
      <c r="A642" s="828"/>
      <c r="B642" s="826"/>
      <c r="C642" s="826"/>
      <c r="D642" s="827"/>
      <c r="E642" s="827"/>
      <c r="F642" s="828"/>
      <c r="G642" s="828"/>
      <c r="H642" s="827"/>
      <c r="I642" s="827"/>
      <c r="J642" s="840"/>
      <c r="K642" s="841"/>
      <c r="L642" s="841"/>
    </row>
    <row r="643" spans="1:12" s="659" customFormat="1" x14ac:dyDescent="0.25">
      <c r="A643" s="828"/>
      <c r="B643" s="826"/>
      <c r="C643" s="826"/>
      <c r="D643" s="827"/>
      <c r="E643" s="827"/>
      <c r="F643" s="828"/>
      <c r="G643" s="828"/>
      <c r="H643" s="827"/>
      <c r="I643" s="827"/>
      <c r="J643" s="840"/>
      <c r="K643" s="841"/>
      <c r="L643" s="841"/>
    </row>
    <row r="644" spans="1:12" s="659" customFormat="1" x14ac:dyDescent="0.25">
      <c r="A644" s="828"/>
      <c r="B644" s="826"/>
      <c r="C644" s="826"/>
      <c r="D644" s="827"/>
      <c r="E644" s="827"/>
      <c r="F644" s="828"/>
      <c r="G644" s="828"/>
      <c r="H644" s="827"/>
      <c r="I644" s="827"/>
      <c r="J644" s="840"/>
      <c r="K644" s="841"/>
      <c r="L644" s="841"/>
    </row>
    <row r="645" spans="1:12" s="659" customFormat="1" x14ac:dyDescent="0.25">
      <c r="A645" s="828"/>
      <c r="B645" s="826"/>
      <c r="C645" s="826"/>
      <c r="D645" s="827"/>
      <c r="E645" s="827"/>
      <c r="F645" s="828"/>
      <c r="G645" s="828"/>
      <c r="H645" s="827"/>
      <c r="I645" s="827"/>
      <c r="J645" s="840"/>
      <c r="K645" s="841"/>
      <c r="L645" s="841"/>
    </row>
    <row r="646" spans="1:12" s="659" customFormat="1" x14ac:dyDescent="0.25">
      <c r="A646" s="828"/>
      <c r="B646" s="826"/>
      <c r="C646" s="826"/>
      <c r="D646" s="827"/>
      <c r="E646" s="827"/>
      <c r="F646" s="828"/>
      <c r="G646" s="828"/>
      <c r="H646" s="827"/>
      <c r="I646" s="827"/>
      <c r="J646" s="840"/>
      <c r="K646" s="841"/>
      <c r="L646" s="841"/>
    </row>
    <row r="647" spans="1:12" s="659" customFormat="1" x14ac:dyDescent="0.25">
      <c r="A647" s="828"/>
      <c r="B647" s="826"/>
      <c r="C647" s="826"/>
      <c r="D647" s="827"/>
      <c r="E647" s="827"/>
      <c r="F647" s="828"/>
      <c r="G647" s="828"/>
      <c r="H647" s="827"/>
      <c r="I647" s="827"/>
      <c r="J647" s="840"/>
      <c r="K647" s="841"/>
      <c r="L647" s="841"/>
    </row>
    <row r="648" spans="1:12" s="659" customFormat="1" x14ac:dyDescent="0.25">
      <c r="A648" s="828"/>
      <c r="B648" s="826"/>
      <c r="C648" s="826"/>
      <c r="D648" s="827"/>
      <c r="E648" s="827"/>
      <c r="F648" s="828"/>
      <c r="G648" s="828"/>
      <c r="H648" s="827"/>
      <c r="I648" s="827"/>
      <c r="J648" s="840"/>
      <c r="K648" s="841"/>
      <c r="L648" s="841"/>
    </row>
    <row r="649" spans="1:12" s="659" customFormat="1" x14ac:dyDescent="0.25">
      <c r="A649" s="828"/>
      <c r="B649" s="826"/>
      <c r="C649" s="826"/>
      <c r="D649" s="827"/>
      <c r="E649" s="827"/>
      <c r="F649" s="828"/>
      <c r="G649" s="828"/>
      <c r="H649" s="827"/>
      <c r="I649" s="827"/>
      <c r="J649" s="840"/>
      <c r="K649" s="841"/>
      <c r="L649" s="841"/>
    </row>
    <row r="650" spans="1:12" s="659" customFormat="1" x14ac:dyDescent="0.25">
      <c r="A650" s="828"/>
      <c r="B650" s="826"/>
      <c r="C650" s="826"/>
      <c r="D650" s="827"/>
      <c r="E650" s="827"/>
      <c r="F650" s="828"/>
      <c r="G650" s="828"/>
      <c r="H650" s="827"/>
      <c r="I650" s="827"/>
      <c r="J650" s="840"/>
      <c r="K650" s="841"/>
      <c r="L650" s="841"/>
    </row>
    <row r="651" spans="1:12" s="659" customFormat="1" x14ac:dyDescent="0.25">
      <c r="A651" s="828"/>
      <c r="B651" s="826"/>
      <c r="C651" s="826"/>
      <c r="D651" s="827"/>
      <c r="E651" s="827"/>
      <c r="F651" s="828"/>
      <c r="G651" s="828"/>
      <c r="H651" s="827"/>
      <c r="I651" s="827"/>
      <c r="J651" s="840"/>
      <c r="K651" s="841"/>
      <c r="L651" s="841"/>
    </row>
    <row r="652" spans="1:12" s="659" customFormat="1" x14ac:dyDescent="0.25">
      <c r="A652" s="828"/>
      <c r="B652" s="826"/>
      <c r="C652" s="826"/>
      <c r="D652" s="827"/>
      <c r="E652" s="827"/>
      <c r="F652" s="828"/>
      <c r="G652" s="828"/>
      <c r="H652" s="827"/>
      <c r="I652" s="827"/>
      <c r="J652" s="840"/>
      <c r="K652" s="841"/>
      <c r="L652" s="841"/>
    </row>
    <row r="653" spans="1:12" s="659" customFormat="1" x14ac:dyDescent="0.25">
      <c r="A653" s="828"/>
      <c r="B653" s="826"/>
      <c r="C653" s="826"/>
      <c r="D653" s="827"/>
      <c r="E653" s="827"/>
      <c r="F653" s="828"/>
      <c r="G653" s="828"/>
      <c r="H653" s="832"/>
      <c r="I653" s="832"/>
      <c r="J653" s="840"/>
      <c r="K653" s="841"/>
      <c r="L653" s="841"/>
    </row>
    <row r="654" spans="1:12" s="659" customFormat="1" x14ac:dyDescent="0.25">
      <c r="A654" s="828"/>
      <c r="B654" s="826"/>
      <c r="C654" s="826"/>
      <c r="D654" s="827"/>
      <c r="E654" s="827"/>
      <c r="F654" s="828"/>
      <c r="G654" s="828"/>
      <c r="H654" s="832"/>
      <c r="I654" s="832"/>
      <c r="J654" s="843"/>
      <c r="K654" s="841"/>
      <c r="L654" s="841"/>
    </row>
    <row r="655" spans="1:12" s="659" customFormat="1" x14ac:dyDescent="0.25">
      <c r="A655" s="828"/>
      <c r="B655" s="826"/>
      <c r="C655" s="826"/>
      <c r="D655" s="827"/>
      <c r="E655" s="827"/>
      <c r="F655" s="828"/>
      <c r="G655" s="828"/>
      <c r="H655" s="827"/>
      <c r="I655" s="827"/>
      <c r="J655" s="840"/>
      <c r="K655" s="841"/>
      <c r="L655" s="841"/>
    </row>
    <row r="656" spans="1:12" s="659" customFormat="1" x14ac:dyDescent="0.25">
      <c r="A656" s="828"/>
      <c r="B656" s="826"/>
      <c r="C656" s="826"/>
      <c r="D656" s="827"/>
      <c r="E656" s="827"/>
      <c r="F656" s="828"/>
      <c r="G656" s="828"/>
      <c r="H656" s="827"/>
      <c r="I656" s="827"/>
      <c r="J656" s="840"/>
      <c r="K656" s="841"/>
      <c r="L656" s="841"/>
    </row>
    <row r="657" spans="1:12" s="659" customFormat="1" x14ac:dyDescent="0.25">
      <c r="A657" s="828"/>
      <c r="B657" s="826"/>
      <c r="C657" s="826"/>
      <c r="D657" s="827"/>
      <c r="E657" s="827"/>
      <c r="F657" s="828"/>
      <c r="G657" s="828"/>
      <c r="H657" s="827"/>
      <c r="I657" s="827"/>
      <c r="J657" s="840"/>
      <c r="K657" s="841"/>
      <c r="L657" s="841"/>
    </row>
    <row r="658" spans="1:12" s="659" customFormat="1" x14ac:dyDescent="0.25">
      <c r="A658" s="828"/>
      <c r="B658" s="826"/>
      <c r="C658" s="826"/>
      <c r="D658" s="827"/>
      <c r="E658" s="827"/>
      <c r="F658" s="828"/>
      <c r="G658" s="828"/>
      <c r="H658" s="827"/>
      <c r="I658" s="827"/>
      <c r="J658" s="840"/>
      <c r="K658" s="841"/>
      <c r="L658" s="841"/>
    </row>
    <row r="659" spans="1:12" s="659" customFormat="1" x14ac:dyDescent="0.25">
      <c r="A659" s="828"/>
      <c r="B659" s="826"/>
      <c r="C659" s="826"/>
      <c r="D659" s="827"/>
      <c r="E659" s="827"/>
      <c r="F659" s="828"/>
      <c r="G659" s="828"/>
      <c r="H659" s="827"/>
      <c r="I659" s="827"/>
      <c r="J659" s="840"/>
      <c r="K659" s="841"/>
      <c r="L659" s="841"/>
    </row>
    <row r="660" spans="1:12" s="659" customFormat="1" x14ac:dyDescent="0.25">
      <c r="A660" s="828"/>
      <c r="B660" s="826"/>
      <c r="C660" s="826"/>
      <c r="D660" s="827"/>
      <c r="E660" s="827"/>
      <c r="F660" s="828"/>
      <c r="G660" s="828"/>
      <c r="H660" s="827"/>
      <c r="I660" s="827"/>
      <c r="J660" s="840"/>
      <c r="K660" s="841"/>
      <c r="L660" s="841"/>
    </row>
    <row r="661" spans="1:12" s="659" customFormat="1" x14ac:dyDescent="0.25">
      <c r="A661" s="828"/>
      <c r="B661" s="826"/>
      <c r="C661" s="826"/>
      <c r="D661" s="827"/>
      <c r="E661" s="827"/>
      <c r="F661" s="828"/>
      <c r="G661" s="828"/>
      <c r="H661" s="827"/>
      <c r="I661" s="827"/>
      <c r="J661" s="840"/>
      <c r="K661" s="841"/>
      <c r="L661" s="841"/>
    </row>
    <row r="662" spans="1:12" s="659" customFormat="1" x14ac:dyDescent="0.25">
      <c r="A662" s="828"/>
      <c r="B662" s="826"/>
      <c r="C662" s="826"/>
      <c r="D662" s="827"/>
      <c r="E662" s="827"/>
      <c r="F662" s="828"/>
      <c r="G662" s="828"/>
      <c r="H662" s="827"/>
      <c r="I662" s="827"/>
      <c r="J662" s="840"/>
      <c r="K662" s="841"/>
      <c r="L662" s="841"/>
    </row>
    <row r="663" spans="1:12" s="659" customFormat="1" x14ac:dyDescent="0.25">
      <c r="A663" s="828"/>
      <c r="B663" s="826"/>
      <c r="C663" s="826"/>
      <c r="D663" s="827"/>
      <c r="E663" s="827"/>
      <c r="F663" s="828"/>
      <c r="G663" s="828"/>
      <c r="H663" s="827"/>
      <c r="I663" s="827"/>
      <c r="J663" s="840"/>
      <c r="K663" s="841"/>
      <c r="L663" s="841"/>
    </row>
    <row r="664" spans="1:12" s="659" customFormat="1" x14ac:dyDescent="0.25">
      <c r="A664" s="828"/>
      <c r="B664" s="826"/>
      <c r="C664" s="826"/>
      <c r="D664" s="827"/>
      <c r="E664" s="827"/>
      <c r="F664" s="828"/>
      <c r="G664" s="828"/>
      <c r="H664" s="827"/>
      <c r="I664" s="827"/>
      <c r="J664" s="840"/>
      <c r="K664" s="841"/>
      <c r="L664" s="841"/>
    </row>
    <row r="665" spans="1:12" s="659" customFormat="1" x14ac:dyDescent="0.25">
      <c r="A665" s="828"/>
      <c r="B665" s="826"/>
      <c r="C665" s="826"/>
      <c r="D665" s="827"/>
      <c r="E665" s="827"/>
      <c r="F665" s="828"/>
      <c r="G665" s="828"/>
      <c r="H665" s="827"/>
      <c r="I665" s="827"/>
      <c r="J665" s="840"/>
      <c r="K665" s="841"/>
      <c r="L665" s="841"/>
    </row>
    <row r="666" spans="1:12" s="659" customFormat="1" x14ac:dyDescent="0.25">
      <c r="A666" s="828"/>
      <c r="B666" s="826"/>
      <c r="C666" s="826"/>
      <c r="D666" s="827"/>
      <c r="E666" s="827"/>
      <c r="F666" s="828"/>
      <c r="G666" s="828"/>
      <c r="H666" s="827"/>
      <c r="I666" s="827"/>
      <c r="J666" s="840"/>
      <c r="K666" s="841"/>
      <c r="L666" s="841"/>
    </row>
    <row r="667" spans="1:12" s="659" customFormat="1" x14ac:dyDescent="0.25">
      <c r="A667" s="828"/>
      <c r="B667" s="826"/>
      <c r="C667" s="826"/>
      <c r="D667" s="827"/>
      <c r="E667" s="827"/>
      <c r="F667" s="828"/>
      <c r="G667" s="828"/>
      <c r="H667" s="827"/>
      <c r="I667" s="827"/>
      <c r="J667" s="840"/>
      <c r="K667" s="841"/>
      <c r="L667" s="841"/>
    </row>
    <row r="668" spans="1:12" s="659" customFormat="1" x14ac:dyDescent="0.25">
      <c r="A668" s="828"/>
      <c r="B668" s="826"/>
      <c r="C668" s="826"/>
      <c r="D668" s="827"/>
      <c r="E668" s="827"/>
      <c r="F668" s="828"/>
      <c r="G668" s="828"/>
      <c r="H668" s="827"/>
      <c r="I668" s="827"/>
      <c r="J668" s="840"/>
      <c r="K668" s="841"/>
      <c r="L668" s="841"/>
    </row>
    <row r="669" spans="1:12" s="659" customFormat="1" x14ac:dyDescent="0.25">
      <c r="A669" s="828"/>
      <c r="B669" s="826"/>
      <c r="C669" s="826"/>
      <c r="D669" s="827"/>
      <c r="E669" s="827"/>
      <c r="F669" s="828"/>
      <c r="G669" s="828"/>
      <c r="H669" s="827"/>
      <c r="I669" s="827"/>
      <c r="J669" s="840"/>
      <c r="K669" s="841"/>
      <c r="L669" s="841"/>
    </row>
    <row r="670" spans="1:12" s="659" customFormat="1" x14ac:dyDescent="0.25">
      <c r="A670" s="828"/>
      <c r="B670" s="826"/>
      <c r="C670" s="826"/>
      <c r="D670" s="827"/>
      <c r="E670" s="827"/>
      <c r="F670" s="828"/>
      <c r="G670" s="828"/>
      <c r="H670" s="827"/>
      <c r="I670" s="827"/>
      <c r="J670" s="840"/>
      <c r="K670" s="841"/>
      <c r="L670" s="841"/>
    </row>
    <row r="671" spans="1:12" s="659" customFormat="1" x14ac:dyDescent="0.25">
      <c r="A671" s="828"/>
      <c r="B671" s="826"/>
      <c r="C671" s="826"/>
      <c r="D671" s="827"/>
      <c r="E671" s="827"/>
      <c r="F671" s="828"/>
      <c r="G671" s="828"/>
      <c r="H671" s="827"/>
      <c r="I671" s="827"/>
      <c r="J671" s="840"/>
      <c r="K671" s="841"/>
      <c r="L671" s="841"/>
    </row>
    <row r="672" spans="1:12" s="659" customFormat="1" x14ac:dyDescent="0.25">
      <c r="A672" s="828"/>
      <c r="B672" s="826"/>
      <c r="C672" s="826"/>
      <c r="D672" s="827"/>
      <c r="E672" s="827"/>
      <c r="F672" s="828"/>
      <c r="G672" s="828"/>
      <c r="H672" s="827"/>
      <c r="I672" s="827"/>
      <c r="J672" s="840"/>
      <c r="K672" s="841"/>
      <c r="L672" s="841"/>
    </row>
    <row r="673" spans="1:12" s="659" customFormat="1" x14ac:dyDescent="0.25">
      <c r="A673" s="828"/>
      <c r="B673" s="826"/>
      <c r="C673" s="826"/>
      <c r="D673" s="827"/>
      <c r="E673" s="827"/>
      <c r="F673" s="828"/>
      <c r="G673" s="828"/>
      <c r="H673" s="827"/>
      <c r="I673" s="827"/>
      <c r="J673" s="840"/>
      <c r="K673" s="841"/>
      <c r="L673" s="841"/>
    </row>
    <row r="674" spans="1:12" s="659" customFormat="1" x14ac:dyDescent="0.25">
      <c r="A674" s="828"/>
      <c r="B674" s="826"/>
      <c r="C674" s="826"/>
      <c r="D674" s="827"/>
      <c r="E674" s="827"/>
      <c r="F674" s="828"/>
      <c r="G674" s="828"/>
      <c r="H674" s="827"/>
      <c r="I674" s="827"/>
      <c r="J674" s="840"/>
      <c r="K674" s="841"/>
      <c r="L674" s="841"/>
    </row>
    <row r="675" spans="1:12" s="659" customFormat="1" x14ac:dyDescent="0.25">
      <c r="A675" s="828"/>
      <c r="B675" s="826"/>
      <c r="C675" s="826"/>
      <c r="D675" s="827"/>
      <c r="E675" s="827"/>
      <c r="F675" s="828"/>
      <c r="G675" s="828"/>
      <c r="H675" s="827"/>
      <c r="I675" s="827"/>
      <c r="J675" s="840"/>
      <c r="K675" s="841"/>
      <c r="L675" s="841"/>
    </row>
    <row r="676" spans="1:12" s="659" customFormat="1" x14ac:dyDescent="0.25">
      <c r="A676" s="828"/>
      <c r="B676" s="826"/>
      <c r="C676" s="826"/>
      <c r="D676" s="827"/>
      <c r="E676" s="827"/>
      <c r="F676" s="828"/>
      <c r="G676" s="828"/>
      <c r="H676" s="827"/>
      <c r="I676" s="827"/>
      <c r="J676" s="840"/>
      <c r="K676" s="841"/>
      <c r="L676" s="841"/>
    </row>
    <row r="677" spans="1:12" s="659" customFormat="1" x14ac:dyDescent="0.25">
      <c r="A677" s="828"/>
      <c r="B677" s="826"/>
      <c r="C677" s="826"/>
      <c r="D677" s="827"/>
      <c r="E677" s="827"/>
      <c r="F677" s="828"/>
      <c r="G677" s="828"/>
      <c r="H677" s="827"/>
      <c r="I677" s="827"/>
      <c r="J677" s="840"/>
      <c r="K677" s="841"/>
      <c r="L677" s="841"/>
    </row>
    <row r="678" spans="1:12" s="659" customFormat="1" x14ac:dyDescent="0.25">
      <c r="A678" s="828"/>
      <c r="B678" s="826"/>
      <c r="C678" s="826"/>
      <c r="D678" s="827"/>
      <c r="E678" s="827"/>
      <c r="F678" s="828"/>
      <c r="G678" s="828"/>
      <c r="H678" s="827"/>
      <c r="I678" s="827"/>
      <c r="J678" s="840"/>
      <c r="K678" s="841"/>
      <c r="L678" s="841"/>
    </row>
    <row r="679" spans="1:12" s="659" customFormat="1" x14ac:dyDescent="0.25">
      <c r="A679" s="828"/>
      <c r="B679" s="826"/>
      <c r="C679" s="826"/>
      <c r="D679" s="827"/>
      <c r="E679" s="827"/>
      <c r="F679" s="828"/>
      <c r="G679" s="828"/>
      <c r="H679" s="827"/>
      <c r="I679" s="827"/>
      <c r="J679" s="840"/>
      <c r="K679" s="841"/>
      <c r="L679" s="841"/>
    </row>
    <row r="680" spans="1:12" s="659" customFormat="1" x14ac:dyDescent="0.25">
      <c r="A680" s="828"/>
      <c r="B680" s="826"/>
      <c r="C680" s="826"/>
      <c r="D680" s="827"/>
      <c r="E680" s="827"/>
      <c r="F680" s="828"/>
      <c r="G680" s="828"/>
      <c r="H680" s="827"/>
      <c r="I680" s="827"/>
      <c r="J680" s="840"/>
      <c r="K680" s="841"/>
      <c r="L680" s="841"/>
    </row>
    <row r="681" spans="1:12" s="659" customFormat="1" x14ac:dyDescent="0.25">
      <c r="A681" s="828"/>
      <c r="B681" s="826"/>
      <c r="C681" s="826"/>
      <c r="D681" s="827"/>
      <c r="E681" s="827"/>
      <c r="F681" s="828"/>
      <c r="G681" s="828"/>
      <c r="H681" s="827"/>
      <c r="I681" s="827"/>
      <c r="J681" s="840"/>
      <c r="K681" s="841"/>
      <c r="L681" s="841"/>
    </row>
    <row r="682" spans="1:12" s="659" customFormat="1" x14ac:dyDescent="0.25">
      <c r="A682" s="828"/>
      <c r="B682" s="826"/>
      <c r="C682" s="826"/>
      <c r="D682" s="827"/>
      <c r="E682" s="827"/>
      <c r="F682" s="828"/>
      <c r="G682" s="828"/>
      <c r="H682" s="827"/>
      <c r="I682" s="827"/>
      <c r="J682" s="840"/>
      <c r="K682" s="841"/>
      <c r="L682" s="841"/>
    </row>
    <row r="683" spans="1:12" s="659" customFormat="1" x14ac:dyDescent="0.25">
      <c r="A683" s="828"/>
      <c r="B683" s="826"/>
      <c r="C683" s="826"/>
      <c r="D683" s="827"/>
      <c r="E683" s="827"/>
      <c r="F683" s="828"/>
      <c r="G683" s="828"/>
      <c r="H683" s="827"/>
      <c r="I683" s="827"/>
      <c r="J683" s="840"/>
      <c r="K683" s="841"/>
      <c r="L683" s="841"/>
    </row>
    <row r="684" spans="1:12" s="659" customFormat="1" x14ac:dyDescent="0.25">
      <c r="A684" s="828"/>
      <c r="B684" s="826"/>
      <c r="C684" s="826"/>
      <c r="D684" s="827"/>
      <c r="E684" s="827"/>
      <c r="F684" s="828"/>
      <c r="G684" s="828"/>
      <c r="H684" s="827"/>
      <c r="I684" s="827"/>
      <c r="J684" s="840"/>
      <c r="K684" s="841"/>
      <c r="L684" s="841"/>
    </row>
    <row r="685" spans="1:12" s="659" customFormat="1" x14ac:dyDescent="0.25">
      <c r="A685" s="828"/>
      <c r="B685" s="826"/>
      <c r="C685" s="826"/>
      <c r="D685" s="827"/>
      <c r="E685" s="827"/>
      <c r="F685" s="828"/>
      <c r="G685" s="828"/>
      <c r="H685" s="827"/>
      <c r="I685" s="827"/>
      <c r="J685" s="840"/>
      <c r="K685" s="841"/>
      <c r="L685" s="841"/>
    </row>
    <row r="686" spans="1:12" s="659" customFormat="1" x14ac:dyDescent="0.25">
      <c r="A686" s="828"/>
      <c r="B686" s="826"/>
      <c r="C686" s="826"/>
      <c r="D686" s="827"/>
      <c r="E686" s="827"/>
      <c r="F686" s="828"/>
      <c r="G686" s="828"/>
      <c r="H686" s="827"/>
      <c r="I686" s="827"/>
      <c r="J686" s="840"/>
      <c r="K686" s="841"/>
      <c r="L686" s="841"/>
    </row>
    <row r="687" spans="1:12" s="659" customFormat="1" x14ac:dyDescent="0.25">
      <c r="A687" s="828"/>
      <c r="B687" s="826"/>
      <c r="C687" s="826"/>
      <c r="D687" s="827"/>
      <c r="E687" s="827"/>
      <c r="F687" s="828"/>
      <c r="G687" s="828"/>
      <c r="H687" s="827"/>
      <c r="I687" s="827"/>
      <c r="J687" s="840"/>
      <c r="K687" s="841"/>
      <c r="L687" s="841"/>
    </row>
    <row r="688" spans="1:12" s="659" customFormat="1" x14ac:dyDescent="0.25">
      <c r="A688" s="828"/>
      <c r="B688" s="826"/>
      <c r="C688" s="826"/>
      <c r="D688" s="827"/>
      <c r="E688" s="827"/>
      <c r="F688" s="828"/>
      <c r="G688" s="828"/>
      <c r="H688" s="827"/>
      <c r="I688" s="827"/>
      <c r="J688" s="840"/>
      <c r="K688" s="841"/>
      <c r="L688" s="841"/>
    </row>
    <row r="689" spans="1:13" s="659" customFormat="1" x14ac:dyDescent="0.25">
      <c r="A689" s="828"/>
      <c r="B689" s="826"/>
      <c r="C689" s="826"/>
      <c r="D689" s="827"/>
      <c r="E689" s="827"/>
      <c r="F689" s="828"/>
      <c r="G689" s="828"/>
      <c r="H689" s="827"/>
      <c r="I689" s="827"/>
      <c r="J689" s="840"/>
      <c r="K689" s="841"/>
      <c r="L689" s="841"/>
    </row>
    <row r="690" spans="1:13" s="659" customFormat="1" x14ac:dyDescent="0.25">
      <c r="A690" s="828"/>
      <c r="B690" s="826"/>
      <c r="C690" s="826"/>
      <c r="D690" s="827"/>
      <c r="E690" s="827"/>
      <c r="F690" s="828"/>
      <c r="G690" s="828"/>
      <c r="H690" s="827"/>
      <c r="I690" s="827"/>
      <c r="J690" s="840"/>
      <c r="K690" s="841"/>
      <c r="L690" s="841"/>
    </row>
    <row r="691" spans="1:13" s="659" customFormat="1" x14ac:dyDescent="0.25">
      <c r="A691" s="828"/>
      <c r="B691" s="826"/>
      <c r="C691" s="826"/>
      <c r="D691" s="827"/>
      <c r="E691" s="827"/>
      <c r="F691" s="828"/>
      <c r="G691" s="828"/>
      <c r="H691" s="827"/>
      <c r="I691" s="827"/>
      <c r="J691" s="840"/>
      <c r="K691" s="841"/>
      <c r="L691" s="841"/>
    </row>
    <row r="692" spans="1:13" s="659" customFormat="1" x14ac:dyDescent="0.25">
      <c r="A692" s="828"/>
      <c r="B692" s="826"/>
      <c r="C692" s="826"/>
      <c r="D692" s="827"/>
      <c r="E692" s="827"/>
      <c r="F692" s="828"/>
      <c r="G692" s="828"/>
      <c r="H692" s="827"/>
      <c r="I692" s="827"/>
      <c r="J692" s="840"/>
      <c r="K692" s="841"/>
      <c r="L692" s="841"/>
    </row>
    <row r="693" spans="1:13" s="659" customFormat="1" x14ac:dyDescent="0.25">
      <c r="A693" s="828"/>
      <c r="B693" s="844"/>
      <c r="C693" s="844"/>
      <c r="D693" s="845"/>
      <c r="E693" s="845"/>
      <c r="F693" s="845"/>
      <c r="G693" s="845"/>
      <c r="H693" s="827"/>
      <c r="I693" s="827"/>
      <c r="J693" s="840"/>
      <c r="K693" s="841"/>
      <c r="L693" s="841"/>
    </row>
    <row r="694" spans="1:13" x14ac:dyDescent="0.25">
      <c r="A694" s="828"/>
      <c r="B694" s="846"/>
      <c r="C694" s="846"/>
      <c r="D694" s="846"/>
      <c r="E694" s="846"/>
      <c r="F694" s="846"/>
      <c r="G694" s="846"/>
      <c r="H694" s="827"/>
      <c r="I694" s="827"/>
      <c r="J694" s="840"/>
      <c r="K694" s="841"/>
      <c r="L694" s="841"/>
    </row>
    <row r="695" spans="1:13" ht="15.75" x14ac:dyDescent="0.25">
      <c r="A695" s="828"/>
      <c r="B695" s="847" t="s">
        <v>732</v>
      </c>
      <c r="C695" s="848" t="s">
        <v>733</v>
      </c>
      <c r="D695" s="848"/>
      <c r="E695" s="848"/>
      <c r="F695" s="848"/>
      <c r="G695" s="647"/>
      <c r="H695" s="827"/>
      <c r="I695" s="827"/>
      <c r="J695" s="849"/>
      <c r="K695" s="841"/>
      <c r="L695" s="841"/>
    </row>
    <row r="696" spans="1:13" ht="15.75" x14ac:dyDescent="0.25">
      <c r="A696" s="828"/>
      <c r="B696" s="847"/>
      <c r="C696" s="850"/>
      <c r="D696" s="850"/>
      <c r="E696" s="850"/>
      <c r="F696" s="850"/>
      <c r="G696" s="647"/>
      <c r="H696" s="827"/>
      <c r="I696" s="827"/>
      <c r="J696" s="849"/>
      <c r="K696" s="841"/>
      <c r="L696" s="841"/>
    </row>
    <row r="697" spans="1:13" ht="53.25" customHeight="1" x14ac:dyDescent="0.25">
      <c r="A697" s="828"/>
      <c r="B697" s="659"/>
      <c r="C697" s="622" t="s">
        <v>734</v>
      </c>
      <c r="D697" s="622"/>
      <c r="E697" s="622"/>
      <c r="F697" s="622"/>
      <c r="G697" s="622"/>
      <c r="H697" s="622"/>
      <c r="I697" s="622"/>
      <c r="J697" s="622"/>
      <c r="K697" s="622"/>
      <c r="L697" s="622"/>
      <c r="M697" s="622"/>
    </row>
    <row r="698" spans="1:13" ht="15.75" x14ac:dyDescent="0.25">
      <c r="A698" s="828"/>
      <c r="B698" s="659"/>
      <c r="C698" s="647" t="s">
        <v>735</v>
      </c>
      <c r="D698" s="647"/>
      <c r="E698" s="647"/>
      <c r="F698" s="647"/>
      <c r="G698" s="647"/>
      <c r="H698" s="827"/>
      <c r="I698" s="827"/>
      <c r="J698" s="849"/>
      <c r="K698" s="841"/>
      <c r="L698" s="841"/>
    </row>
    <row r="699" spans="1:13" s="659" customFormat="1" x14ac:dyDescent="0.25">
      <c r="A699" s="828"/>
      <c r="C699" s="694"/>
      <c r="D699" s="640" t="s">
        <v>343</v>
      </c>
      <c r="E699" s="640"/>
      <c r="F699" s="851"/>
      <c r="G699" s="763"/>
      <c r="H699" s="827"/>
      <c r="I699" s="827"/>
      <c r="J699" s="849"/>
      <c r="K699" s="841"/>
      <c r="L699" s="841"/>
    </row>
    <row r="700" spans="1:13" s="659" customFormat="1" x14ac:dyDescent="0.25">
      <c r="A700" s="828"/>
      <c r="C700" s="852" t="s">
        <v>501</v>
      </c>
      <c r="D700" s="853">
        <v>43800</v>
      </c>
      <c r="E700" s="853">
        <v>43435</v>
      </c>
      <c r="F700" s="854"/>
      <c r="G700" s="665"/>
      <c r="H700" s="827"/>
      <c r="I700" s="827"/>
      <c r="J700" s="849"/>
      <c r="K700" s="841"/>
      <c r="L700" s="841"/>
    </row>
    <row r="701" spans="1:13" s="659" customFormat="1" x14ac:dyDescent="0.25">
      <c r="A701" s="828"/>
      <c r="C701" s="643" t="s">
        <v>736</v>
      </c>
      <c r="D701" s="644">
        <v>17542122</v>
      </c>
      <c r="E701" s="644">
        <v>14090903</v>
      </c>
      <c r="F701" s="854"/>
      <c r="G701" s="665"/>
      <c r="H701" s="827"/>
      <c r="I701" s="827"/>
      <c r="J701" s="849"/>
      <c r="K701" s="841"/>
      <c r="L701" s="841"/>
    </row>
    <row r="702" spans="1:13" s="659" customFormat="1" x14ac:dyDescent="0.25">
      <c r="A702" s="828"/>
      <c r="C702" s="643" t="s">
        <v>737</v>
      </c>
      <c r="D702" s="644">
        <v>16916921</v>
      </c>
      <c r="E702" s="644">
        <v>15390303</v>
      </c>
      <c r="F702" s="854"/>
      <c r="G702" s="665"/>
      <c r="H702" s="827"/>
      <c r="I702" s="827"/>
      <c r="J702" s="849"/>
      <c r="K702" s="841"/>
      <c r="L702" s="841"/>
    </row>
    <row r="703" spans="1:13" s="659" customFormat="1" x14ac:dyDescent="0.25">
      <c r="A703" s="828"/>
      <c r="C703" s="643" t="s">
        <v>738</v>
      </c>
      <c r="D703" s="644">
        <v>6089865</v>
      </c>
      <c r="E703" s="644">
        <v>4157455</v>
      </c>
      <c r="F703" s="851"/>
      <c r="G703" s="678"/>
      <c r="H703" s="827"/>
      <c r="I703" s="827"/>
      <c r="J703" s="849"/>
      <c r="K703" s="841"/>
      <c r="L703" s="841"/>
    </row>
    <row r="704" spans="1:13" x14ac:dyDescent="0.25">
      <c r="A704" s="828"/>
      <c r="B704" s="659"/>
      <c r="C704" s="852" t="s">
        <v>739</v>
      </c>
      <c r="D704" s="855">
        <v>40548909</v>
      </c>
      <c r="E704" s="855">
        <v>33638661</v>
      </c>
      <c r="F704" s="666"/>
      <c r="G704" s="666"/>
      <c r="H704" s="827"/>
      <c r="I704" s="827"/>
      <c r="J704" s="849"/>
      <c r="K704" s="841"/>
      <c r="L704" s="841"/>
    </row>
    <row r="705" spans="1:13" x14ac:dyDescent="0.25">
      <c r="A705" s="828"/>
      <c r="B705" s="659"/>
      <c r="H705" s="827"/>
      <c r="I705" s="827"/>
      <c r="J705" s="840"/>
      <c r="K705" s="841"/>
      <c r="L705" s="841"/>
    </row>
    <row r="706" spans="1:13" ht="29.25" customHeight="1" x14ac:dyDescent="0.25">
      <c r="A706" s="828"/>
      <c r="B706" s="659"/>
      <c r="C706" s="622" t="s">
        <v>740</v>
      </c>
      <c r="D706" s="622"/>
      <c r="E706" s="622"/>
      <c r="F706" s="622"/>
      <c r="G706" s="622"/>
      <c r="H706" s="622"/>
      <c r="I706" s="622"/>
      <c r="J706" s="622"/>
      <c r="K706" s="622"/>
      <c r="L706" s="622"/>
      <c r="M706" s="622"/>
    </row>
    <row r="707" spans="1:13" x14ac:dyDescent="0.25">
      <c r="A707" s="828"/>
      <c r="B707" s="659"/>
      <c r="H707" s="827"/>
      <c r="I707" s="827"/>
      <c r="J707" s="840"/>
      <c r="K707" s="841"/>
      <c r="L707" s="841"/>
    </row>
    <row r="708" spans="1:13" ht="15.75" x14ac:dyDescent="0.25">
      <c r="A708" s="828"/>
      <c r="B708" s="659"/>
      <c r="C708" s="647" t="s">
        <v>741</v>
      </c>
      <c r="D708" s="647"/>
      <c r="E708" s="647"/>
      <c r="F708" s="647"/>
      <c r="G708" s="647"/>
      <c r="H708" s="827"/>
      <c r="I708" s="827"/>
      <c r="J708" s="840"/>
      <c r="K708" s="841"/>
      <c r="L708" s="841"/>
    </row>
    <row r="709" spans="1:13" x14ac:dyDescent="0.25">
      <c r="A709" s="828"/>
      <c r="B709" s="659"/>
      <c r="H709" s="827"/>
      <c r="I709" s="827"/>
      <c r="J709" s="840"/>
      <c r="K709" s="841"/>
      <c r="L709" s="841"/>
    </row>
    <row r="710" spans="1:13" ht="41.25" customHeight="1" x14ac:dyDescent="0.25">
      <c r="A710" s="828"/>
      <c r="B710" s="659"/>
      <c r="C710" s="622" t="s">
        <v>742</v>
      </c>
      <c r="D710" s="622"/>
      <c r="E710" s="622"/>
      <c r="F710" s="622"/>
      <c r="G710" s="622"/>
      <c r="H710" s="622"/>
      <c r="I710" s="622"/>
      <c r="J710" s="622"/>
      <c r="K710" s="622"/>
      <c r="L710" s="622"/>
      <c r="M710" s="622"/>
    </row>
    <row r="711" spans="1:13" x14ac:dyDescent="0.25">
      <c r="A711" s="828"/>
      <c r="B711" s="659"/>
      <c r="C711" s="639"/>
      <c r="D711" s="640" t="s">
        <v>343</v>
      </c>
      <c r="E711" s="640"/>
      <c r="H711" s="827"/>
      <c r="I711" s="827"/>
      <c r="J711" s="840"/>
      <c r="K711" s="841"/>
      <c r="L711" s="841"/>
    </row>
    <row r="712" spans="1:13" x14ac:dyDescent="0.25">
      <c r="A712" s="828"/>
      <c r="B712" s="659"/>
      <c r="C712" s="852" t="s">
        <v>501</v>
      </c>
      <c r="D712" s="853">
        <v>43800</v>
      </c>
      <c r="E712" s="853">
        <v>43435</v>
      </c>
      <c r="F712" s="856"/>
      <c r="G712" s="856"/>
      <c r="H712" s="827"/>
      <c r="I712" s="827"/>
      <c r="J712" s="840"/>
      <c r="K712" s="841"/>
      <c r="L712" s="841"/>
    </row>
    <row r="713" spans="1:13" x14ac:dyDescent="0.25">
      <c r="A713" s="828"/>
      <c r="B713" s="659"/>
      <c r="C713" s="643" t="s">
        <v>743</v>
      </c>
      <c r="D713" s="644">
        <v>13860568</v>
      </c>
      <c r="E713" s="644">
        <v>12411678</v>
      </c>
      <c r="F713" s="661"/>
      <c r="G713" s="661"/>
      <c r="H713" s="827"/>
      <c r="I713" s="827"/>
      <c r="J713" s="840"/>
      <c r="K713" s="841"/>
      <c r="L713" s="841"/>
    </row>
    <row r="714" spans="1:13" x14ac:dyDescent="0.25">
      <c r="A714" s="828"/>
      <c r="B714" s="659"/>
      <c r="C714" s="643" t="s">
        <v>744</v>
      </c>
      <c r="D714" s="644">
        <v>3315284</v>
      </c>
      <c r="E714" s="644">
        <v>3181456</v>
      </c>
      <c r="F714" s="857"/>
      <c r="G714" s="857"/>
      <c r="H714" s="827"/>
      <c r="I714" s="827"/>
      <c r="J714" s="840"/>
      <c r="K714" s="841"/>
      <c r="L714" s="841"/>
    </row>
    <row r="715" spans="1:13" x14ac:dyDescent="0.25">
      <c r="A715" s="828"/>
      <c r="B715" s="659"/>
      <c r="C715" s="858" t="s">
        <v>745</v>
      </c>
      <c r="D715" s="855">
        <v>17175851</v>
      </c>
      <c r="E715" s="855">
        <v>15593134</v>
      </c>
      <c r="F715" s="857"/>
      <c r="G715" s="857"/>
      <c r="H715" s="827"/>
      <c r="I715" s="827"/>
      <c r="J715" s="840"/>
      <c r="K715" s="841"/>
      <c r="L715" s="841"/>
    </row>
    <row r="716" spans="1:13" x14ac:dyDescent="0.25">
      <c r="A716" s="828"/>
      <c r="B716" s="659"/>
      <c r="C716" s="859"/>
      <c r="D716" s="859"/>
      <c r="E716" s="859"/>
      <c r="F716" s="857"/>
      <c r="G716" s="857"/>
      <c r="H716" s="827"/>
      <c r="I716" s="827"/>
      <c r="J716" s="840"/>
      <c r="K716" s="841"/>
      <c r="L716" s="841"/>
    </row>
    <row r="717" spans="1:13" x14ac:dyDescent="0.25">
      <c r="A717" s="828"/>
      <c r="B717" s="659"/>
      <c r="H717" s="827"/>
      <c r="I717" s="827"/>
      <c r="J717" s="840"/>
      <c r="K717" s="841"/>
      <c r="L717" s="841"/>
    </row>
    <row r="718" spans="1:13" ht="15.75" x14ac:dyDescent="0.25">
      <c r="A718" s="828"/>
      <c r="B718" s="659"/>
      <c r="C718" s="624" t="s">
        <v>746</v>
      </c>
      <c r="D718" s="624"/>
      <c r="E718" s="624"/>
      <c r="F718" s="624"/>
      <c r="G718" s="624"/>
      <c r="H718" s="827"/>
      <c r="I718" s="827"/>
      <c r="J718" s="840"/>
      <c r="K718" s="841"/>
      <c r="L718" s="841"/>
    </row>
    <row r="719" spans="1:13" x14ac:dyDescent="0.25">
      <c r="A719" s="828"/>
      <c r="B719" s="659"/>
      <c r="C719" s="860"/>
      <c r="D719" s="22"/>
      <c r="E719" s="22"/>
      <c r="F719" s="661"/>
      <c r="G719" s="661"/>
      <c r="H719" s="827"/>
      <c r="I719" s="827"/>
      <c r="J719" s="840"/>
      <c r="K719" s="841"/>
      <c r="L719" s="841"/>
    </row>
    <row r="720" spans="1:13" x14ac:dyDescent="0.25">
      <c r="A720" s="828"/>
      <c r="B720" s="659"/>
      <c r="C720" s="639"/>
      <c r="D720" s="640" t="s">
        <v>343</v>
      </c>
      <c r="E720" s="640"/>
      <c r="F720" s="861"/>
      <c r="G720" s="861"/>
      <c r="H720" s="827"/>
      <c r="I720" s="827"/>
      <c r="J720" s="840"/>
      <c r="K720" s="841"/>
      <c r="L720" s="841"/>
    </row>
    <row r="721" spans="1:16" x14ac:dyDescent="0.25">
      <c r="A721" s="828"/>
      <c r="B721" s="659"/>
      <c r="C721" s="798" t="s">
        <v>501</v>
      </c>
      <c r="D721" s="853">
        <v>43800</v>
      </c>
      <c r="E721" s="853">
        <v>43435</v>
      </c>
      <c r="F721" s="861"/>
      <c r="G721" s="861"/>
      <c r="H721" s="827"/>
      <c r="I721" s="827"/>
      <c r="J721" s="840"/>
      <c r="K721" s="841"/>
      <c r="L721" s="841"/>
    </row>
    <row r="722" spans="1:16" x14ac:dyDescent="0.25">
      <c r="A722" s="828"/>
      <c r="B722" s="659"/>
      <c r="C722" s="643" t="s">
        <v>747</v>
      </c>
      <c r="D722" s="644">
        <v>985656</v>
      </c>
      <c r="E722" s="644">
        <v>570194</v>
      </c>
      <c r="F722" s="861"/>
      <c r="G722" s="861"/>
      <c r="H722" s="827"/>
      <c r="I722" s="827"/>
      <c r="J722" s="840"/>
      <c r="K722" s="841"/>
      <c r="L722" s="841"/>
    </row>
    <row r="723" spans="1:16" x14ac:dyDescent="0.25">
      <c r="A723" s="828"/>
      <c r="B723" s="659"/>
      <c r="C723" s="643" t="s">
        <v>748</v>
      </c>
      <c r="D723" s="644">
        <v>3039</v>
      </c>
      <c r="E723" s="645" t="s">
        <v>749</v>
      </c>
      <c r="F723" s="861"/>
      <c r="G723" s="861"/>
      <c r="H723" s="827"/>
      <c r="I723" s="827"/>
      <c r="J723" s="840"/>
      <c r="K723" s="841"/>
      <c r="L723" s="841"/>
    </row>
    <row r="724" spans="1:16" x14ac:dyDescent="0.25">
      <c r="A724" s="828"/>
      <c r="B724" s="659"/>
      <c r="C724" s="643" t="s">
        <v>750</v>
      </c>
      <c r="D724" s="644">
        <v>565910</v>
      </c>
      <c r="E724" s="644">
        <v>658922</v>
      </c>
      <c r="F724" s="861"/>
      <c r="G724" s="861"/>
      <c r="H724" s="827"/>
      <c r="I724" s="827"/>
      <c r="J724" s="840"/>
      <c r="K724" s="841"/>
      <c r="L724" s="841"/>
    </row>
    <row r="725" spans="1:16" x14ac:dyDescent="0.25">
      <c r="A725" s="828"/>
      <c r="B725" s="659"/>
      <c r="C725" s="643" t="s">
        <v>751</v>
      </c>
      <c r="D725" s="644">
        <v>176673</v>
      </c>
      <c r="E725" s="644">
        <v>373559</v>
      </c>
      <c r="F725" s="861"/>
      <c r="G725" s="861"/>
      <c r="H725" s="827"/>
      <c r="I725" s="827"/>
      <c r="J725" s="840"/>
      <c r="K725" s="841"/>
      <c r="L725" s="841"/>
    </row>
    <row r="726" spans="1:16" x14ac:dyDescent="0.25">
      <c r="A726" s="828"/>
      <c r="B726" s="659"/>
      <c r="C726" s="643" t="s">
        <v>752</v>
      </c>
      <c r="D726" s="644">
        <v>392887</v>
      </c>
      <c r="E726" s="644">
        <v>234147</v>
      </c>
      <c r="F726" s="861"/>
      <c r="G726" s="861"/>
      <c r="H726" s="827"/>
      <c r="I726" s="827"/>
      <c r="J726" s="840"/>
      <c r="K726" s="841"/>
      <c r="L726" s="841"/>
    </row>
    <row r="727" spans="1:16" x14ac:dyDescent="0.25">
      <c r="A727" s="828"/>
      <c r="B727" s="659"/>
      <c r="C727" s="643" t="s">
        <v>753</v>
      </c>
      <c r="D727" s="644">
        <v>678440</v>
      </c>
      <c r="E727" s="644">
        <v>544314</v>
      </c>
      <c r="F727" s="861"/>
      <c r="G727" s="861"/>
      <c r="H727" s="827"/>
      <c r="I727" s="827"/>
      <c r="J727" s="840"/>
      <c r="K727" s="841"/>
      <c r="L727" s="841"/>
    </row>
    <row r="728" spans="1:16" x14ac:dyDescent="0.25">
      <c r="A728" s="828"/>
      <c r="B728" s="659"/>
      <c r="C728" s="643" t="s">
        <v>754</v>
      </c>
      <c r="D728" s="644">
        <v>145594</v>
      </c>
      <c r="E728" s="644">
        <v>127236</v>
      </c>
      <c r="F728" s="861"/>
      <c r="G728" s="861"/>
      <c r="H728" s="827"/>
      <c r="I728" s="827"/>
      <c r="J728" s="840"/>
      <c r="K728" s="841"/>
      <c r="L728" s="841"/>
    </row>
    <row r="729" spans="1:16" x14ac:dyDescent="0.25">
      <c r="A729" s="828"/>
      <c r="B729" s="659"/>
      <c r="C729" s="643" t="s">
        <v>755</v>
      </c>
      <c r="D729" s="644">
        <v>131429</v>
      </c>
      <c r="E729" s="644">
        <v>58709</v>
      </c>
      <c r="F729" s="861"/>
      <c r="G729" s="861"/>
      <c r="H729" s="827"/>
      <c r="I729" s="827"/>
      <c r="J729" s="840"/>
      <c r="K729" s="841"/>
      <c r="L729" s="841"/>
    </row>
    <row r="730" spans="1:16" x14ac:dyDescent="0.25">
      <c r="A730" s="828"/>
      <c r="B730" s="659"/>
      <c r="C730" s="643" t="s">
        <v>756</v>
      </c>
      <c r="D730" s="644">
        <v>106464</v>
      </c>
      <c r="E730" s="644">
        <v>91297</v>
      </c>
      <c r="F730" s="861"/>
      <c r="G730" s="861"/>
      <c r="H730" s="827"/>
      <c r="I730" s="827"/>
      <c r="J730" s="840"/>
      <c r="K730" s="841"/>
      <c r="L730" s="841"/>
    </row>
    <row r="731" spans="1:16" x14ac:dyDescent="0.25">
      <c r="A731" s="828"/>
      <c r="B731" s="659"/>
      <c r="C731" s="643" t="s">
        <v>757</v>
      </c>
      <c r="D731" s="644">
        <v>3000</v>
      </c>
      <c r="E731" s="645" t="s">
        <v>749</v>
      </c>
      <c r="F731" s="861"/>
      <c r="G731" s="861"/>
      <c r="H731" s="827"/>
      <c r="I731" s="827"/>
      <c r="J731" s="840"/>
      <c r="K731" s="841"/>
      <c r="L731" s="841"/>
    </row>
    <row r="732" spans="1:16" x14ac:dyDescent="0.25">
      <c r="A732" s="828"/>
      <c r="B732" s="659"/>
      <c r="C732" s="643" t="s">
        <v>758</v>
      </c>
      <c r="D732" s="644">
        <v>332813</v>
      </c>
      <c r="E732" s="644">
        <v>262822</v>
      </c>
      <c r="F732" s="861"/>
      <c r="G732" s="861"/>
      <c r="H732" s="827"/>
      <c r="I732" s="827"/>
      <c r="J732" s="840"/>
      <c r="K732" s="841"/>
      <c r="L732" s="841"/>
    </row>
    <row r="733" spans="1:16" x14ac:dyDescent="0.25">
      <c r="A733" s="828"/>
      <c r="B733" s="659"/>
      <c r="C733" s="643" t="s">
        <v>759</v>
      </c>
      <c r="D733" s="644">
        <v>18100</v>
      </c>
      <c r="E733" s="644">
        <v>21992</v>
      </c>
      <c r="F733" s="861"/>
      <c r="G733" s="861"/>
      <c r="H733" s="827"/>
      <c r="I733" s="827"/>
      <c r="J733" s="840"/>
      <c r="K733" s="841"/>
      <c r="L733" s="841"/>
    </row>
    <row r="734" spans="1:16" x14ac:dyDescent="0.25">
      <c r="A734" s="828"/>
      <c r="B734" s="659"/>
      <c r="C734" s="643" t="s">
        <v>760</v>
      </c>
      <c r="D734" s="644">
        <v>35491</v>
      </c>
      <c r="E734" s="644">
        <v>34984</v>
      </c>
      <c r="F734" s="861"/>
      <c r="G734" s="861"/>
      <c r="H734" s="827"/>
      <c r="I734" s="827"/>
      <c r="J734" s="840"/>
      <c r="K734" s="841"/>
      <c r="L734" s="841"/>
    </row>
    <row r="735" spans="1:16" x14ac:dyDescent="0.25">
      <c r="A735" s="844"/>
      <c r="B735" s="659"/>
      <c r="C735" s="643" t="s">
        <v>761</v>
      </c>
      <c r="D735" s="644">
        <v>136213</v>
      </c>
      <c r="E735" s="644">
        <v>233838</v>
      </c>
      <c r="F735" s="861"/>
      <c r="G735" s="861"/>
      <c r="H735" s="845"/>
      <c r="I735" s="845"/>
      <c r="J735" s="862"/>
      <c r="K735" s="863"/>
      <c r="L735" s="863"/>
    </row>
    <row r="736" spans="1:16" x14ac:dyDescent="0.25">
      <c r="A736" s="846"/>
      <c r="C736" s="804" t="s">
        <v>762</v>
      </c>
      <c r="D736" s="805">
        <v>3711710</v>
      </c>
      <c r="E736" s="805">
        <v>3212012</v>
      </c>
      <c r="F736" s="861"/>
      <c r="G736" s="861"/>
      <c r="H736" s="864"/>
      <c r="I736" s="864"/>
      <c r="J736" s="864"/>
      <c r="K736" s="864"/>
      <c r="L736" s="864"/>
      <c r="M736" s="864"/>
      <c r="N736" s="865"/>
      <c r="O736" s="866"/>
      <c r="P736" s="866"/>
    </row>
    <row r="737" spans="3:13" ht="15.75" customHeight="1" x14ac:dyDescent="0.25">
      <c r="C737" s="696"/>
      <c r="D737" s="857"/>
      <c r="E737" s="857"/>
      <c r="F737" s="699"/>
      <c r="G737" s="699"/>
      <c r="H737" s="647"/>
      <c r="I737" s="647"/>
      <c r="J737" s="647"/>
      <c r="K737" s="647"/>
      <c r="L737" s="647"/>
      <c r="M737" s="647"/>
    </row>
    <row r="738" spans="3:13" ht="24" customHeight="1" x14ac:dyDescent="0.25">
      <c r="H738" s="638"/>
      <c r="I738" s="638"/>
      <c r="J738" s="638"/>
      <c r="K738" s="638"/>
      <c r="L738" s="638"/>
      <c r="M738" s="638"/>
    </row>
    <row r="739" spans="3:13" ht="15.75" customHeight="1" x14ac:dyDescent="0.25">
      <c r="C739" s="624" t="s">
        <v>763</v>
      </c>
      <c r="D739" s="624"/>
      <c r="E739" s="624"/>
      <c r="F739" s="624"/>
      <c r="G739" s="624"/>
      <c r="H739" s="647"/>
      <c r="I739" s="647"/>
      <c r="J739" s="647"/>
      <c r="K739" s="647"/>
      <c r="L739" s="647"/>
      <c r="M739" s="647"/>
    </row>
    <row r="740" spans="3:13" x14ac:dyDescent="0.25">
      <c r="C740" s="659"/>
      <c r="D740" s="659"/>
      <c r="E740" s="659"/>
      <c r="F740" s="659"/>
      <c r="G740" s="659"/>
      <c r="H740" s="659"/>
    </row>
    <row r="741" spans="3:13" ht="15" customHeight="1" x14ac:dyDescent="0.25">
      <c r="C741" s="639"/>
      <c r="D741" s="640" t="s">
        <v>343</v>
      </c>
      <c r="E741" s="640"/>
      <c r="F741" s="867"/>
      <c r="G741" s="867"/>
      <c r="H741" s="868"/>
    </row>
    <row r="742" spans="3:13" x14ac:dyDescent="0.25">
      <c r="C742" s="798" t="s">
        <v>501</v>
      </c>
      <c r="D742" s="869">
        <v>43800</v>
      </c>
      <c r="E742" s="869">
        <v>43435</v>
      </c>
      <c r="F742" s="661"/>
      <c r="G742" s="661"/>
      <c r="H742" s="661"/>
    </row>
    <row r="743" spans="3:13" x14ac:dyDescent="0.25">
      <c r="C743" s="778" t="s">
        <v>764</v>
      </c>
      <c r="D743" s="644">
        <v>341645</v>
      </c>
      <c r="E743" s="644">
        <v>332623</v>
      </c>
      <c r="F743" s="665"/>
      <c r="G743" s="665"/>
      <c r="H743" s="857"/>
    </row>
    <row r="744" spans="3:13" x14ac:dyDescent="0.25">
      <c r="C744" s="778" t="s">
        <v>765</v>
      </c>
      <c r="D744" s="644">
        <v>55665</v>
      </c>
      <c r="E744" s="644">
        <v>52238</v>
      </c>
      <c r="F744" s="665"/>
      <c r="G744" s="665"/>
      <c r="H744" s="857"/>
    </row>
    <row r="745" spans="3:13" x14ac:dyDescent="0.25">
      <c r="C745" s="778" t="s">
        <v>766</v>
      </c>
      <c r="D745" s="644">
        <v>570639</v>
      </c>
      <c r="E745" s="644">
        <v>433960</v>
      </c>
      <c r="F745" s="665"/>
      <c r="G745" s="665"/>
      <c r="H745" s="857"/>
    </row>
    <row r="746" spans="3:13" x14ac:dyDescent="0.25">
      <c r="C746" s="778" t="s">
        <v>767</v>
      </c>
      <c r="D746" s="644">
        <v>698924</v>
      </c>
      <c r="E746" s="644">
        <v>682045</v>
      </c>
      <c r="F746" s="665"/>
      <c r="G746" s="665"/>
      <c r="H746" s="699"/>
    </row>
    <row r="747" spans="3:13" x14ac:dyDescent="0.25">
      <c r="C747" s="778" t="s">
        <v>768</v>
      </c>
      <c r="D747" s="644">
        <v>38055</v>
      </c>
      <c r="E747" s="644">
        <v>37727</v>
      </c>
      <c r="F747" s="665"/>
      <c r="G747" s="665"/>
      <c r="H747" s="659"/>
    </row>
    <row r="748" spans="3:13" x14ac:dyDescent="0.25">
      <c r="C748" s="778" t="s">
        <v>769</v>
      </c>
      <c r="D748" s="644">
        <v>29045</v>
      </c>
      <c r="E748" s="644">
        <v>24317</v>
      </c>
      <c r="F748" s="665"/>
      <c r="G748" s="665"/>
      <c r="H748" s="659"/>
    </row>
    <row r="749" spans="3:13" ht="15" customHeight="1" x14ac:dyDescent="0.25">
      <c r="C749" s="778" t="s">
        <v>770</v>
      </c>
      <c r="D749" s="644">
        <v>5296</v>
      </c>
      <c r="E749" s="645">
        <v>191</v>
      </c>
      <c r="F749" s="665"/>
      <c r="G749" s="665"/>
      <c r="H749" s="760"/>
      <c r="I749" s="638"/>
      <c r="J749" s="638"/>
      <c r="K749" s="638"/>
      <c r="L749" s="638"/>
      <c r="M749" s="638"/>
    </row>
    <row r="750" spans="3:13" x14ac:dyDescent="0.25">
      <c r="C750" s="778" t="s">
        <v>771</v>
      </c>
      <c r="D750" s="644">
        <v>27603</v>
      </c>
      <c r="E750" s="644">
        <v>51629</v>
      </c>
      <c r="F750" s="665"/>
      <c r="G750" s="665"/>
      <c r="H750" s="659"/>
    </row>
    <row r="751" spans="3:13" ht="15.75" customHeight="1" x14ac:dyDescent="0.25">
      <c r="C751" s="778" t="s">
        <v>772</v>
      </c>
      <c r="D751" s="644">
        <v>13866</v>
      </c>
      <c r="E751" s="645">
        <v>0</v>
      </c>
      <c r="F751" s="665"/>
      <c r="G751" s="665"/>
      <c r="H751" s="758"/>
      <c r="I751" s="647"/>
      <c r="J751" s="647"/>
      <c r="K751" s="647"/>
      <c r="L751" s="647"/>
      <c r="M751" s="647"/>
    </row>
    <row r="752" spans="3:13" x14ac:dyDescent="0.25">
      <c r="C752" s="778" t="s">
        <v>773</v>
      </c>
      <c r="D752" s="644">
        <v>42743</v>
      </c>
      <c r="E752" s="644">
        <v>34407</v>
      </c>
      <c r="F752" s="665"/>
      <c r="G752" s="665"/>
      <c r="H752" s="659"/>
    </row>
    <row r="753" spans="3:13" ht="15" customHeight="1" x14ac:dyDescent="0.25">
      <c r="C753" s="778" t="s">
        <v>774</v>
      </c>
      <c r="D753" s="644">
        <v>228027</v>
      </c>
      <c r="E753" s="644">
        <v>32935</v>
      </c>
      <c r="F753" s="665"/>
      <c r="G753" s="665"/>
      <c r="H753" s="760"/>
      <c r="I753" s="638"/>
      <c r="J753" s="638"/>
      <c r="K753" s="638"/>
      <c r="L753" s="638"/>
      <c r="M753" s="638"/>
    </row>
    <row r="754" spans="3:13" x14ac:dyDescent="0.25">
      <c r="C754" s="778" t="s">
        <v>775</v>
      </c>
      <c r="D754" s="644">
        <v>184897</v>
      </c>
      <c r="E754" s="644">
        <v>105707</v>
      </c>
      <c r="F754" s="665"/>
      <c r="G754" s="665"/>
      <c r="H754" s="659"/>
    </row>
    <row r="755" spans="3:13" x14ac:dyDescent="0.25">
      <c r="C755" s="778" t="s">
        <v>776</v>
      </c>
      <c r="D755" s="644">
        <v>33738</v>
      </c>
      <c r="E755" s="644">
        <v>28286</v>
      </c>
      <c r="F755" s="665"/>
      <c r="G755" s="665"/>
      <c r="H755" s="659"/>
    </row>
    <row r="756" spans="3:13" x14ac:dyDescent="0.25">
      <c r="C756" s="778" t="s">
        <v>777</v>
      </c>
      <c r="D756" s="644">
        <v>25311</v>
      </c>
      <c r="E756" s="644">
        <v>21195</v>
      </c>
      <c r="F756" s="665"/>
      <c r="G756" s="665"/>
      <c r="H756" s="659"/>
    </row>
    <row r="757" spans="3:13" ht="15" customHeight="1" x14ac:dyDescent="0.25">
      <c r="C757" s="778" t="s">
        <v>778</v>
      </c>
      <c r="D757" s="644">
        <v>52086</v>
      </c>
      <c r="E757" s="644">
        <v>45413</v>
      </c>
      <c r="F757" s="665"/>
      <c r="G757" s="665"/>
      <c r="H757" s="659"/>
    </row>
    <row r="758" spans="3:13" ht="15" customHeight="1" x14ac:dyDescent="0.25">
      <c r="C758" s="778" t="s">
        <v>779</v>
      </c>
      <c r="D758" s="644">
        <v>90466</v>
      </c>
      <c r="E758" s="644">
        <v>67576</v>
      </c>
      <c r="F758" s="665"/>
      <c r="G758" s="665"/>
      <c r="H758" s="659"/>
    </row>
    <row r="759" spans="3:13" ht="15" customHeight="1" x14ac:dyDescent="0.25">
      <c r="C759" s="778" t="s">
        <v>780</v>
      </c>
      <c r="D759" s="644">
        <v>22493</v>
      </c>
      <c r="E759" s="644">
        <v>17775</v>
      </c>
      <c r="F759" s="665"/>
      <c r="G759" s="665"/>
      <c r="H759" s="659"/>
    </row>
    <row r="760" spans="3:13" x14ac:dyDescent="0.25">
      <c r="C760" s="778" t="s">
        <v>781</v>
      </c>
      <c r="D760" s="644">
        <v>10319</v>
      </c>
      <c r="E760" s="644">
        <v>4656</v>
      </c>
      <c r="F760" s="665"/>
      <c r="G760" s="665"/>
      <c r="H760" s="659"/>
    </row>
    <row r="761" spans="3:13" x14ac:dyDescent="0.25">
      <c r="C761" s="778" t="s">
        <v>782</v>
      </c>
      <c r="D761" s="644">
        <v>58644</v>
      </c>
      <c r="E761" s="644">
        <v>40931</v>
      </c>
      <c r="F761" s="665"/>
      <c r="G761" s="665"/>
      <c r="H761" s="659"/>
    </row>
    <row r="762" spans="3:13" ht="15.75" x14ac:dyDescent="0.25">
      <c r="C762" s="778" t="s">
        <v>783</v>
      </c>
      <c r="D762" s="644">
        <v>17922</v>
      </c>
      <c r="E762" s="644">
        <v>3120</v>
      </c>
      <c r="F762" s="665"/>
      <c r="G762" s="665"/>
      <c r="H762" s="870"/>
      <c r="I762" s="624"/>
      <c r="J762" s="624"/>
      <c r="K762" s="624"/>
      <c r="L762" s="624"/>
      <c r="M762" s="624"/>
    </row>
    <row r="763" spans="3:13" ht="15" customHeight="1" x14ac:dyDescent="0.25">
      <c r="C763" s="778" t="s">
        <v>784</v>
      </c>
      <c r="D763" s="644">
        <v>93549</v>
      </c>
      <c r="E763" s="644">
        <v>78937</v>
      </c>
      <c r="F763" s="665"/>
      <c r="G763" s="665"/>
      <c r="H763" s="659"/>
    </row>
    <row r="764" spans="3:13" x14ac:dyDescent="0.25">
      <c r="C764" s="778" t="s">
        <v>785</v>
      </c>
      <c r="D764" s="644">
        <v>11440</v>
      </c>
      <c r="E764" s="644">
        <v>19624</v>
      </c>
      <c r="F764" s="665"/>
      <c r="G764" s="665"/>
      <c r="H764" s="659"/>
    </row>
    <row r="765" spans="3:13" x14ac:dyDescent="0.25">
      <c r="C765" s="778" t="s">
        <v>786</v>
      </c>
      <c r="D765" s="644">
        <v>9822</v>
      </c>
      <c r="E765" s="644">
        <v>5857</v>
      </c>
      <c r="F765" s="665"/>
      <c r="G765" s="665"/>
      <c r="H765" s="659"/>
    </row>
    <row r="766" spans="3:13" x14ac:dyDescent="0.25">
      <c r="C766" s="778" t="s">
        <v>787</v>
      </c>
      <c r="D766" s="644">
        <v>217244</v>
      </c>
      <c r="E766" s="644">
        <v>102993</v>
      </c>
      <c r="F766" s="665"/>
      <c r="G766" s="665"/>
      <c r="H766" s="659"/>
    </row>
    <row r="767" spans="3:13" ht="15" customHeight="1" x14ac:dyDescent="0.25">
      <c r="C767" s="778" t="s">
        <v>788</v>
      </c>
      <c r="D767" s="644">
        <v>15580</v>
      </c>
      <c r="E767" s="644">
        <v>1739</v>
      </c>
      <c r="F767" s="665"/>
      <c r="G767" s="665"/>
      <c r="H767" s="659"/>
    </row>
    <row r="768" spans="3:13" ht="15" customHeight="1" x14ac:dyDescent="0.25">
      <c r="C768" s="778" t="s">
        <v>789</v>
      </c>
      <c r="D768" s="644">
        <v>12541</v>
      </c>
      <c r="E768" s="644">
        <v>15782</v>
      </c>
      <c r="F768" s="665"/>
      <c r="G768" s="665"/>
      <c r="H768" s="659"/>
    </row>
    <row r="769" spans="3:13" ht="15" customHeight="1" x14ac:dyDescent="0.25">
      <c r="C769" s="778" t="s">
        <v>790</v>
      </c>
      <c r="D769" s="644">
        <v>3002</v>
      </c>
      <c r="E769" s="644">
        <v>1330</v>
      </c>
      <c r="F769" s="665"/>
      <c r="G769" s="665"/>
      <c r="H769" s="659"/>
    </row>
    <row r="770" spans="3:13" ht="15" customHeight="1" x14ac:dyDescent="0.25">
      <c r="C770" s="778" t="s">
        <v>791</v>
      </c>
      <c r="D770" s="644">
        <v>34654</v>
      </c>
      <c r="E770" s="645">
        <v>0</v>
      </c>
      <c r="F770" s="665"/>
      <c r="G770" s="665"/>
      <c r="H770" s="659"/>
    </row>
    <row r="771" spans="3:13" x14ac:dyDescent="0.25">
      <c r="C771" s="778" t="s">
        <v>792</v>
      </c>
      <c r="D771" s="644">
        <v>65968</v>
      </c>
      <c r="E771" s="644">
        <v>85837</v>
      </c>
      <c r="F771" s="665"/>
      <c r="G771" s="665"/>
      <c r="H771" s="659"/>
    </row>
    <row r="772" spans="3:13" ht="15" customHeight="1" x14ac:dyDescent="0.25">
      <c r="C772" s="778" t="s">
        <v>793</v>
      </c>
      <c r="D772" s="644">
        <v>972607</v>
      </c>
      <c r="E772" s="644">
        <v>879681</v>
      </c>
      <c r="F772" s="659"/>
      <c r="G772" s="659"/>
      <c r="H772" s="659"/>
    </row>
    <row r="773" spans="3:13" x14ac:dyDescent="0.25">
      <c r="C773" s="778" t="s">
        <v>794</v>
      </c>
      <c r="D773" s="644">
        <v>46238</v>
      </c>
      <c r="E773" s="644">
        <v>47796</v>
      </c>
      <c r="F773" s="867"/>
      <c r="G773" s="867"/>
      <c r="H773" s="868"/>
    </row>
    <row r="774" spans="3:13" x14ac:dyDescent="0.25">
      <c r="C774" s="778" t="s">
        <v>795</v>
      </c>
      <c r="D774" s="644">
        <v>378433</v>
      </c>
      <c r="E774" s="644">
        <v>180620</v>
      </c>
      <c r="F774" s="661"/>
      <c r="G774" s="661"/>
      <c r="H774" s="661"/>
    </row>
    <row r="775" spans="3:13" ht="15" customHeight="1" x14ac:dyDescent="0.25">
      <c r="C775" s="778" t="s">
        <v>796</v>
      </c>
      <c r="D775" s="644">
        <v>24000</v>
      </c>
      <c r="E775" s="645">
        <v>500</v>
      </c>
      <c r="F775" s="665"/>
      <c r="G775" s="665"/>
      <c r="H775" s="857"/>
    </row>
    <row r="776" spans="3:13" ht="15" customHeight="1" x14ac:dyDescent="0.25">
      <c r="C776" s="778" t="s">
        <v>797</v>
      </c>
      <c r="D776" s="644">
        <v>81529</v>
      </c>
      <c r="E776" s="644">
        <v>18192</v>
      </c>
      <c r="F776" s="665"/>
      <c r="G776" s="665"/>
      <c r="H776" s="857"/>
    </row>
    <row r="777" spans="3:13" x14ac:dyDescent="0.25">
      <c r="C777" s="778" t="s">
        <v>798</v>
      </c>
      <c r="D777" s="644">
        <v>10454</v>
      </c>
      <c r="E777" s="644">
        <v>26125</v>
      </c>
      <c r="F777" s="665"/>
      <c r="G777" s="665"/>
      <c r="H777" s="857"/>
    </row>
    <row r="778" spans="3:13" x14ac:dyDescent="0.25">
      <c r="C778" s="778" t="s">
        <v>799</v>
      </c>
      <c r="D778" s="644">
        <v>7317</v>
      </c>
      <c r="E778" s="645">
        <v>369</v>
      </c>
      <c r="F778" s="665"/>
      <c r="G778" s="665"/>
      <c r="H778" s="699"/>
    </row>
    <row r="779" spans="3:13" ht="15.75" x14ac:dyDescent="0.25">
      <c r="C779" s="778" t="s">
        <v>800</v>
      </c>
      <c r="D779" s="644">
        <v>42048</v>
      </c>
      <c r="E779" s="644">
        <v>4782</v>
      </c>
      <c r="F779" s="665"/>
      <c r="G779" s="665"/>
      <c r="H779" s="659"/>
      <c r="I779" s="624"/>
      <c r="J779" s="624"/>
      <c r="K779" s="624"/>
      <c r="L779" s="624"/>
      <c r="M779" s="624"/>
    </row>
    <row r="780" spans="3:13" x14ac:dyDescent="0.25">
      <c r="C780" s="778" t="s">
        <v>801</v>
      </c>
      <c r="D780" s="644">
        <v>69547</v>
      </c>
      <c r="E780" s="644">
        <v>16652</v>
      </c>
      <c r="F780" s="665"/>
      <c r="G780" s="665"/>
      <c r="H780" s="659"/>
    </row>
    <row r="781" spans="3:13" x14ac:dyDescent="0.25">
      <c r="C781" s="778" t="s">
        <v>802</v>
      </c>
      <c r="D781" s="644">
        <v>5953</v>
      </c>
      <c r="E781" s="644">
        <v>3555</v>
      </c>
      <c r="F781" s="665"/>
      <c r="G781" s="665"/>
      <c r="H781" s="760"/>
    </row>
    <row r="782" spans="3:13" x14ac:dyDescent="0.25">
      <c r="C782" s="778" t="s">
        <v>803</v>
      </c>
      <c r="D782" s="645">
        <v>0</v>
      </c>
      <c r="E782" s="644">
        <v>12204</v>
      </c>
      <c r="F782" s="665"/>
      <c r="G782" s="665"/>
      <c r="H782" s="659"/>
    </row>
    <row r="783" spans="3:13" ht="15.75" x14ac:dyDescent="0.25">
      <c r="C783" s="778" t="s">
        <v>804</v>
      </c>
      <c r="D783" s="644">
        <v>247321</v>
      </c>
      <c r="E783" s="644">
        <v>220242</v>
      </c>
      <c r="F783" s="665"/>
      <c r="G783" s="665"/>
      <c r="H783" s="758"/>
    </row>
    <row r="784" spans="3:13" x14ac:dyDescent="0.25">
      <c r="C784" s="778" t="s">
        <v>805</v>
      </c>
      <c r="D784" s="644">
        <v>36880</v>
      </c>
      <c r="E784" s="644">
        <v>35724</v>
      </c>
      <c r="F784" s="665"/>
      <c r="G784" s="665"/>
      <c r="H784" s="659"/>
    </row>
    <row r="785" spans="3:8" x14ac:dyDescent="0.25">
      <c r="C785" s="778" t="s">
        <v>806</v>
      </c>
      <c r="D785" s="644">
        <v>40927</v>
      </c>
      <c r="E785" s="644">
        <v>58114</v>
      </c>
      <c r="F785" s="665"/>
      <c r="G785" s="665"/>
      <c r="H785" s="760"/>
    </row>
    <row r="786" spans="3:8" x14ac:dyDescent="0.25">
      <c r="C786" s="778" t="s">
        <v>807</v>
      </c>
      <c r="D786" s="644">
        <v>51386</v>
      </c>
      <c r="E786" s="644">
        <v>32893</v>
      </c>
      <c r="F786" s="665"/>
      <c r="G786" s="665"/>
      <c r="H786" s="659"/>
    </row>
    <row r="787" spans="3:8" x14ac:dyDescent="0.25">
      <c r="C787" s="778" t="s">
        <v>808</v>
      </c>
      <c r="D787" s="644">
        <v>32738</v>
      </c>
      <c r="E787" s="644">
        <v>20086</v>
      </c>
      <c r="F787" s="665"/>
      <c r="G787" s="665"/>
      <c r="H787" s="659"/>
    </row>
    <row r="788" spans="3:8" x14ac:dyDescent="0.25">
      <c r="C788" s="778" t="s">
        <v>809</v>
      </c>
      <c r="D788" s="644">
        <v>19244</v>
      </c>
      <c r="E788" s="644">
        <v>19485</v>
      </c>
      <c r="F788" s="665"/>
      <c r="G788" s="665"/>
      <c r="H788" s="659"/>
    </row>
    <row r="789" spans="3:8" x14ac:dyDescent="0.25">
      <c r="C789" s="778" t="s">
        <v>810</v>
      </c>
      <c r="D789" s="644">
        <v>3068</v>
      </c>
      <c r="E789" s="645">
        <v>0</v>
      </c>
      <c r="F789" s="665"/>
      <c r="G789" s="665"/>
      <c r="H789" s="659"/>
    </row>
    <row r="790" spans="3:8" x14ac:dyDescent="0.25">
      <c r="C790" s="778" t="s">
        <v>811</v>
      </c>
      <c r="D790" s="644">
        <v>13982</v>
      </c>
      <c r="E790" s="644">
        <v>4013</v>
      </c>
      <c r="F790" s="665"/>
      <c r="G790" s="665"/>
      <c r="H790" s="659"/>
    </row>
    <row r="791" spans="3:8" x14ac:dyDescent="0.25">
      <c r="C791" s="778" t="s">
        <v>812</v>
      </c>
      <c r="D791" s="644">
        <v>33030</v>
      </c>
      <c r="E791" s="644">
        <v>28736</v>
      </c>
      <c r="F791" s="665"/>
      <c r="G791" s="665"/>
      <c r="H791" s="659"/>
    </row>
    <row r="792" spans="3:8" x14ac:dyDescent="0.25">
      <c r="C792" s="778" t="s">
        <v>813</v>
      </c>
      <c r="D792" s="644">
        <v>34771</v>
      </c>
      <c r="E792" s="644">
        <v>15091</v>
      </c>
      <c r="F792" s="665"/>
      <c r="G792" s="665"/>
      <c r="H792" s="659"/>
    </row>
    <row r="793" spans="3:8" x14ac:dyDescent="0.25">
      <c r="C793" s="778" t="s">
        <v>814</v>
      </c>
      <c r="D793" s="644">
        <v>265988</v>
      </c>
      <c r="E793" s="644">
        <v>191310</v>
      </c>
      <c r="F793" s="665"/>
      <c r="G793" s="665"/>
      <c r="H793" s="659"/>
    </row>
    <row r="794" spans="3:8" ht="15.75" x14ac:dyDescent="0.25">
      <c r="C794" s="778" t="s">
        <v>815</v>
      </c>
      <c r="D794" s="644">
        <v>2173</v>
      </c>
      <c r="E794" s="644">
        <v>1033</v>
      </c>
      <c r="F794" s="665"/>
      <c r="G794" s="665"/>
      <c r="H794" s="870"/>
    </row>
    <row r="795" spans="3:8" x14ac:dyDescent="0.25">
      <c r="C795" s="778" t="s">
        <v>816</v>
      </c>
      <c r="D795" s="644">
        <v>114650</v>
      </c>
      <c r="E795" s="644">
        <v>85293</v>
      </c>
      <c r="F795" s="665"/>
      <c r="G795" s="665"/>
      <c r="H795" s="659"/>
    </row>
    <row r="796" spans="3:8" x14ac:dyDescent="0.25">
      <c r="C796" s="778" t="s">
        <v>817</v>
      </c>
      <c r="D796" s="644">
        <v>3512832</v>
      </c>
      <c r="E796" s="644">
        <v>3305828</v>
      </c>
      <c r="F796" s="665"/>
      <c r="G796" s="665"/>
      <c r="H796" s="659"/>
    </row>
    <row r="797" spans="3:8" x14ac:dyDescent="0.25">
      <c r="C797" s="778" t="s">
        <v>818</v>
      </c>
      <c r="D797" s="644">
        <v>3360</v>
      </c>
      <c r="E797" s="645">
        <v>0</v>
      </c>
      <c r="F797" s="665"/>
      <c r="G797" s="665"/>
      <c r="H797" s="659"/>
    </row>
    <row r="798" spans="3:8" x14ac:dyDescent="0.25">
      <c r="C798" s="778" t="s">
        <v>819</v>
      </c>
      <c r="D798" s="644">
        <v>200561</v>
      </c>
      <c r="E798" s="644">
        <v>242417</v>
      </c>
      <c r="F798" s="665"/>
      <c r="G798" s="665"/>
      <c r="H798" s="659"/>
    </row>
    <row r="799" spans="3:8" x14ac:dyDescent="0.25">
      <c r="C799" s="778" t="s">
        <v>820</v>
      </c>
      <c r="D799" s="644">
        <v>60877</v>
      </c>
      <c r="E799" s="644">
        <v>65388</v>
      </c>
      <c r="F799" s="665"/>
      <c r="G799" s="665"/>
      <c r="H799" s="659"/>
    </row>
    <row r="800" spans="3:8" x14ac:dyDescent="0.25">
      <c r="C800" s="778" t="s">
        <v>821</v>
      </c>
      <c r="D800" s="644">
        <v>65269</v>
      </c>
      <c r="E800" s="644">
        <v>60295</v>
      </c>
      <c r="F800" s="665"/>
      <c r="G800" s="665"/>
      <c r="H800" s="659"/>
    </row>
    <row r="801" spans="3:8" x14ac:dyDescent="0.25">
      <c r="C801" s="778" t="s">
        <v>822</v>
      </c>
      <c r="D801" s="644">
        <v>4713</v>
      </c>
      <c r="E801" s="644">
        <v>1558</v>
      </c>
      <c r="F801" s="665"/>
      <c r="G801" s="665"/>
      <c r="H801" s="659"/>
    </row>
    <row r="802" spans="3:8" x14ac:dyDescent="0.25">
      <c r="C802" s="778" t="s">
        <v>823</v>
      </c>
      <c r="D802" s="644">
        <v>3843</v>
      </c>
      <c r="E802" s="644">
        <v>4211</v>
      </c>
      <c r="F802" s="665"/>
      <c r="G802" s="665"/>
      <c r="H802" s="659"/>
    </row>
    <row r="803" spans="3:8" x14ac:dyDescent="0.25">
      <c r="C803" s="778" t="s">
        <v>824</v>
      </c>
      <c r="D803" s="645">
        <v>0</v>
      </c>
      <c r="E803" s="645">
        <v>0</v>
      </c>
      <c r="F803" s="665"/>
      <c r="G803" s="665"/>
      <c r="H803" s="659"/>
    </row>
    <row r="804" spans="3:8" x14ac:dyDescent="0.25">
      <c r="C804" s="778" t="s">
        <v>825</v>
      </c>
      <c r="D804" s="645">
        <v>0</v>
      </c>
      <c r="E804" s="645">
        <v>288</v>
      </c>
      <c r="F804" s="871"/>
      <c r="G804" s="871"/>
      <c r="H804" s="872"/>
    </row>
    <row r="805" spans="3:8" x14ac:dyDescent="0.25">
      <c r="C805" s="778" t="s">
        <v>826</v>
      </c>
      <c r="D805" s="645">
        <v>192</v>
      </c>
      <c r="E805" s="645">
        <v>0</v>
      </c>
      <c r="F805" s="639"/>
      <c r="G805" s="639"/>
      <c r="H805" s="639"/>
    </row>
    <row r="806" spans="3:8" x14ac:dyDescent="0.25">
      <c r="C806" s="778" t="s">
        <v>827</v>
      </c>
      <c r="D806" s="645">
        <v>0</v>
      </c>
      <c r="E806" s="645">
        <v>0</v>
      </c>
      <c r="H806" s="639"/>
    </row>
    <row r="807" spans="3:8" x14ac:dyDescent="0.25">
      <c r="C807" s="778" t="s">
        <v>828</v>
      </c>
      <c r="D807" s="645">
        <v>362</v>
      </c>
      <c r="E807" s="645">
        <v>0</v>
      </c>
      <c r="H807" s="639"/>
    </row>
    <row r="808" spans="3:8" x14ac:dyDescent="0.25">
      <c r="C808" s="804" t="s">
        <v>829</v>
      </c>
      <c r="D808" s="805">
        <v>9397476</v>
      </c>
      <c r="E808" s="805">
        <v>7911314</v>
      </c>
      <c r="H808" s="639"/>
    </row>
    <row r="809" spans="3:8" x14ac:dyDescent="0.25">
      <c r="H809" s="639"/>
    </row>
    <row r="810" spans="3:8" x14ac:dyDescent="0.25">
      <c r="H810" s="639"/>
    </row>
    <row r="811" spans="3:8" ht="15.75" x14ac:dyDescent="0.25">
      <c r="C811" s="873" t="s">
        <v>830</v>
      </c>
      <c r="D811" s="873"/>
      <c r="E811" s="873"/>
      <c r="F811" s="873"/>
      <c r="G811" s="873"/>
      <c r="H811" s="639"/>
    </row>
    <row r="812" spans="3:8" x14ac:dyDescent="0.25">
      <c r="C812" s="671"/>
      <c r="D812" s="874" t="s">
        <v>343</v>
      </c>
      <c r="E812" s="874"/>
      <c r="F812" s="875"/>
      <c r="G812" s="875"/>
      <c r="H812" s="639"/>
    </row>
    <row r="813" spans="3:8" x14ac:dyDescent="0.25">
      <c r="C813" s="798" t="s">
        <v>501</v>
      </c>
      <c r="D813" s="869">
        <v>43800</v>
      </c>
      <c r="E813" s="869">
        <v>43435</v>
      </c>
      <c r="F813" s="875"/>
      <c r="G813" s="875"/>
      <c r="H813" s="639"/>
    </row>
    <row r="814" spans="3:8" x14ac:dyDescent="0.25">
      <c r="C814" s="778" t="s">
        <v>831</v>
      </c>
      <c r="D814" s="644">
        <v>-43650</v>
      </c>
      <c r="E814" s="644">
        <v>4221</v>
      </c>
      <c r="F814" s="875"/>
      <c r="G814" s="875"/>
      <c r="H814" s="639"/>
    </row>
    <row r="815" spans="3:8" s="659" customFormat="1" x14ac:dyDescent="0.25">
      <c r="C815" s="778" t="s">
        <v>832</v>
      </c>
      <c r="D815" s="644">
        <v>755243</v>
      </c>
      <c r="E815" s="644">
        <v>396331</v>
      </c>
      <c r="F815" s="876"/>
      <c r="G815" s="876"/>
      <c r="H815" s="872"/>
    </row>
    <row r="816" spans="3:8" s="659" customFormat="1" x14ac:dyDescent="0.25">
      <c r="C816" s="804" t="s">
        <v>833</v>
      </c>
      <c r="D816" s="805">
        <v>711593</v>
      </c>
      <c r="E816" s="805">
        <v>400552</v>
      </c>
      <c r="F816" s="857"/>
      <c r="G816" s="857"/>
      <c r="H816" s="872"/>
    </row>
    <row r="817" spans="2:13" s="659" customFormat="1" x14ac:dyDescent="0.25">
      <c r="C817" s="877"/>
      <c r="D817" s="877"/>
      <c r="E817" s="877"/>
      <c r="F817" s="857"/>
      <c r="G817" s="857"/>
      <c r="H817" s="872"/>
    </row>
    <row r="818" spans="2:13" x14ac:dyDescent="0.25">
      <c r="H818" s="639"/>
    </row>
    <row r="819" spans="2:13" ht="15.75" x14ac:dyDescent="0.25">
      <c r="B819" s="820" t="s">
        <v>834</v>
      </c>
      <c r="C819" s="873" t="s">
        <v>835</v>
      </c>
      <c r="D819" s="873"/>
      <c r="E819" s="873"/>
      <c r="F819" s="873"/>
      <c r="G819" s="873"/>
      <c r="H819" s="639"/>
    </row>
    <row r="820" spans="2:13" x14ac:dyDescent="0.25">
      <c r="H820" s="639"/>
    </row>
    <row r="821" spans="2:13" ht="51" customHeight="1" x14ac:dyDescent="0.25">
      <c r="C821" s="622" t="s">
        <v>836</v>
      </c>
      <c r="D821" s="622"/>
      <c r="E821" s="622"/>
      <c r="F821" s="622"/>
      <c r="G821" s="622"/>
      <c r="H821" s="622"/>
      <c r="I821" s="622"/>
      <c r="J821" s="622"/>
      <c r="K821" s="622"/>
      <c r="L821" s="622"/>
      <c r="M821" s="622"/>
    </row>
    <row r="822" spans="2:13" x14ac:dyDescent="0.25">
      <c r="C822" s="639"/>
      <c r="D822" s="640" t="s">
        <v>343</v>
      </c>
      <c r="E822" s="640"/>
      <c r="F822" s="697"/>
      <c r="G822" s="661"/>
      <c r="H822" s="872"/>
    </row>
    <row r="823" spans="2:13" x14ac:dyDescent="0.25">
      <c r="C823" s="852" t="s">
        <v>501</v>
      </c>
      <c r="D823" s="853">
        <v>43800</v>
      </c>
      <c r="E823" s="853">
        <v>43435</v>
      </c>
      <c r="F823" s="697"/>
      <c r="G823" s="661"/>
      <c r="H823" s="872"/>
    </row>
    <row r="824" spans="2:13" x14ac:dyDescent="0.25">
      <c r="C824" s="643" t="s">
        <v>837</v>
      </c>
      <c r="D824" s="644">
        <v>1469598</v>
      </c>
      <c r="E824" s="644">
        <v>1529038</v>
      </c>
      <c r="F824" s="697"/>
      <c r="G824" s="661"/>
      <c r="H824" s="872"/>
    </row>
    <row r="825" spans="2:13" x14ac:dyDescent="0.25">
      <c r="C825" s="643" t="s">
        <v>838</v>
      </c>
      <c r="D825" s="644">
        <v>-1469598</v>
      </c>
      <c r="E825" s="644">
        <v>-1529038</v>
      </c>
      <c r="F825" s="697"/>
      <c r="G825" s="661"/>
      <c r="H825" s="872"/>
    </row>
    <row r="826" spans="2:13" ht="15.75" customHeight="1" x14ac:dyDescent="0.25">
      <c r="C826" s="643" t="s">
        <v>839</v>
      </c>
      <c r="D826" s="644">
        <v>17586361</v>
      </c>
      <c r="E826" s="644">
        <v>4074616</v>
      </c>
      <c r="F826" s="696"/>
      <c r="G826" s="857"/>
      <c r="H826" s="872"/>
    </row>
    <row r="827" spans="2:13" x14ac:dyDescent="0.25">
      <c r="C827" s="643" t="s">
        <v>840</v>
      </c>
      <c r="D827" s="644">
        <v>-17586361</v>
      </c>
      <c r="E827" s="644">
        <v>-4074616</v>
      </c>
      <c r="F827" s="696"/>
      <c r="G827" s="857"/>
      <c r="H827" s="872"/>
    </row>
    <row r="828" spans="2:13" x14ac:dyDescent="0.25">
      <c r="C828" s="696"/>
      <c r="D828" s="696"/>
      <c r="E828" s="696"/>
      <c r="F828" s="696"/>
      <c r="G828" s="857"/>
      <c r="H828" s="872"/>
    </row>
    <row r="829" spans="2:13" x14ac:dyDescent="0.25">
      <c r="H829" s="639"/>
    </row>
    <row r="830" spans="2:13" ht="15.75" x14ac:dyDescent="0.25">
      <c r="B830" s="878" t="s">
        <v>841</v>
      </c>
      <c r="C830" s="621" t="s">
        <v>842</v>
      </c>
      <c r="D830" s="621"/>
      <c r="E830" s="621"/>
      <c r="F830" s="621"/>
      <c r="G830" s="621"/>
      <c r="H830" s="621"/>
      <c r="I830" s="621"/>
      <c r="J830" s="621"/>
      <c r="K830" s="621"/>
      <c r="L830" s="621"/>
      <c r="M830" s="621"/>
    </row>
    <row r="831" spans="2:13" x14ac:dyDescent="0.25">
      <c r="H831" s="639"/>
    </row>
    <row r="832" spans="2:13" ht="111.75" customHeight="1" x14ac:dyDescent="0.25">
      <c r="C832" s="622" t="s">
        <v>843</v>
      </c>
      <c r="D832" s="622"/>
      <c r="E832" s="622"/>
      <c r="F832" s="622"/>
      <c r="G832" s="622"/>
      <c r="H832" s="622"/>
      <c r="I832" s="622"/>
      <c r="J832" s="622"/>
      <c r="K832" s="622"/>
      <c r="L832" s="622"/>
      <c r="M832" s="622"/>
    </row>
    <row r="833" spans="2:13" ht="15.75" x14ac:dyDescent="0.25">
      <c r="B833" s="820" t="s">
        <v>844</v>
      </c>
      <c r="C833" s="615" t="s">
        <v>845</v>
      </c>
      <c r="D833" s="615"/>
      <c r="H833" s="639"/>
    </row>
    <row r="834" spans="2:13" x14ac:dyDescent="0.25">
      <c r="H834" s="639"/>
    </row>
    <row r="835" spans="2:13" ht="59.25" customHeight="1" x14ac:dyDescent="0.25">
      <c r="C835" s="622" t="s">
        <v>846</v>
      </c>
      <c r="D835" s="622"/>
      <c r="E835" s="622"/>
      <c r="F835" s="622"/>
      <c r="G835" s="622"/>
      <c r="H835" s="622"/>
      <c r="I835" s="622"/>
      <c r="J835" s="622"/>
      <c r="K835" s="622"/>
      <c r="L835" s="622"/>
      <c r="M835" s="622"/>
    </row>
    <row r="836" spans="2:13" ht="77.25" customHeight="1" x14ac:dyDescent="0.25">
      <c r="C836" s="622" t="s">
        <v>847</v>
      </c>
      <c r="D836" s="622"/>
      <c r="E836" s="622"/>
      <c r="F836" s="622"/>
      <c r="G836" s="622"/>
      <c r="H836" s="622"/>
      <c r="I836" s="622"/>
      <c r="J836" s="622"/>
      <c r="K836" s="622"/>
      <c r="L836" s="622"/>
      <c r="M836" s="622"/>
    </row>
    <row r="837" spans="2:13" ht="87.75" customHeight="1" x14ac:dyDescent="0.25">
      <c r="C837" s="622" t="s">
        <v>848</v>
      </c>
      <c r="D837" s="622"/>
      <c r="E837" s="622"/>
      <c r="F837" s="622"/>
      <c r="G837" s="622"/>
      <c r="H837" s="622"/>
      <c r="I837" s="622"/>
      <c r="J837" s="622"/>
      <c r="K837" s="622"/>
      <c r="L837" s="622"/>
      <c r="M837" s="622"/>
    </row>
    <row r="838" spans="2:13" ht="54.75" customHeight="1" x14ac:dyDescent="0.25">
      <c r="C838" s="622" t="s">
        <v>849</v>
      </c>
      <c r="D838" s="622"/>
      <c r="E838" s="622"/>
      <c r="F838" s="622"/>
      <c r="G838" s="622"/>
      <c r="H838" s="622"/>
      <c r="I838" s="622"/>
      <c r="J838" s="622"/>
      <c r="K838" s="622"/>
      <c r="L838" s="622"/>
      <c r="M838" s="622"/>
    </row>
    <row r="839" spans="2:13" ht="111.75" customHeight="1" x14ac:dyDescent="0.25">
      <c r="C839" s="622" t="s">
        <v>850</v>
      </c>
      <c r="D839" s="622"/>
      <c r="E839" s="622"/>
      <c r="F839" s="622"/>
      <c r="G839" s="622"/>
      <c r="H839" s="622"/>
      <c r="I839" s="622"/>
      <c r="J839" s="622"/>
      <c r="K839" s="622"/>
      <c r="L839" s="622"/>
      <c r="M839" s="622"/>
    </row>
    <row r="840" spans="2:13" ht="87.75" customHeight="1" x14ac:dyDescent="0.25">
      <c r="C840" s="622" t="s">
        <v>851</v>
      </c>
      <c r="D840" s="622"/>
      <c r="E840" s="622"/>
      <c r="F840" s="622"/>
      <c r="G840" s="622"/>
      <c r="H840" s="622"/>
      <c r="I840" s="622"/>
      <c r="J840" s="622"/>
      <c r="K840" s="622"/>
      <c r="L840" s="622"/>
      <c r="M840" s="622"/>
    </row>
    <row r="841" spans="2:13" ht="51.75" customHeight="1" x14ac:dyDescent="0.25">
      <c r="C841" s="622" t="s">
        <v>852</v>
      </c>
      <c r="D841" s="622"/>
      <c r="E841" s="622"/>
      <c r="F841" s="622"/>
      <c r="G841" s="622"/>
      <c r="H841" s="622"/>
      <c r="I841" s="622"/>
      <c r="J841" s="622"/>
      <c r="K841" s="622"/>
      <c r="L841" s="622"/>
      <c r="M841" s="622"/>
    </row>
    <row r="842" spans="2:13" ht="48.75" customHeight="1" x14ac:dyDescent="0.25">
      <c r="C842" s="879" t="s">
        <v>853</v>
      </c>
      <c r="D842" s="879"/>
      <c r="E842" s="879"/>
      <c r="F842" s="879"/>
      <c r="G842" s="879"/>
      <c r="H842" s="879"/>
      <c r="I842" s="879"/>
      <c r="J842" s="879"/>
      <c r="K842" s="879"/>
      <c r="L842" s="879"/>
      <c r="M842" s="879"/>
    </row>
    <row r="843" spans="2:13" x14ac:dyDescent="0.25">
      <c r="C843" s="622"/>
      <c r="D843" s="622"/>
      <c r="E843" s="622"/>
      <c r="F843" s="622"/>
      <c r="G843" s="622"/>
      <c r="H843" s="622"/>
      <c r="I843" s="622"/>
      <c r="J843" s="622"/>
      <c r="K843" s="622"/>
      <c r="L843" s="622"/>
      <c r="M843" s="622"/>
    </row>
    <row r="844" spans="2:13" x14ac:dyDescent="0.25">
      <c r="H844" s="639"/>
    </row>
    <row r="845" spans="2:13" x14ac:dyDescent="0.25">
      <c r="H845" s="639"/>
    </row>
    <row r="847" spans="2:13" ht="15.75" x14ac:dyDescent="0.25">
      <c r="H847" s="873"/>
      <c r="I847" s="873"/>
      <c r="J847" s="873"/>
      <c r="K847" s="873"/>
      <c r="L847" s="873"/>
      <c r="M847" s="873"/>
    </row>
    <row r="854" spans="7:13" ht="15.75" x14ac:dyDescent="0.25">
      <c r="H854" s="873"/>
      <c r="I854" s="873"/>
      <c r="J854" s="873"/>
      <c r="K854" s="873"/>
      <c r="L854" s="873"/>
      <c r="M854" s="873"/>
    </row>
    <row r="856" spans="7:13" ht="48" customHeight="1" x14ac:dyDescent="0.25">
      <c r="G856" s="659"/>
      <c r="H856" s="760"/>
      <c r="I856" s="760"/>
      <c r="J856" s="638"/>
      <c r="K856" s="638"/>
      <c r="L856" s="638"/>
      <c r="M856" s="638"/>
    </row>
    <row r="857" spans="7:13" ht="15" customHeight="1" x14ac:dyDescent="0.25">
      <c r="G857" s="659"/>
      <c r="H857" s="868"/>
      <c r="I857" s="659"/>
    </row>
    <row r="858" spans="7:13" x14ac:dyDescent="0.25">
      <c r="G858" s="659"/>
      <c r="H858" s="661"/>
      <c r="I858" s="659"/>
    </row>
    <row r="859" spans="7:13" x14ac:dyDescent="0.25">
      <c r="G859" s="659"/>
      <c r="H859" s="857"/>
      <c r="I859" s="659"/>
    </row>
    <row r="860" spans="7:13" x14ac:dyDescent="0.25">
      <c r="G860" s="659"/>
      <c r="H860" s="857"/>
      <c r="I860" s="659"/>
    </row>
    <row r="861" spans="7:13" x14ac:dyDescent="0.25">
      <c r="G861" s="659"/>
      <c r="H861" s="872"/>
      <c r="I861" s="659"/>
    </row>
    <row r="862" spans="7:13" x14ac:dyDescent="0.25">
      <c r="G862" s="659"/>
      <c r="H862" s="872"/>
      <c r="I862" s="659"/>
    </row>
    <row r="863" spans="7:13" x14ac:dyDescent="0.25">
      <c r="G863" s="659"/>
      <c r="H863" s="699"/>
      <c r="I863" s="659"/>
    </row>
    <row r="864" spans="7:13" x14ac:dyDescent="0.25">
      <c r="G864" s="659"/>
      <c r="H864" s="659"/>
      <c r="I864" s="659"/>
    </row>
    <row r="865" spans="7:13" x14ac:dyDescent="0.25">
      <c r="G865" s="659"/>
      <c r="H865" s="659"/>
      <c r="I865" s="659"/>
    </row>
    <row r="866" spans="7:13" ht="15.75" customHeight="1" x14ac:dyDescent="0.25">
      <c r="H866" s="647"/>
      <c r="I866" s="647"/>
      <c r="J866" s="647"/>
      <c r="K866" s="647"/>
      <c r="L866" s="647"/>
      <c r="M866" s="647"/>
    </row>
    <row r="868" spans="7:13" ht="37.5" customHeight="1" x14ac:dyDescent="0.25">
      <c r="H868" s="638"/>
      <c r="I868" s="638"/>
      <c r="J868" s="638"/>
      <c r="K868" s="638"/>
      <c r="L868" s="638"/>
      <c r="M868" s="638"/>
    </row>
  </sheetData>
  <mergeCells count="137">
    <mergeCell ref="C840:M840"/>
    <mergeCell ref="C841:M841"/>
    <mergeCell ref="C842:M842"/>
    <mergeCell ref="C843:M843"/>
    <mergeCell ref="C832:M832"/>
    <mergeCell ref="C835:M835"/>
    <mergeCell ref="C836:M836"/>
    <mergeCell ref="C837:M837"/>
    <mergeCell ref="C838:M838"/>
    <mergeCell ref="C839:M839"/>
    <mergeCell ref="D720:E720"/>
    <mergeCell ref="D741:E741"/>
    <mergeCell ref="D812:E812"/>
    <mergeCell ref="C821:M821"/>
    <mergeCell ref="D822:E822"/>
    <mergeCell ref="C830:M830"/>
    <mergeCell ref="C697:M697"/>
    <mergeCell ref="D699:E699"/>
    <mergeCell ref="C706:M706"/>
    <mergeCell ref="C710:M710"/>
    <mergeCell ref="D711:E711"/>
    <mergeCell ref="F712:G712"/>
    <mergeCell ref="C502:M502"/>
    <mergeCell ref="E503:F503"/>
    <mergeCell ref="C510:M510"/>
    <mergeCell ref="C528:M528"/>
    <mergeCell ref="C548:L548"/>
    <mergeCell ref="C695:F695"/>
    <mergeCell ref="C478:E478"/>
    <mergeCell ref="C479:F479"/>
    <mergeCell ref="C484:E484"/>
    <mergeCell ref="D486:E486"/>
    <mergeCell ref="F486:G486"/>
    <mergeCell ref="C499:G499"/>
    <mergeCell ref="C247:F247"/>
    <mergeCell ref="C249:M249"/>
    <mergeCell ref="D250:F250"/>
    <mergeCell ref="F251:G251"/>
    <mergeCell ref="C367:D367"/>
    <mergeCell ref="C477:D477"/>
    <mergeCell ref="D241:F241"/>
    <mergeCell ref="D242:F242"/>
    <mergeCell ref="D243:F243"/>
    <mergeCell ref="D244:F244"/>
    <mergeCell ref="D245:F245"/>
    <mergeCell ref="C246:F246"/>
    <mergeCell ref="D235:F235"/>
    <mergeCell ref="D236:F236"/>
    <mergeCell ref="D237:F237"/>
    <mergeCell ref="D238:F238"/>
    <mergeCell ref="D239:F239"/>
    <mergeCell ref="C240:F240"/>
    <mergeCell ref="C228:L228"/>
    <mergeCell ref="C229:L229"/>
    <mergeCell ref="C231:D231"/>
    <mergeCell ref="C232:L232"/>
    <mergeCell ref="G233:H233"/>
    <mergeCell ref="D234:F234"/>
    <mergeCell ref="C214:L214"/>
    <mergeCell ref="C215:L215"/>
    <mergeCell ref="C216:L216"/>
    <mergeCell ref="C217:L217"/>
    <mergeCell ref="D218:G218"/>
    <mergeCell ref="H218:K218"/>
    <mergeCell ref="C193:M193"/>
    <mergeCell ref="C195:O195"/>
    <mergeCell ref="C196:O196"/>
    <mergeCell ref="C197:O197"/>
    <mergeCell ref="C198:O198"/>
    <mergeCell ref="D200:H200"/>
    <mergeCell ref="I200:N200"/>
    <mergeCell ref="D165:F165"/>
    <mergeCell ref="C168:F168"/>
    <mergeCell ref="D170:E170"/>
    <mergeCell ref="C190:M190"/>
    <mergeCell ref="C191:M191"/>
    <mergeCell ref="C192:M192"/>
    <mergeCell ref="D157:F157"/>
    <mergeCell ref="D158:F158"/>
    <mergeCell ref="D159:F159"/>
    <mergeCell ref="D161:F162"/>
    <mergeCell ref="D163:F163"/>
    <mergeCell ref="D164:F164"/>
    <mergeCell ref="D113:E113"/>
    <mergeCell ref="C130:I130"/>
    <mergeCell ref="C147:F147"/>
    <mergeCell ref="C148:C149"/>
    <mergeCell ref="D148:D149"/>
    <mergeCell ref="E148:F148"/>
    <mergeCell ref="C105:M105"/>
    <mergeCell ref="C107:M107"/>
    <mergeCell ref="C108:M108"/>
    <mergeCell ref="C109:M109"/>
    <mergeCell ref="C110:M110"/>
    <mergeCell ref="C112:E112"/>
    <mergeCell ref="C47:G47"/>
    <mergeCell ref="H47:L47"/>
    <mergeCell ref="C49:M49"/>
    <mergeCell ref="C50:M50"/>
    <mergeCell ref="C51:M51"/>
    <mergeCell ref="D53:E53"/>
    <mergeCell ref="C44:G44"/>
    <mergeCell ref="H44:L44"/>
    <mergeCell ref="C45:G45"/>
    <mergeCell ref="H45:L45"/>
    <mergeCell ref="C46:G46"/>
    <mergeCell ref="H46:L46"/>
    <mergeCell ref="C41:G41"/>
    <mergeCell ref="H41:L41"/>
    <mergeCell ref="C42:G42"/>
    <mergeCell ref="H42:L42"/>
    <mergeCell ref="C43:G43"/>
    <mergeCell ref="H43:L43"/>
    <mergeCell ref="C32:M32"/>
    <mergeCell ref="C34:M34"/>
    <mergeCell ref="C36:M36"/>
    <mergeCell ref="C38:M38"/>
    <mergeCell ref="C40:G40"/>
    <mergeCell ref="H40:L40"/>
    <mergeCell ref="C20:M20"/>
    <mergeCell ref="C22:M22"/>
    <mergeCell ref="C23:M23"/>
    <mergeCell ref="C24:M24"/>
    <mergeCell ref="C28:M28"/>
    <mergeCell ref="C30:M30"/>
    <mergeCell ref="C12:M12"/>
    <mergeCell ref="C13:M13"/>
    <mergeCell ref="C14:M14"/>
    <mergeCell ref="C15:M15"/>
    <mergeCell ref="C16:M16"/>
    <mergeCell ref="C18:M18"/>
    <mergeCell ref="B2:M2"/>
    <mergeCell ref="B3:M3"/>
    <mergeCell ref="C6:M6"/>
    <mergeCell ref="C7:M7"/>
    <mergeCell ref="C10:M10"/>
    <mergeCell ref="C11:M11"/>
  </mergeCells>
  <printOptions horizontalCentered="1"/>
  <pageMargins left="0.70866141732283472" right="0.70866141732283472" top="0.74803149606299213" bottom="0.74803149606299213" header="0.31496062992125984" footer="0.31496062992125984"/>
  <pageSetup paperSize="9" scale="1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S100"/>
  <sheetViews>
    <sheetView showGridLines="0" topLeftCell="A88" workbookViewId="0">
      <selection activeCell="E103" sqref="E103"/>
    </sheetView>
  </sheetViews>
  <sheetFormatPr baseColWidth="10" defaultColWidth="9.140625" defaultRowHeight="15" x14ac:dyDescent="0.25"/>
  <cols>
    <col min="1" max="1" width="9.140625" style="93"/>
    <col min="2" max="2" width="29.85546875" style="93" customWidth="1"/>
    <col min="3" max="3" width="22.7109375" style="93" customWidth="1"/>
    <col min="4" max="4" width="18.140625" style="93" customWidth="1"/>
    <col min="5" max="5" width="23.7109375" style="93" customWidth="1"/>
    <col min="6" max="16384" width="9.140625" style="93"/>
  </cols>
  <sheetData>
    <row r="4" spans="2:19" s="389" customFormat="1" ht="15.75" x14ac:dyDescent="0.25">
      <c r="B4" s="544" t="s">
        <v>63</v>
      </c>
      <c r="C4" s="544"/>
      <c r="D4" s="544"/>
      <c r="E4" s="544"/>
    </row>
    <row r="5" spans="2:19" s="368" customFormat="1" ht="12.75" x14ac:dyDescent="0.25">
      <c r="B5" s="545" t="s">
        <v>413</v>
      </c>
      <c r="C5" s="546"/>
      <c r="D5" s="546"/>
      <c r="E5" s="547"/>
    </row>
    <row r="6" spans="2:19" x14ac:dyDescent="0.2">
      <c r="B6" s="369" t="s">
        <v>411</v>
      </c>
      <c r="C6" s="259"/>
      <c r="D6" s="259"/>
      <c r="E6" s="260"/>
    </row>
    <row r="7" spans="2:19" s="119" customFormat="1" x14ac:dyDescent="0.25">
      <c r="B7" s="385" t="s">
        <v>412</v>
      </c>
      <c r="C7" s="375"/>
      <c r="D7" s="259"/>
      <c r="E7" s="260"/>
    </row>
    <row r="8" spans="2:19" s="119" customFormat="1" x14ac:dyDescent="0.2">
      <c r="B8" s="261" t="s">
        <v>298</v>
      </c>
      <c r="C8" s="262" t="s">
        <v>299</v>
      </c>
      <c r="D8" s="263"/>
      <c r="E8" s="260"/>
    </row>
    <row r="9" spans="2:19" s="119" customFormat="1" x14ac:dyDescent="0.2">
      <c r="B9" s="264" t="s">
        <v>288</v>
      </c>
      <c r="C9" s="335">
        <v>0.14639056658038538</v>
      </c>
      <c r="D9" s="259"/>
      <c r="E9" s="260"/>
    </row>
    <row r="10" spans="2:19" s="119" customFormat="1" x14ac:dyDescent="0.2">
      <c r="B10" s="264" t="s">
        <v>289</v>
      </c>
      <c r="C10" s="335">
        <v>0.13948806442335346</v>
      </c>
      <c r="D10" s="259"/>
      <c r="E10" s="260"/>
    </row>
    <row r="11" spans="2:19" s="119" customFormat="1" x14ac:dyDescent="0.25">
      <c r="B11" s="383" t="s">
        <v>226</v>
      </c>
      <c r="C11" s="384"/>
      <c r="D11" s="259"/>
      <c r="E11" s="260"/>
    </row>
    <row r="12" spans="2:19" s="119" customFormat="1" x14ac:dyDescent="0.2">
      <c r="B12" s="261" t="s">
        <v>298</v>
      </c>
      <c r="C12" s="262" t="s">
        <v>299</v>
      </c>
      <c r="D12" s="263"/>
      <c r="E12" s="260"/>
    </row>
    <row r="13" spans="2:19" s="119" customFormat="1" x14ac:dyDescent="0.2">
      <c r="B13" s="264" t="s">
        <v>290</v>
      </c>
      <c r="C13" s="335">
        <v>0.10609002013229796</v>
      </c>
      <c r="D13" s="259"/>
      <c r="E13" s="260"/>
    </row>
    <row r="14" spans="2:19" s="119" customFormat="1" x14ac:dyDescent="0.25">
      <c r="B14" s="381" t="s">
        <v>300</v>
      </c>
      <c r="C14" s="375"/>
      <c r="D14" s="259"/>
      <c r="E14" s="260"/>
    </row>
    <row r="15" spans="2:19" s="119" customFormat="1" ht="24" x14ac:dyDescent="0.25">
      <c r="B15" s="265" t="s">
        <v>298</v>
      </c>
      <c r="C15" s="266" t="s">
        <v>301</v>
      </c>
      <c r="D15" s="267"/>
      <c r="E15" s="260"/>
      <c r="G15" s="22"/>
      <c r="H15" s="22"/>
      <c r="I15" s="22"/>
      <c r="J15" s="22"/>
      <c r="K15" s="22"/>
      <c r="L15" s="22"/>
      <c r="M15" s="22"/>
      <c r="N15" s="22"/>
      <c r="O15" s="22"/>
      <c r="P15" s="22"/>
      <c r="Q15" s="22"/>
      <c r="R15" s="22"/>
      <c r="S15" s="22"/>
    </row>
    <row r="16" spans="2:19" s="119" customFormat="1" x14ac:dyDescent="0.25">
      <c r="B16" s="268" t="s">
        <v>302</v>
      </c>
      <c r="C16" s="269" t="s">
        <v>372</v>
      </c>
      <c r="D16" s="154"/>
      <c r="E16" s="260"/>
      <c r="G16" s="22"/>
      <c r="H16" s="22"/>
      <c r="I16" s="22"/>
      <c r="J16" s="22"/>
      <c r="K16" s="22"/>
      <c r="L16" s="22"/>
      <c r="M16" s="22"/>
      <c r="N16" s="22"/>
      <c r="O16" s="22"/>
      <c r="P16" s="22"/>
      <c r="Q16" s="22"/>
      <c r="R16" s="22"/>
      <c r="S16" s="22"/>
    </row>
    <row r="17" spans="2:19" s="119" customFormat="1" x14ac:dyDescent="0.25">
      <c r="B17" s="268" t="s">
        <v>289</v>
      </c>
      <c r="C17" s="269" t="s">
        <v>372</v>
      </c>
      <c r="D17" s="154"/>
      <c r="E17" s="260"/>
      <c r="G17" s="22"/>
      <c r="H17" s="22"/>
      <c r="I17" s="22"/>
      <c r="J17" s="22"/>
      <c r="K17" s="22"/>
      <c r="L17" s="22"/>
      <c r="M17" s="22"/>
      <c r="N17" s="22"/>
      <c r="O17" s="22"/>
      <c r="P17" s="22"/>
      <c r="Q17" s="22"/>
      <c r="R17" s="22"/>
      <c r="S17" s="22"/>
    </row>
    <row r="18" spans="2:19" s="119" customFormat="1" x14ac:dyDescent="0.25">
      <c r="B18" s="268" t="s">
        <v>303</v>
      </c>
      <c r="C18" s="269" t="s">
        <v>372</v>
      </c>
      <c r="D18" s="154"/>
      <c r="E18" s="260"/>
      <c r="G18" s="22"/>
      <c r="H18" s="22"/>
      <c r="I18" s="22"/>
      <c r="J18" s="22"/>
      <c r="K18" s="22"/>
      <c r="L18" s="22"/>
      <c r="M18" s="22"/>
      <c r="N18" s="22"/>
      <c r="O18" s="22"/>
      <c r="P18" s="22"/>
      <c r="Q18" s="22"/>
      <c r="R18" s="22"/>
      <c r="S18" s="22"/>
    </row>
    <row r="19" spans="2:19" s="119" customFormat="1" x14ac:dyDescent="0.25">
      <c r="B19" s="268" t="s">
        <v>304</v>
      </c>
      <c r="C19" s="269" t="s">
        <v>372</v>
      </c>
      <c r="D19" s="154"/>
      <c r="E19" s="260"/>
      <c r="G19" s="22"/>
      <c r="H19" s="22"/>
      <c r="I19" s="22"/>
      <c r="J19" s="22"/>
      <c r="K19" s="22"/>
      <c r="L19" s="22"/>
      <c r="M19" s="22"/>
      <c r="N19" s="22"/>
      <c r="O19" s="22"/>
      <c r="P19" s="22"/>
      <c r="Q19" s="22"/>
      <c r="R19" s="22"/>
      <c r="S19" s="22"/>
    </row>
    <row r="20" spans="2:19" s="119" customFormat="1" x14ac:dyDescent="0.25">
      <c r="B20" s="268" t="s">
        <v>305</v>
      </c>
      <c r="C20" s="269" t="s">
        <v>372</v>
      </c>
      <c r="D20" s="154"/>
      <c r="E20" s="260"/>
      <c r="G20" s="22"/>
      <c r="H20" s="22"/>
      <c r="I20" s="22"/>
      <c r="J20" s="22"/>
      <c r="K20" s="22"/>
      <c r="L20" s="22"/>
      <c r="M20" s="22"/>
      <c r="N20" s="22"/>
      <c r="O20" s="22"/>
      <c r="P20" s="22"/>
      <c r="Q20" s="22"/>
      <c r="R20" s="22"/>
      <c r="S20" s="22"/>
    </row>
    <row r="21" spans="2:19" s="119" customFormat="1" x14ac:dyDescent="0.25">
      <c r="B21" s="268" t="s">
        <v>306</v>
      </c>
      <c r="C21" s="269" t="s">
        <v>372</v>
      </c>
      <c r="D21" s="154"/>
      <c r="E21" s="260"/>
      <c r="G21" s="22"/>
      <c r="H21" s="22"/>
      <c r="I21" s="22"/>
      <c r="J21" s="22"/>
      <c r="K21" s="22"/>
      <c r="L21" s="22"/>
      <c r="M21" s="22"/>
      <c r="N21" s="22"/>
      <c r="O21" s="22"/>
      <c r="P21" s="22"/>
      <c r="Q21" s="22"/>
      <c r="R21" s="22"/>
      <c r="S21" s="22"/>
    </row>
    <row r="22" spans="2:19" s="119" customFormat="1" x14ac:dyDescent="0.25">
      <c r="B22" s="268" t="s">
        <v>376</v>
      </c>
      <c r="C22" s="269" t="s">
        <v>372</v>
      </c>
      <c r="D22" s="154"/>
      <c r="E22" s="260"/>
      <c r="G22" s="22"/>
      <c r="H22" s="22"/>
      <c r="I22" s="22"/>
      <c r="J22" s="22"/>
      <c r="K22" s="22"/>
      <c r="L22" s="22"/>
      <c r="M22" s="22"/>
      <c r="N22" s="22"/>
      <c r="O22" s="22"/>
      <c r="P22" s="22"/>
      <c r="Q22" s="22"/>
      <c r="R22" s="22"/>
      <c r="S22" s="22"/>
    </row>
    <row r="23" spans="2:19" s="119" customFormat="1" x14ac:dyDescent="0.25">
      <c r="B23" s="268" t="s">
        <v>391</v>
      </c>
      <c r="C23" s="269" t="s">
        <v>372</v>
      </c>
      <c r="D23" s="154"/>
      <c r="E23" s="260"/>
      <c r="G23" s="22"/>
      <c r="H23" s="22"/>
      <c r="I23" s="22"/>
      <c r="J23" s="22"/>
      <c r="K23" s="22"/>
      <c r="L23" s="22"/>
      <c r="M23" s="22"/>
      <c r="N23" s="22"/>
      <c r="O23" s="22"/>
      <c r="P23" s="22"/>
      <c r="Q23" s="22"/>
      <c r="R23" s="22"/>
      <c r="S23" s="22"/>
    </row>
    <row r="24" spans="2:19" s="119" customFormat="1" x14ac:dyDescent="0.25">
      <c r="B24" s="268" t="s">
        <v>389</v>
      </c>
      <c r="C24" s="269" t="s">
        <v>372</v>
      </c>
      <c r="D24" s="154"/>
      <c r="E24" s="260"/>
      <c r="G24" s="22"/>
      <c r="H24" s="22"/>
      <c r="I24" s="22"/>
      <c r="J24" s="22"/>
      <c r="K24" s="22"/>
      <c r="L24" s="22"/>
      <c r="M24" s="22"/>
      <c r="N24" s="22"/>
      <c r="O24" s="22"/>
      <c r="P24" s="22"/>
      <c r="Q24" s="22"/>
      <c r="R24" s="22"/>
      <c r="S24" s="22"/>
    </row>
    <row r="25" spans="2:19" s="119" customFormat="1" x14ac:dyDescent="0.25">
      <c r="B25" s="268" t="s">
        <v>390</v>
      </c>
      <c r="C25" s="269" t="s">
        <v>372</v>
      </c>
      <c r="D25" s="154"/>
      <c r="E25" s="260"/>
      <c r="G25" s="22"/>
      <c r="H25" s="22"/>
      <c r="I25" s="22"/>
      <c r="J25" s="22"/>
      <c r="K25" s="22"/>
      <c r="L25" s="22"/>
      <c r="M25" s="22"/>
      <c r="N25" s="22"/>
      <c r="O25" s="22"/>
      <c r="P25" s="22"/>
      <c r="Q25" s="22"/>
      <c r="R25" s="22"/>
      <c r="S25" s="22"/>
    </row>
    <row r="26" spans="2:19" s="119" customFormat="1" x14ac:dyDescent="0.25">
      <c r="B26" s="381" t="s">
        <v>307</v>
      </c>
      <c r="C26" s="382"/>
      <c r="D26" s="259"/>
      <c r="E26" s="260"/>
      <c r="G26" s="22"/>
      <c r="H26" s="22"/>
      <c r="I26" s="22"/>
      <c r="J26" s="22"/>
      <c r="K26" s="22"/>
      <c r="L26" s="22"/>
      <c r="M26" s="22"/>
      <c r="N26" s="22"/>
      <c r="O26" s="22"/>
      <c r="P26" s="22"/>
      <c r="Q26" s="22"/>
      <c r="R26" s="22"/>
      <c r="S26" s="22"/>
    </row>
    <row r="27" spans="2:19" s="119" customFormat="1" ht="21" customHeight="1" x14ac:dyDescent="0.25">
      <c r="B27" s="265" t="s">
        <v>308</v>
      </c>
      <c r="C27" s="266" t="s">
        <v>309</v>
      </c>
      <c r="D27" s="259"/>
      <c r="E27" s="260"/>
      <c r="G27" s="22"/>
      <c r="H27" s="22"/>
      <c r="I27" s="22"/>
      <c r="J27" s="22"/>
      <c r="K27" s="22"/>
      <c r="L27" s="22"/>
      <c r="M27" s="22"/>
      <c r="N27" s="22"/>
      <c r="O27" s="22"/>
      <c r="P27" s="22"/>
      <c r="Q27" s="22"/>
      <c r="R27" s="22"/>
      <c r="S27" s="22"/>
    </row>
    <row r="28" spans="2:19" s="119" customFormat="1" x14ac:dyDescent="0.25">
      <c r="B28" s="268" t="s">
        <v>310</v>
      </c>
      <c r="C28" s="269" t="s">
        <v>311</v>
      </c>
      <c r="D28" s="259"/>
      <c r="E28" s="260"/>
      <c r="G28" s="22"/>
      <c r="H28" s="22"/>
      <c r="I28" s="22"/>
      <c r="J28" s="22"/>
      <c r="K28" s="22"/>
      <c r="L28" s="22"/>
      <c r="M28" s="22"/>
      <c r="N28" s="22"/>
      <c r="O28" s="22"/>
      <c r="P28" s="22"/>
      <c r="Q28" s="22"/>
      <c r="R28" s="22"/>
      <c r="S28" s="22"/>
    </row>
    <row r="29" spans="2:19" s="119" customFormat="1" x14ac:dyDescent="0.25">
      <c r="B29" s="268" t="s">
        <v>312</v>
      </c>
      <c r="C29" s="269" t="s">
        <v>313</v>
      </c>
      <c r="D29" s="259"/>
      <c r="E29" s="260"/>
      <c r="G29" s="22"/>
      <c r="H29" s="22"/>
      <c r="I29" s="22"/>
      <c r="J29" s="22"/>
      <c r="K29" s="22"/>
      <c r="L29" s="22"/>
      <c r="M29" s="22"/>
      <c r="N29" s="22"/>
      <c r="O29" s="22"/>
      <c r="P29" s="22"/>
      <c r="Q29" s="22"/>
      <c r="R29" s="22"/>
      <c r="S29" s="22"/>
    </row>
    <row r="30" spans="2:19" s="119" customFormat="1" x14ac:dyDescent="0.25">
      <c r="B30" s="336" t="s">
        <v>315</v>
      </c>
      <c r="C30" s="269" t="s">
        <v>314</v>
      </c>
      <c r="D30" s="259"/>
      <c r="E30" s="260"/>
    </row>
    <row r="31" spans="2:19" s="119" customFormat="1" x14ac:dyDescent="0.25">
      <c r="B31" s="268" t="s">
        <v>391</v>
      </c>
      <c r="C31" s="269" t="s">
        <v>314</v>
      </c>
      <c r="D31" s="259"/>
      <c r="E31" s="260"/>
    </row>
    <row r="32" spans="2:19" s="119" customFormat="1" x14ac:dyDescent="0.25">
      <c r="B32" s="336" t="s">
        <v>389</v>
      </c>
      <c r="C32" s="271" t="s">
        <v>314</v>
      </c>
      <c r="D32" s="259"/>
      <c r="E32" s="260"/>
    </row>
    <row r="33" spans="2:5" s="119" customFormat="1" x14ac:dyDescent="0.25">
      <c r="B33" s="336" t="s">
        <v>316</v>
      </c>
      <c r="C33" s="269" t="s">
        <v>317</v>
      </c>
      <c r="D33" s="259"/>
      <c r="E33" s="260"/>
    </row>
    <row r="34" spans="2:5" s="119" customFormat="1" x14ac:dyDescent="0.25">
      <c r="B34" s="336" t="s">
        <v>318</v>
      </c>
      <c r="C34" s="269" t="s">
        <v>319</v>
      </c>
      <c r="D34" s="259"/>
      <c r="E34" s="260"/>
    </row>
    <row r="35" spans="2:5" s="119" customFormat="1" x14ac:dyDescent="0.25">
      <c r="B35" s="268" t="s">
        <v>320</v>
      </c>
      <c r="C35" s="269" t="s">
        <v>321</v>
      </c>
      <c r="D35" s="259"/>
      <c r="E35" s="260"/>
    </row>
    <row r="36" spans="2:5" s="119" customFormat="1" x14ac:dyDescent="0.25">
      <c r="B36" s="270" t="s">
        <v>323</v>
      </c>
      <c r="C36" s="271" t="s">
        <v>322</v>
      </c>
      <c r="D36" s="259"/>
      <c r="E36" s="260"/>
    </row>
    <row r="37" spans="2:5" s="119" customFormat="1" x14ac:dyDescent="0.25">
      <c r="B37" s="270" t="s">
        <v>324</v>
      </c>
      <c r="C37" s="272" t="s">
        <v>325</v>
      </c>
      <c r="D37" s="267"/>
      <c r="E37" s="260"/>
    </row>
    <row r="38" spans="2:5" s="119" customFormat="1" x14ac:dyDescent="0.25">
      <c r="B38" s="268" t="s">
        <v>320</v>
      </c>
      <c r="C38" s="269" t="s">
        <v>374</v>
      </c>
      <c r="D38" s="259"/>
      <c r="E38" s="260"/>
    </row>
    <row r="39" spans="2:5" s="119" customFormat="1" x14ac:dyDescent="0.25">
      <c r="B39" s="268" t="s">
        <v>458</v>
      </c>
      <c r="C39" s="269" t="s">
        <v>374</v>
      </c>
      <c r="D39" s="259"/>
      <c r="E39" s="260"/>
    </row>
    <row r="40" spans="2:5" s="119" customFormat="1" x14ac:dyDescent="0.25">
      <c r="B40" s="268" t="s">
        <v>377</v>
      </c>
      <c r="C40" s="316" t="s">
        <v>379</v>
      </c>
      <c r="D40" s="259"/>
      <c r="E40" s="260"/>
    </row>
    <row r="41" spans="2:5" s="119" customFormat="1" x14ac:dyDescent="0.25">
      <c r="B41" s="268" t="s">
        <v>378</v>
      </c>
      <c r="C41" s="316" t="s">
        <v>375</v>
      </c>
      <c r="D41" s="259"/>
      <c r="E41" s="260"/>
    </row>
    <row r="42" spans="2:5" ht="31.5" customHeight="1" x14ac:dyDescent="0.25">
      <c r="B42" s="527" t="s">
        <v>416</v>
      </c>
      <c r="C42" s="528"/>
      <c r="D42" s="528"/>
      <c r="E42" s="529"/>
    </row>
    <row r="43" spans="2:5" x14ac:dyDescent="0.25">
      <c r="B43" s="445" t="s">
        <v>308</v>
      </c>
      <c r="C43" s="446"/>
      <c r="D43" s="446"/>
      <c r="E43" s="447"/>
    </row>
    <row r="44" spans="2:5" x14ac:dyDescent="0.25">
      <c r="B44" s="313" t="s">
        <v>376</v>
      </c>
      <c r="C44" s="440"/>
      <c r="D44" s="440"/>
      <c r="E44" s="441"/>
    </row>
    <row r="45" spans="2:5" x14ac:dyDescent="0.25">
      <c r="B45" s="313" t="s">
        <v>410</v>
      </c>
      <c r="C45" s="440"/>
      <c r="D45" s="440"/>
      <c r="E45" s="441"/>
    </row>
    <row r="46" spans="2:5" x14ac:dyDescent="0.25">
      <c r="B46" s="313" t="s">
        <v>452</v>
      </c>
      <c r="C46" s="440"/>
      <c r="D46" s="440"/>
      <c r="E46" s="441"/>
    </row>
    <row r="47" spans="2:5" x14ac:dyDescent="0.25">
      <c r="B47" s="313" t="s">
        <v>447</v>
      </c>
      <c r="C47" s="440"/>
      <c r="D47" s="440"/>
      <c r="E47" s="441"/>
    </row>
    <row r="48" spans="2:5" x14ac:dyDescent="0.25">
      <c r="B48" s="313" t="s">
        <v>448</v>
      </c>
      <c r="C48" s="440"/>
      <c r="D48" s="440"/>
      <c r="E48" s="441"/>
    </row>
    <row r="49" spans="2:5" x14ac:dyDescent="0.25">
      <c r="B49" s="313" t="s">
        <v>449</v>
      </c>
      <c r="C49" s="440"/>
      <c r="D49" s="440"/>
      <c r="E49" s="441"/>
    </row>
    <row r="50" spans="2:5" x14ac:dyDescent="0.25">
      <c r="B50" s="313" t="s">
        <v>450</v>
      </c>
      <c r="C50" s="440"/>
      <c r="D50" s="440"/>
      <c r="E50" s="441"/>
    </row>
    <row r="51" spans="2:5" x14ac:dyDescent="0.25">
      <c r="B51" s="450" t="s">
        <v>451</v>
      </c>
      <c r="C51" s="448"/>
      <c r="D51" s="448"/>
      <c r="E51" s="449"/>
    </row>
    <row r="52" spans="2:5" ht="7.5" customHeight="1" x14ac:dyDescent="0.25">
      <c r="B52" s="313"/>
      <c r="C52" s="400"/>
      <c r="D52" s="400"/>
      <c r="E52" s="401"/>
    </row>
    <row r="53" spans="2:5" ht="9" customHeight="1" x14ac:dyDescent="0.25">
      <c r="B53" s="379" t="s">
        <v>227</v>
      </c>
      <c r="C53" s="259"/>
      <c r="D53" s="259"/>
      <c r="E53" s="260"/>
    </row>
    <row r="54" spans="2:5" x14ac:dyDescent="0.25">
      <c r="B54" s="376" t="s">
        <v>414</v>
      </c>
      <c r="C54" s="377"/>
      <c r="D54" s="377"/>
      <c r="E54" s="377"/>
    </row>
    <row r="55" spans="2:5" ht="60" x14ac:dyDescent="0.25">
      <c r="B55" s="273" t="s">
        <v>228</v>
      </c>
      <c r="C55" s="273" t="s">
        <v>229</v>
      </c>
      <c r="D55" s="273" t="s">
        <v>230</v>
      </c>
      <c r="E55" s="274" t="s">
        <v>231</v>
      </c>
    </row>
    <row r="56" spans="2:5" x14ac:dyDescent="0.25">
      <c r="B56" s="548" t="s">
        <v>232</v>
      </c>
      <c r="C56" s="549"/>
      <c r="D56" s="549"/>
      <c r="E56" s="550"/>
    </row>
    <row r="57" spans="2:5" ht="6" customHeight="1" x14ac:dyDescent="0.25">
      <c r="B57" s="275"/>
      <c r="C57" s="259"/>
      <c r="D57" s="259"/>
      <c r="E57" s="260"/>
    </row>
    <row r="58" spans="2:5" x14ac:dyDescent="0.25">
      <c r="B58" s="376" t="s">
        <v>415</v>
      </c>
      <c r="C58" s="377"/>
      <c r="D58" s="377"/>
      <c r="E58" s="377"/>
    </row>
    <row r="59" spans="2:5" ht="28.5" customHeight="1" x14ac:dyDescent="0.25">
      <c r="B59" s="274" t="s">
        <v>228</v>
      </c>
      <c r="C59" s="274" t="s">
        <v>233</v>
      </c>
      <c r="D59" s="274" t="s">
        <v>234</v>
      </c>
      <c r="E59" s="274" t="s">
        <v>235</v>
      </c>
    </row>
    <row r="60" spans="2:5" ht="20.25" customHeight="1" x14ac:dyDescent="0.25">
      <c r="B60" s="551" t="s">
        <v>236</v>
      </c>
      <c r="C60" s="551"/>
      <c r="D60" s="551"/>
      <c r="E60" s="551"/>
    </row>
    <row r="61" spans="2:5" ht="12.75" customHeight="1" x14ac:dyDescent="0.25">
      <c r="B61" s="541" t="s">
        <v>417</v>
      </c>
      <c r="C61" s="542"/>
      <c r="D61" s="542"/>
      <c r="E61" s="543"/>
    </row>
    <row r="62" spans="2:5" x14ac:dyDescent="0.25">
      <c r="B62" s="378" t="s">
        <v>418</v>
      </c>
      <c r="C62" s="378" t="s">
        <v>419</v>
      </c>
      <c r="D62" s="259"/>
      <c r="E62" s="260"/>
    </row>
    <row r="63" spans="2:5" x14ac:dyDescent="0.25">
      <c r="B63" s="380" t="s">
        <v>358</v>
      </c>
      <c r="C63" s="380" t="s">
        <v>358</v>
      </c>
      <c r="D63" s="259"/>
      <c r="E63" s="260"/>
    </row>
    <row r="64" spans="2:5" x14ac:dyDescent="0.25">
      <c r="B64" s="533" t="s">
        <v>420</v>
      </c>
      <c r="C64" s="534"/>
      <c r="D64" s="534"/>
      <c r="E64" s="535"/>
    </row>
    <row r="65" spans="2:5" x14ac:dyDescent="0.25">
      <c r="B65" s="258" t="s">
        <v>237</v>
      </c>
      <c r="C65" s="259"/>
      <c r="D65" s="259"/>
      <c r="E65" s="260"/>
    </row>
    <row r="66" spans="2:5" x14ac:dyDescent="0.25">
      <c r="B66" s="536" t="s">
        <v>453</v>
      </c>
      <c r="C66" s="537"/>
      <c r="D66" s="537"/>
      <c r="E66" s="538"/>
    </row>
    <row r="67" spans="2:5" x14ac:dyDescent="0.25">
      <c r="B67" s="536" t="s">
        <v>421</v>
      </c>
      <c r="C67" s="537"/>
      <c r="D67" s="537"/>
      <c r="E67" s="538"/>
    </row>
    <row r="68" spans="2:5" x14ac:dyDescent="0.25">
      <c r="B68" s="386" t="s">
        <v>237</v>
      </c>
      <c r="C68" s="259"/>
      <c r="D68" s="259"/>
      <c r="E68" s="260"/>
    </row>
    <row r="69" spans="2:5" x14ac:dyDescent="0.25">
      <c r="B69" s="370" t="s">
        <v>238</v>
      </c>
      <c r="C69" s="273" t="s">
        <v>358</v>
      </c>
      <c r="D69" s="259"/>
      <c r="E69" s="260"/>
    </row>
    <row r="70" spans="2:5" ht="9" customHeight="1" x14ac:dyDescent="0.25">
      <c r="B70" s="371"/>
      <c r="C70" s="259"/>
      <c r="D70" s="259"/>
      <c r="E70" s="260"/>
    </row>
    <row r="71" spans="2:5" x14ac:dyDescent="0.25">
      <c r="B71" s="258" t="s">
        <v>239</v>
      </c>
      <c r="C71" s="539" t="s">
        <v>343</v>
      </c>
      <c r="D71" s="539"/>
      <c r="E71" s="260"/>
    </row>
    <row r="72" spans="2:5" x14ac:dyDescent="0.25">
      <c r="B72" s="388" t="s">
        <v>240</v>
      </c>
      <c r="C72" s="387">
        <v>43830</v>
      </c>
      <c r="D72" s="387">
        <v>43465</v>
      </c>
      <c r="E72" s="260"/>
    </row>
    <row r="73" spans="2:5" x14ac:dyDescent="0.2">
      <c r="B73" s="276" t="s">
        <v>288</v>
      </c>
      <c r="C73" s="277">
        <v>7869296.3480000002</v>
      </c>
      <c r="D73" s="277">
        <v>4188028.0929999999</v>
      </c>
      <c r="E73" s="260"/>
    </row>
    <row r="74" spans="2:5" x14ac:dyDescent="0.2">
      <c r="B74" s="276" t="s">
        <v>289</v>
      </c>
      <c r="C74" s="277">
        <v>5665527.1469999999</v>
      </c>
      <c r="D74" s="277">
        <v>5723385.1670000004</v>
      </c>
      <c r="E74" s="260"/>
    </row>
    <row r="75" spans="2:5" x14ac:dyDescent="0.2">
      <c r="B75" s="276" t="s">
        <v>304</v>
      </c>
      <c r="C75" s="277">
        <v>162380.272</v>
      </c>
      <c r="D75" s="277">
        <v>61480.148999999998</v>
      </c>
      <c r="E75" s="260"/>
    </row>
    <row r="76" spans="2:5" x14ac:dyDescent="0.2">
      <c r="B76" s="276" t="s">
        <v>306</v>
      </c>
      <c r="C76" s="277">
        <v>986414.70099999988</v>
      </c>
      <c r="D76" s="277">
        <v>202413.79300000001</v>
      </c>
      <c r="E76" s="260"/>
    </row>
    <row r="77" spans="2:5" x14ac:dyDescent="0.2">
      <c r="B77" s="276" t="s">
        <v>315</v>
      </c>
      <c r="C77" s="277">
        <v>2021567.986</v>
      </c>
      <c r="D77" s="277">
        <v>2324458.031</v>
      </c>
      <c r="E77" s="260"/>
    </row>
    <row r="78" spans="2:5" x14ac:dyDescent="0.2">
      <c r="B78" s="314"/>
      <c r="C78" s="315"/>
      <c r="D78" s="315"/>
      <c r="E78" s="260"/>
    </row>
    <row r="79" spans="2:5" ht="27.75" customHeight="1" x14ac:dyDescent="0.25">
      <c r="B79" s="540" t="s">
        <v>422</v>
      </c>
      <c r="C79" s="540"/>
      <c r="D79" s="273" t="s">
        <v>358</v>
      </c>
      <c r="E79" s="260"/>
    </row>
    <row r="80" spans="2:5" ht="21.75" customHeight="1" x14ac:dyDescent="0.25">
      <c r="B80" s="527" t="s">
        <v>423</v>
      </c>
      <c r="C80" s="528"/>
      <c r="D80" s="528"/>
      <c r="E80" s="529"/>
    </row>
    <row r="81" spans="2:7" x14ac:dyDescent="0.25">
      <c r="B81" s="527" t="s">
        <v>426</v>
      </c>
      <c r="C81" s="528"/>
      <c r="D81" s="528"/>
      <c r="E81" s="529"/>
    </row>
    <row r="82" spans="2:7" x14ac:dyDescent="0.25">
      <c r="B82" s="399"/>
      <c r="C82" s="400"/>
      <c r="D82" s="530" t="s">
        <v>343</v>
      </c>
      <c r="E82" s="531"/>
    </row>
    <row r="83" spans="2:7" s="180" customFormat="1" x14ac:dyDescent="0.25">
      <c r="B83" s="373" t="s">
        <v>424</v>
      </c>
      <c r="C83" s="374" t="s">
        <v>425</v>
      </c>
      <c r="D83" s="372">
        <v>43830</v>
      </c>
      <c r="E83" s="372">
        <v>43465</v>
      </c>
    </row>
    <row r="84" spans="2:7" x14ac:dyDescent="0.2">
      <c r="B84" s="338" t="s">
        <v>392</v>
      </c>
      <c r="C84" s="402" t="s">
        <v>381</v>
      </c>
      <c r="D84" s="367">
        <v>156822</v>
      </c>
      <c r="E84" s="367">
        <v>112541.21400000001</v>
      </c>
    </row>
    <row r="85" spans="2:7" x14ac:dyDescent="0.2">
      <c r="B85" s="338" t="s">
        <v>393</v>
      </c>
      <c r="C85" s="338" t="s">
        <v>394</v>
      </c>
      <c r="D85" s="451">
        <v>89052</v>
      </c>
      <c r="E85" s="367">
        <v>226638.899</v>
      </c>
    </row>
    <row r="86" spans="2:7" ht="21" customHeight="1" x14ac:dyDescent="0.2">
      <c r="B86" s="338" t="s">
        <v>383</v>
      </c>
      <c r="C86" s="402" t="s">
        <v>291</v>
      </c>
      <c r="D86" s="367">
        <v>1360006</v>
      </c>
      <c r="E86" s="367">
        <v>941214.04099999997</v>
      </c>
      <c r="G86" s="342"/>
    </row>
    <row r="87" spans="2:7" x14ac:dyDescent="0.2">
      <c r="B87" s="338" t="s">
        <v>395</v>
      </c>
      <c r="C87" s="338" t="s">
        <v>394</v>
      </c>
      <c r="D87" s="367">
        <v>327500</v>
      </c>
      <c r="E87" s="367">
        <v>332385.52100000001</v>
      </c>
    </row>
    <row r="88" spans="2:7" x14ac:dyDescent="0.25">
      <c r="B88" s="338" t="s">
        <v>396</v>
      </c>
      <c r="C88" s="339" t="s">
        <v>382</v>
      </c>
      <c r="D88" s="452">
        <v>93476</v>
      </c>
      <c r="E88" s="367">
        <v>101250</v>
      </c>
    </row>
    <row r="89" spans="2:7" ht="24" x14ac:dyDescent="0.2">
      <c r="B89" s="338" t="s">
        <v>397</v>
      </c>
      <c r="C89" s="402" t="s">
        <v>456</v>
      </c>
      <c r="D89" s="367">
        <v>1279637</v>
      </c>
      <c r="E89" s="367">
        <v>1057164.625</v>
      </c>
    </row>
    <row r="90" spans="2:7" x14ac:dyDescent="0.2">
      <c r="B90" s="338" t="s">
        <v>398</v>
      </c>
      <c r="C90" s="338" t="s">
        <v>382</v>
      </c>
      <c r="D90" s="367">
        <v>7836.3639999999996</v>
      </c>
      <c r="E90" s="367">
        <v>9636.3639999999996</v>
      </c>
    </row>
    <row r="91" spans="2:7" x14ac:dyDescent="0.2">
      <c r="B91" s="338" t="s">
        <v>455</v>
      </c>
      <c r="C91" s="338" t="s">
        <v>401</v>
      </c>
      <c r="D91" s="367">
        <v>43789</v>
      </c>
      <c r="E91" s="367">
        <v>0</v>
      </c>
    </row>
    <row r="92" spans="2:7" x14ac:dyDescent="0.2">
      <c r="B92" s="338" t="s">
        <v>399</v>
      </c>
      <c r="C92" s="338" t="s">
        <v>382</v>
      </c>
      <c r="D92" s="367">
        <v>10000</v>
      </c>
      <c r="E92" s="367">
        <v>5000</v>
      </c>
    </row>
    <row r="93" spans="2:7" x14ac:dyDescent="0.2">
      <c r="B93" s="338" t="s">
        <v>400</v>
      </c>
      <c r="C93" s="338" t="s">
        <v>454</v>
      </c>
      <c r="D93" s="367">
        <v>244545</v>
      </c>
      <c r="E93" s="367">
        <v>328848.28000000003</v>
      </c>
    </row>
    <row r="94" spans="2:7" x14ac:dyDescent="0.2">
      <c r="B94" s="338" t="s">
        <v>402</v>
      </c>
      <c r="C94" s="340" t="s">
        <v>403</v>
      </c>
      <c r="D94" s="367">
        <v>73125</v>
      </c>
      <c r="E94" s="367">
        <v>88543.956000000006</v>
      </c>
    </row>
    <row r="95" spans="2:7" x14ac:dyDescent="0.2">
      <c r="B95" s="338" t="s">
        <v>404</v>
      </c>
      <c r="C95" s="340" t="s">
        <v>403</v>
      </c>
      <c r="D95" s="367">
        <v>98250</v>
      </c>
      <c r="E95" s="367">
        <v>89500</v>
      </c>
    </row>
    <row r="96" spans="2:7" x14ac:dyDescent="0.2">
      <c r="B96" s="338" t="s">
        <v>405</v>
      </c>
      <c r="C96" s="340" t="s">
        <v>403</v>
      </c>
      <c r="D96" s="367">
        <v>98250</v>
      </c>
      <c r="E96" s="367">
        <v>90000</v>
      </c>
    </row>
    <row r="97" spans="2:5" x14ac:dyDescent="0.2">
      <c r="B97" s="338" t="s">
        <v>406</v>
      </c>
      <c r="C97" s="340" t="s">
        <v>403</v>
      </c>
      <c r="D97" s="367">
        <v>104170</v>
      </c>
      <c r="E97" s="367">
        <v>52500</v>
      </c>
    </row>
    <row r="98" spans="2:5" x14ac:dyDescent="0.25">
      <c r="B98" s="278"/>
      <c r="C98" s="279"/>
      <c r="D98" s="279"/>
      <c r="E98" s="280"/>
    </row>
    <row r="100" spans="2:5" x14ac:dyDescent="0.25">
      <c r="B100" s="532" t="s">
        <v>427</v>
      </c>
      <c r="C100" s="532"/>
      <c r="D100" s="532"/>
      <c r="E100" s="532"/>
    </row>
  </sheetData>
  <mergeCells count="15">
    <mergeCell ref="B61:E61"/>
    <mergeCell ref="B4:E4"/>
    <mergeCell ref="B5:E5"/>
    <mergeCell ref="B42:E42"/>
    <mergeCell ref="B56:E56"/>
    <mergeCell ref="B60:E60"/>
    <mergeCell ref="B81:E81"/>
    <mergeCell ref="D82:E82"/>
    <mergeCell ref="B100:E100"/>
    <mergeCell ref="B64:E64"/>
    <mergeCell ref="B66:E66"/>
    <mergeCell ref="B67:E67"/>
    <mergeCell ref="C71:D71"/>
    <mergeCell ref="B79:C79"/>
    <mergeCell ref="B80:E80"/>
  </mergeCells>
  <printOptions horizontalCentered="1"/>
  <pageMargins left="0.70866141732283472" right="0.70866141732283472" top="1.5354330708661419" bottom="0.74803149606299213" header="0.31496062992125984" footer="0.31496062992125984"/>
  <pageSetup paperSize="9" scale="4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31"/>
  <sheetViews>
    <sheetView showGridLines="0" topLeftCell="A4" workbookViewId="0">
      <selection activeCell="B21" sqref="B21"/>
    </sheetView>
  </sheetViews>
  <sheetFormatPr baseColWidth="10" defaultColWidth="9.140625" defaultRowHeight="15" x14ac:dyDescent="0.25"/>
  <cols>
    <col min="1" max="1" width="20.7109375" style="93" customWidth="1"/>
    <col min="2" max="2" width="47.7109375" style="93" customWidth="1"/>
    <col min="3" max="3" width="18.7109375" style="93" customWidth="1"/>
    <col min="4" max="4" width="18.140625" style="93" customWidth="1"/>
    <col min="5" max="5" width="16.28515625" style="93" bestFit="1" customWidth="1"/>
    <col min="6" max="6" width="15.85546875" style="93" customWidth="1"/>
    <col min="7" max="7" width="14.140625" style="93" bestFit="1" customWidth="1"/>
    <col min="8" max="16384" width="9.140625" style="93"/>
  </cols>
  <sheetData>
    <row r="2" spans="2:5" x14ac:dyDescent="0.25">
      <c r="B2" s="552"/>
      <c r="C2" s="552"/>
      <c r="D2" s="552"/>
      <c r="E2" s="552"/>
    </row>
    <row r="3" spans="2:5" ht="15" customHeight="1" x14ac:dyDescent="0.25">
      <c r="B3" s="552"/>
      <c r="C3" s="552"/>
      <c r="D3" s="552"/>
      <c r="E3" s="552"/>
    </row>
    <row r="4" spans="2:5" x14ac:dyDescent="0.25">
      <c r="B4" s="552"/>
      <c r="C4" s="552"/>
      <c r="D4" s="552"/>
      <c r="E4" s="552"/>
    </row>
    <row r="5" spans="2:5" x14ac:dyDescent="0.25">
      <c r="B5" s="553" t="s">
        <v>332</v>
      </c>
      <c r="C5" s="553"/>
      <c r="D5" s="553"/>
      <c r="E5" s="553"/>
    </row>
    <row r="6" spans="2:5" x14ac:dyDescent="0.25">
      <c r="B6" s="554" t="s">
        <v>163</v>
      </c>
      <c r="C6" s="554"/>
      <c r="D6" s="554"/>
      <c r="E6" s="554"/>
    </row>
    <row r="7" spans="2:5" x14ac:dyDescent="0.25">
      <c r="B7" s="123"/>
      <c r="C7" s="123"/>
      <c r="D7" s="123"/>
      <c r="E7" s="123"/>
    </row>
    <row r="8" spans="2:5" x14ac:dyDescent="0.25">
      <c r="B8" s="556" t="s">
        <v>441</v>
      </c>
      <c r="C8" s="556"/>
      <c r="D8" s="556"/>
      <c r="E8" s="556"/>
    </row>
    <row r="9" spans="2:5" x14ac:dyDescent="0.25">
      <c r="B9" s="556" t="s">
        <v>214</v>
      </c>
      <c r="C9" s="556" t="s">
        <v>327</v>
      </c>
      <c r="D9" s="556" t="s">
        <v>215</v>
      </c>
      <c r="E9" s="556"/>
    </row>
    <row r="10" spans="2:5" x14ac:dyDescent="0.25">
      <c r="B10" s="556"/>
      <c r="C10" s="557"/>
      <c r="D10" s="435" t="s">
        <v>326</v>
      </c>
      <c r="E10" s="435" t="s">
        <v>216</v>
      </c>
    </row>
    <row r="11" spans="2:5" x14ac:dyDescent="0.2">
      <c r="B11" s="391" t="s">
        <v>217</v>
      </c>
      <c r="C11" s="392">
        <v>93555833.032000005</v>
      </c>
      <c r="D11" s="393"/>
      <c r="E11" s="128"/>
    </row>
    <row r="12" spans="2:5" x14ac:dyDescent="0.25">
      <c r="B12" s="128" t="s">
        <v>218</v>
      </c>
      <c r="C12" s="394"/>
      <c r="D12" s="128"/>
      <c r="E12" s="128"/>
    </row>
    <row r="13" spans="2:5" x14ac:dyDescent="0.2">
      <c r="B13" s="395" t="s">
        <v>219</v>
      </c>
      <c r="C13" s="392">
        <v>4162364.94</v>
      </c>
      <c r="D13" s="396"/>
      <c r="E13" s="127"/>
    </row>
    <row r="14" spans="2:5" x14ac:dyDescent="0.2">
      <c r="B14" s="395" t="s">
        <v>220</v>
      </c>
      <c r="C14" s="392">
        <v>13289182.421</v>
      </c>
      <c r="D14" s="397">
        <f>1364134316.75/1000</f>
        <v>1364134.31675</v>
      </c>
      <c r="E14" s="130">
        <f>+D14/C14</f>
        <v>0.10264998052809858</v>
      </c>
    </row>
    <row r="15" spans="2:5" x14ac:dyDescent="0.2">
      <c r="B15" s="395" t="s">
        <v>221</v>
      </c>
      <c r="C15" s="392">
        <f>13815268883/1000</f>
        <v>13815268.882999999</v>
      </c>
      <c r="D15" s="397">
        <f>3627666836.25/1000</f>
        <v>3627666.8362500002</v>
      </c>
      <c r="E15" s="130">
        <f>+D15/C15</f>
        <v>0.26258387491204938</v>
      </c>
    </row>
    <row r="16" spans="2:5" x14ac:dyDescent="0.25">
      <c r="B16" s="127" t="s">
        <v>222</v>
      </c>
      <c r="C16" s="398">
        <f>SUM(C13:C15)</f>
        <v>31266816.244000003</v>
      </c>
      <c r="D16" s="128"/>
      <c r="E16" s="128"/>
    </row>
    <row r="17" spans="1:5" x14ac:dyDescent="0.25">
      <c r="B17" s="127"/>
      <c r="C17" s="127"/>
      <c r="D17" s="127"/>
      <c r="E17" s="127"/>
    </row>
    <row r="18" spans="1:5" x14ac:dyDescent="0.25">
      <c r="B18" s="127" t="s">
        <v>442</v>
      </c>
      <c r="C18" s="555">
        <f>+C11+C16</f>
        <v>124822649.27600001</v>
      </c>
      <c r="D18" s="556"/>
      <c r="E18" s="556"/>
    </row>
    <row r="19" spans="1:5" x14ac:dyDescent="0.25">
      <c r="B19" s="131" t="s">
        <v>443</v>
      </c>
      <c r="C19" s="555">
        <f>+D14+D15</f>
        <v>4991801.1529999999</v>
      </c>
      <c r="D19" s="556"/>
      <c r="E19" s="556"/>
    </row>
    <row r="20" spans="1:5" x14ac:dyDescent="0.25">
      <c r="B20" s="131" t="s">
        <v>444</v>
      </c>
      <c r="C20" s="555">
        <f>+C18-C19</f>
        <v>119830848.12300001</v>
      </c>
      <c r="D20" s="556"/>
      <c r="E20" s="556"/>
    </row>
    <row r="21" spans="1:5" x14ac:dyDescent="0.25">
      <c r="B21" s="132"/>
      <c r="C21" s="132"/>
      <c r="D21" s="132"/>
      <c r="E21" s="132"/>
    </row>
    <row r="22" spans="1:5" x14ac:dyDescent="0.25">
      <c r="B22" s="127" t="s">
        <v>223</v>
      </c>
      <c r="C22" s="556"/>
      <c r="D22" s="556"/>
      <c r="E22" s="556"/>
    </row>
    <row r="23" spans="1:5" x14ac:dyDescent="0.25">
      <c r="B23" s="127" t="s">
        <v>224</v>
      </c>
      <c r="C23" s="556"/>
      <c r="D23" s="556"/>
      <c r="E23" s="556"/>
    </row>
    <row r="24" spans="1:5" x14ac:dyDescent="0.25">
      <c r="B24" s="129" t="s">
        <v>219</v>
      </c>
      <c r="C24" s="559" t="s">
        <v>225</v>
      </c>
      <c r="D24" s="559"/>
      <c r="E24" s="559"/>
    </row>
    <row r="25" spans="1:5" x14ac:dyDescent="0.25">
      <c r="B25" s="129" t="s">
        <v>220</v>
      </c>
      <c r="C25" s="559" t="s">
        <v>459</v>
      </c>
      <c r="D25" s="559"/>
      <c r="E25" s="559"/>
    </row>
    <row r="26" spans="1:5" x14ac:dyDescent="0.25">
      <c r="B26" s="129" t="s">
        <v>221</v>
      </c>
      <c r="C26" s="559" t="s">
        <v>457</v>
      </c>
      <c r="D26" s="559"/>
      <c r="E26" s="559"/>
    </row>
    <row r="27" spans="1:5" x14ac:dyDescent="0.25">
      <c r="B27" s="123"/>
      <c r="C27" s="123"/>
      <c r="D27" s="123"/>
      <c r="E27" s="123"/>
    </row>
    <row r="28" spans="1:5" x14ac:dyDescent="0.25">
      <c r="B28" s="123"/>
      <c r="C28" s="123"/>
      <c r="D28" s="123"/>
      <c r="E28" s="123"/>
    </row>
    <row r="29" spans="1:5" x14ac:dyDescent="0.25">
      <c r="B29" s="123"/>
      <c r="C29" s="123"/>
      <c r="D29" s="123"/>
      <c r="E29" s="123"/>
    </row>
    <row r="30" spans="1:5" ht="15" customHeight="1" x14ac:dyDescent="0.25">
      <c r="B30" s="198" t="s">
        <v>348</v>
      </c>
      <c r="C30" s="281" t="s">
        <v>357</v>
      </c>
      <c r="D30" s="558" t="str">
        <f>+ENCABEZADO!F54</f>
        <v>BLAS TITO BENEGAS ISEAS</v>
      </c>
      <c r="E30" s="558"/>
    </row>
    <row r="31" spans="1:5" s="180" customFormat="1" ht="24" customHeight="1" x14ac:dyDescent="0.25">
      <c r="A31" s="93"/>
      <c r="B31" s="309" t="s">
        <v>349</v>
      </c>
      <c r="C31" s="309" t="s">
        <v>373</v>
      </c>
      <c r="D31" s="472" t="str">
        <f>+ENCABEZADO!F55</f>
        <v>PRESIDENTE</v>
      </c>
      <c r="E31" s="472"/>
    </row>
  </sheetData>
  <mergeCells count="18">
    <mergeCell ref="D30:E30"/>
    <mergeCell ref="D31:E31"/>
    <mergeCell ref="C20:E20"/>
    <mergeCell ref="C22:E23"/>
    <mergeCell ref="C24:E24"/>
    <mergeCell ref="C25:E25"/>
    <mergeCell ref="C26:E26"/>
    <mergeCell ref="C19:E19"/>
    <mergeCell ref="B8:E8"/>
    <mergeCell ref="B9:B10"/>
    <mergeCell ref="C9:C10"/>
    <mergeCell ref="D9:E9"/>
    <mergeCell ref="C18:E18"/>
    <mergeCell ref="B2:E2"/>
    <mergeCell ref="B5:E5"/>
    <mergeCell ref="B6:E6"/>
    <mergeCell ref="B3:E3"/>
    <mergeCell ref="B4:E4"/>
  </mergeCells>
  <printOptions horizontalCentered="1"/>
  <pageMargins left="0.51181102362204722" right="0.31496062992125984" top="1.5354330708661419" bottom="0.74803149606299213" header="0" footer="0"/>
  <pageSetup paperSize="9" scale="85" orientation="portrait" r:id="rId1"/>
  <headerFooter>
    <oddHeader xml:space="preserve">&amp;L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27"/>
  <sheetViews>
    <sheetView showGridLines="0" topLeftCell="A4" zoomScaleNormal="100" workbookViewId="0">
      <selection activeCell="D21" sqref="D21"/>
    </sheetView>
  </sheetViews>
  <sheetFormatPr baseColWidth="10" defaultRowHeight="15" x14ac:dyDescent="0.25"/>
  <cols>
    <col min="1" max="1" width="11.42578125" style="22"/>
    <col min="2" max="2" width="25.140625" style="22" customWidth="1"/>
    <col min="3" max="4" width="8.85546875" style="22" customWidth="1"/>
    <col min="5" max="5" width="8.42578125" style="22" bestFit="1" customWidth="1"/>
    <col min="6" max="6" width="8.85546875" style="22" customWidth="1"/>
    <col min="7" max="7" width="8.7109375" style="22" customWidth="1"/>
    <col min="8" max="8" width="10.7109375" style="22" customWidth="1"/>
    <col min="9" max="9" width="7.42578125" style="22" customWidth="1"/>
    <col min="10" max="10" width="9.7109375" style="22" customWidth="1"/>
    <col min="11" max="11" width="7.85546875" style="22" customWidth="1"/>
    <col min="12" max="12" width="11.42578125" style="22" customWidth="1"/>
    <col min="13" max="13" width="11.28515625" style="22" customWidth="1"/>
    <col min="14" max="14" width="10.5703125" style="22" customWidth="1"/>
    <col min="15" max="16384" width="11.42578125" style="22"/>
  </cols>
  <sheetData>
    <row r="1" spans="2:15" ht="16.5" thickBot="1" x14ac:dyDescent="0.3">
      <c r="B1" s="560"/>
      <c r="C1" s="560"/>
      <c r="D1" s="560"/>
      <c r="E1" s="560"/>
      <c r="F1" s="560"/>
      <c r="G1" s="560"/>
      <c r="H1" s="560"/>
      <c r="I1" s="560"/>
      <c r="J1" s="560"/>
      <c r="K1" s="560"/>
      <c r="L1" s="560"/>
      <c r="M1" s="560"/>
      <c r="N1" s="560"/>
    </row>
    <row r="2" spans="2:15" x14ac:dyDescent="0.25">
      <c r="B2" s="3"/>
      <c r="C2" s="10"/>
      <c r="D2" s="10"/>
      <c r="E2" s="10"/>
      <c r="F2" s="10"/>
      <c r="G2" s="10"/>
      <c r="H2" s="10"/>
      <c r="I2" s="10"/>
      <c r="J2" s="10"/>
      <c r="K2" s="10"/>
      <c r="L2" s="14"/>
      <c r="M2" s="14"/>
      <c r="N2" s="15" t="s">
        <v>63</v>
      </c>
    </row>
    <row r="3" spans="2:15" x14ac:dyDescent="0.25">
      <c r="B3" s="512" t="s">
        <v>332</v>
      </c>
      <c r="C3" s="513"/>
      <c r="D3" s="513"/>
      <c r="E3" s="513"/>
      <c r="F3" s="513"/>
      <c r="G3" s="513"/>
      <c r="H3" s="513"/>
      <c r="I3" s="513"/>
      <c r="J3" s="513"/>
      <c r="K3" s="513"/>
      <c r="L3" s="513"/>
      <c r="M3" s="513"/>
      <c r="N3" s="514"/>
    </row>
    <row r="4" spans="2:15" x14ac:dyDescent="0.25">
      <c r="B4" s="512" t="s">
        <v>437</v>
      </c>
      <c r="C4" s="513"/>
      <c r="D4" s="513"/>
      <c r="E4" s="513"/>
      <c r="F4" s="513"/>
      <c r="G4" s="513"/>
      <c r="H4" s="513"/>
      <c r="I4" s="513"/>
      <c r="J4" s="513"/>
      <c r="K4" s="513"/>
      <c r="L4" s="513"/>
      <c r="M4" s="513"/>
      <c r="N4" s="514"/>
    </row>
    <row r="5" spans="2:15" x14ac:dyDescent="0.25">
      <c r="B5" s="507" t="s">
        <v>10</v>
      </c>
      <c r="C5" s="508"/>
      <c r="D5" s="508"/>
      <c r="E5" s="508"/>
      <c r="F5" s="508"/>
      <c r="G5" s="508"/>
      <c r="H5" s="508"/>
      <c r="I5" s="508"/>
      <c r="J5" s="508"/>
      <c r="K5" s="508"/>
      <c r="L5" s="508"/>
      <c r="M5" s="508"/>
      <c r="N5" s="509"/>
    </row>
    <row r="6" spans="2:15" x14ac:dyDescent="0.25">
      <c r="B6" s="512" t="s">
        <v>47</v>
      </c>
      <c r="C6" s="513"/>
      <c r="D6" s="513"/>
      <c r="E6" s="513"/>
      <c r="F6" s="513"/>
      <c r="G6" s="513"/>
      <c r="H6" s="513"/>
      <c r="I6" s="513"/>
      <c r="J6" s="513"/>
      <c r="K6" s="513"/>
      <c r="L6" s="513"/>
      <c r="M6" s="513"/>
      <c r="N6" s="514"/>
    </row>
    <row r="7" spans="2:15" ht="15.75" thickBot="1" x14ac:dyDescent="0.3">
      <c r="B7" s="5"/>
      <c r="C7" s="9"/>
      <c r="D7" s="9"/>
      <c r="E7" s="9"/>
      <c r="F7" s="9"/>
      <c r="G7" s="9"/>
      <c r="H7" s="9"/>
      <c r="I7" s="9"/>
      <c r="J7" s="9"/>
      <c r="K7" s="9"/>
      <c r="L7" s="17"/>
      <c r="M7" s="17"/>
      <c r="N7" s="18"/>
    </row>
    <row r="8" spans="2:15" ht="15.75" thickBot="1" x14ac:dyDescent="0.3">
      <c r="B8" s="317"/>
      <c r="C8" s="561" t="s">
        <v>59</v>
      </c>
      <c r="D8" s="562"/>
      <c r="E8" s="562"/>
      <c r="F8" s="562"/>
      <c r="G8" s="563"/>
      <c r="H8" s="561" t="s">
        <v>60</v>
      </c>
      <c r="I8" s="562"/>
      <c r="J8" s="562"/>
      <c r="K8" s="562"/>
      <c r="L8" s="562"/>
      <c r="M8" s="564"/>
      <c r="N8" s="318"/>
    </row>
    <row r="9" spans="2:15" s="38" customFormat="1" ht="34.5" thickBot="1" x14ac:dyDescent="0.3">
      <c r="B9" s="319" t="s">
        <v>48</v>
      </c>
      <c r="C9" s="319" t="s">
        <v>49</v>
      </c>
      <c r="D9" s="319" t="s">
        <v>50</v>
      </c>
      <c r="E9" s="319" t="s">
        <v>51</v>
      </c>
      <c r="F9" s="319" t="s">
        <v>52</v>
      </c>
      <c r="G9" s="319" t="s">
        <v>53</v>
      </c>
      <c r="H9" s="319" t="s">
        <v>54</v>
      </c>
      <c r="I9" s="319" t="s">
        <v>55</v>
      </c>
      <c r="J9" s="319" t="s">
        <v>56</v>
      </c>
      <c r="K9" s="319" t="s">
        <v>51</v>
      </c>
      <c r="L9" s="319" t="s">
        <v>186</v>
      </c>
      <c r="M9" s="319" t="s">
        <v>57</v>
      </c>
      <c r="N9" s="319" t="s">
        <v>430</v>
      </c>
    </row>
    <row r="10" spans="2:15" x14ac:dyDescent="0.25">
      <c r="B10" s="320"/>
      <c r="C10" s="320"/>
      <c r="D10" s="320"/>
      <c r="E10" s="320"/>
      <c r="F10" s="320"/>
      <c r="G10" s="320"/>
      <c r="H10" s="320"/>
      <c r="I10" s="320"/>
      <c r="J10" s="320"/>
      <c r="K10" s="320"/>
      <c r="L10" s="321"/>
      <c r="M10" s="163"/>
      <c r="N10" s="321"/>
    </row>
    <row r="11" spans="2:15" x14ac:dyDescent="0.25">
      <c r="B11" s="148" t="s">
        <v>180</v>
      </c>
      <c r="C11" s="149">
        <v>563080.32900000003</v>
      </c>
      <c r="D11" s="149">
        <v>136989.54799999995</v>
      </c>
      <c r="E11" s="149">
        <v>0</v>
      </c>
      <c r="F11" s="149">
        <v>12216.150000000001</v>
      </c>
      <c r="G11" s="149">
        <v>712286.027</v>
      </c>
      <c r="H11" s="149">
        <v>128357.36599999999</v>
      </c>
      <c r="I11" s="328">
        <v>0.1</v>
      </c>
      <c r="J11" s="149">
        <v>58644.498999999996</v>
      </c>
      <c r="K11" s="149">
        <v>0</v>
      </c>
      <c r="L11" s="149">
        <v>58644.498999999996</v>
      </c>
      <c r="M11" s="149">
        <v>187001.86499999999</v>
      </c>
      <c r="N11" s="149">
        <v>525284.16200000001</v>
      </c>
      <c r="O11" s="81"/>
    </row>
    <row r="12" spans="2:15" x14ac:dyDescent="0.25">
      <c r="B12" s="148" t="s">
        <v>181</v>
      </c>
      <c r="C12" s="149">
        <v>99357.137000000002</v>
      </c>
      <c r="D12" s="149">
        <v>7792.2109999999957</v>
      </c>
      <c r="E12" s="149">
        <v>0</v>
      </c>
      <c r="F12" s="149">
        <v>2205.5840000000003</v>
      </c>
      <c r="G12" s="149">
        <v>109354.932</v>
      </c>
      <c r="H12" s="149">
        <v>20869.407999999999</v>
      </c>
      <c r="I12" s="328">
        <v>0.1</v>
      </c>
      <c r="J12" s="149">
        <v>10318.599000000002</v>
      </c>
      <c r="K12" s="149">
        <v>0</v>
      </c>
      <c r="L12" s="149">
        <v>10318.599000000002</v>
      </c>
      <c r="M12" s="149">
        <v>31188.007000000001</v>
      </c>
      <c r="N12" s="149">
        <v>78166.925000000003</v>
      </c>
      <c r="O12" s="81"/>
    </row>
    <row r="13" spans="2:15" x14ac:dyDescent="0.25">
      <c r="B13" s="148" t="s">
        <v>182</v>
      </c>
      <c r="C13" s="149">
        <v>691957.65549000003</v>
      </c>
      <c r="D13" s="149">
        <v>111917.73350999993</v>
      </c>
      <c r="E13" s="149">
        <v>0</v>
      </c>
      <c r="F13" s="149">
        <v>3332</v>
      </c>
      <c r="G13" s="149">
        <v>807207.38899999997</v>
      </c>
      <c r="H13" s="149">
        <v>117921.466</v>
      </c>
      <c r="I13" s="328">
        <v>0.1</v>
      </c>
      <c r="J13" s="149">
        <v>52086.289999999994</v>
      </c>
      <c r="K13" s="149">
        <v>0</v>
      </c>
      <c r="L13" s="149">
        <v>52086.289999999994</v>
      </c>
      <c r="M13" s="149">
        <v>170007.75599999999</v>
      </c>
      <c r="N13" s="149">
        <v>637199.63299999991</v>
      </c>
      <c r="O13" s="81"/>
    </row>
    <row r="14" spans="2:15" x14ac:dyDescent="0.25">
      <c r="B14" s="150" t="s">
        <v>183</v>
      </c>
      <c r="C14" s="149">
        <v>519163.86713999999</v>
      </c>
      <c r="D14" s="149">
        <v>67884.363860000041</v>
      </c>
      <c r="E14" s="149">
        <v>0</v>
      </c>
      <c r="F14" s="149">
        <v>6610.0099999999984</v>
      </c>
      <c r="G14" s="149">
        <v>593658.24100000004</v>
      </c>
      <c r="H14" s="149">
        <v>283940.53700000001</v>
      </c>
      <c r="I14" s="328">
        <v>0.25</v>
      </c>
      <c r="J14" s="149">
        <v>90465.923999999999</v>
      </c>
      <c r="K14" s="149">
        <v>0</v>
      </c>
      <c r="L14" s="149">
        <v>90465.923999999999</v>
      </c>
      <c r="M14" s="149">
        <v>374406.46100000001</v>
      </c>
      <c r="N14" s="149">
        <v>219251.78000000003</v>
      </c>
      <c r="O14" s="81"/>
    </row>
    <row r="15" spans="2:15" x14ac:dyDescent="0.25">
      <c r="B15" s="148" t="s">
        <v>184</v>
      </c>
      <c r="C15" s="149">
        <v>307773.049</v>
      </c>
      <c r="D15" s="149">
        <v>144747.07900000003</v>
      </c>
      <c r="E15" s="149">
        <v>0</v>
      </c>
      <c r="F15" s="149">
        <v>7147.6149999999998</v>
      </c>
      <c r="G15" s="149">
        <v>459667.74300000002</v>
      </c>
      <c r="H15" s="149">
        <v>53418.599000000002</v>
      </c>
      <c r="I15" s="328">
        <v>0.1</v>
      </c>
      <c r="J15" s="149">
        <v>22492.724000000002</v>
      </c>
      <c r="K15" s="149">
        <v>0</v>
      </c>
      <c r="L15" s="149">
        <v>22492.724000000002</v>
      </c>
      <c r="M15" s="149">
        <v>75911.323000000004</v>
      </c>
      <c r="N15" s="149">
        <v>383756.42000000004</v>
      </c>
      <c r="O15" s="81"/>
    </row>
    <row r="16" spans="2:15" x14ac:dyDescent="0.25">
      <c r="B16" s="148" t="s">
        <v>185</v>
      </c>
      <c r="C16" s="149">
        <v>295472.86099999998</v>
      </c>
      <c r="D16" s="149">
        <v>158754.658</v>
      </c>
      <c r="E16" s="149">
        <v>0</v>
      </c>
      <c r="F16" s="149">
        <v>19101.415000000001</v>
      </c>
      <c r="G16" s="149">
        <v>473328.93399999995</v>
      </c>
      <c r="H16" s="149">
        <v>33312.900999999998</v>
      </c>
      <c r="I16" s="328">
        <v>0.2</v>
      </c>
      <c r="J16" s="149">
        <v>69547.180999999997</v>
      </c>
      <c r="K16" s="149">
        <v>0</v>
      </c>
      <c r="L16" s="149">
        <v>69547.180999999997</v>
      </c>
      <c r="M16" s="149">
        <v>102860.08199999999</v>
      </c>
      <c r="N16" s="149">
        <v>370468.85199999996</v>
      </c>
      <c r="O16" s="81"/>
    </row>
    <row r="17" spans="2:14" ht="15.75" thickBot="1" x14ac:dyDescent="0.3">
      <c r="B17" s="148"/>
      <c r="C17" s="149"/>
      <c r="D17" s="149"/>
      <c r="E17" s="149"/>
      <c r="F17" s="149"/>
      <c r="G17" s="149"/>
      <c r="H17" s="149"/>
      <c r="I17" s="148"/>
      <c r="J17" s="148"/>
      <c r="K17" s="148"/>
      <c r="L17" s="322"/>
      <c r="M17" s="160"/>
      <c r="N17" s="322"/>
    </row>
    <row r="18" spans="2:14" x14ac:dyDescent="0.25">
      <c r="B18" s="323" t="s">
        <v>61</v>
      </c>
      <c r="C18" s="324">
        <v>2476804.8986300002</v>
      </c>
      <c r="D18" s="325">
        <v>628085.5933699999</v>
      </c>
      <c r="E18" s="324"/>
      <c r="F18" s="325">
        <v>50612.774000000005</v>
      </c>
      <c r="G18" s="324">
        <v>3155503.2660000003</v>
      </c>
      <c r="H18" s="325">
        <v>637820.277</v>
      </c>
      <c r="I18" s="324"/>
      <c r="J18" s="324">
        <v>303555.21699999995</v>
      </c>
      <c r="K18" s="324"/>
      <c r="L18" s="324">
        <v>303555.21699999995</v>
      </c>
      <c r="M18" s="324">
        <v>941375.49399999995</v>
      </c>
      <c r="N18" s="326">
        <v>2214127.7719999999</v>
      </c>
    </row>
    <row r="19" spans="2:14" ht="15.75" thickBot="1" x14ac:dyDescent="0.3">
      <c r="B19" s="327" t="s">
        <v>407</v>
      </c>
      <c r="C19" s="359">
        <v>1997946</v>
      </c>
      <c r="D19" s="360">
        <v>951526</v>
      </c>
      <c r="E19" s="359"/>
      <c r="F19" s="360">
        <v>33005</v>
      </c>
      <c r="G19" s="359">
        <v>2982477</v>
      </c>
      <c r="H19" s="360">
        <v>951524</v>
      </c>
      <c r="I19" s="359"/>
      <c r="J19" s="360">
        <v>191972</v>
      </c>
      <c r="K19" s="359"/>
      <c r="L19" s="360">
        <v>191972</v>
      </c>
      <c r="M19" s="359">
        <v>1143496</v>
      </c>
      <c r="N19" s="361">
        <v>1838985</v>
      </c>
    </row>
    <row r="20" spans="2:14" x14ac:dyDescent="0.25">
      <c r="B20" s="344"/>
      <c r="C20" s="464"/>
      <c r="D20" s="464"/>
      <c r="E20" s="464"/>
      <c r="F20" s="464"/>
      <c r="G20" s="464"/>
      <c r="H20" s="464"/>
      <c r="I20" s="464"/>
      <c r="J20" s="464"/>
      <c r="K20" s="464"/>
      <c r="L20" s="464"/>
      <c r="M20" s="464"/>
      <c r="N20" s="464"/>
    </row>
    <row r="21" spans="2:14" x14ac:dyDescent="0.25">
      <c r="B21" s="2"/>
      <c r="C21" s="2"/>
      <c r="D21" s="2"/>
      <c r="E21" s="2"/>
      <c r="F21" s="2"/>
      <c r="G21" s="2"/>
      <c r="H21" s="121"/>
      <c r="I21" s="2"/>
      <c r="J21" s="2"/>
      <c r="K21" s="2"/>
      <c r="N21" s="79"/>
    </row>
    <row r="22" spans="2:14" x14ac:dyDescent="0.25">
      <c r="B22" s="2"/>
      <c r="C22" s="2"/>
      <c r="D22" s="2"/>
      <c r="E22" s="2"/>
      <c r="F22" s="2"/>
      <c r="G22" s="2"/>
      <c r="H22" s="2"/>
      <c r="I22" s="2"/>
      <c r="J22" s="2"/>
      <c r="K22" s="2"/>
      <c r="N22" s="79"/>
    </row>
    <row r="23" spans="2:14" ht="15" customHeight="1" x14ac:dyDescent="0.25">
      <c r="B23" s="134" t="s">
        <v>348</v>
      </c>
      <c r="C23" s="2"/>
      <c r="F23" s="470" t="s">
        <v>350</v>
      </c>
      <c r="G23" s="470"/>
      <c r="H23" s="470"/>
      <c r="I23" s="11"/>
      <c r="K23" s="2"/>
      <c r="L23" s="470" t="str">
        <f>+ENCABEZADO!F54</f>
        <v>BLAS TITO BENEGAS ISEAS</v>
      </c>
      <c r="M23" s="470"/>
      <c r="N23" s="470"/>
    </row>
    <row r="24" spans="2:14" x14ac:dyDescent="0.25">
      <c r="B24" s="135" t="s">
        <v>349</v>
      </c>
      <c r="F24" s="471" t="s">
        <v>194</v>
      </c>
      <c r="G24" s="471"/>
      <c r="H24" s="471"/>
      <c r="L24" s="472" t="str">
        <f>+ENCABEZADO!F55</f>
        <v>PRESIDENTE</v>
      </c>
      <c r="M24" s="472"/>
      <c r="N24" s="472"/>
    </row>
    <row r="27" spans="2:14" x14ac:dyDescent="0.25">
      <c r="C27" s="87"/>
    </row>
  </sheetData>
  <mergeCells count="11">
    <mergeCell ref="L23:N23"/>
    <mergeCell ref="F23:H23"/>
    <mergeCell ref="F24:H24"/>
    <mergeCell ref="L24:N24"/>
    <mergeCell ref="B1:N1"/>
    <mergeCell ref="C8:G8"/>
    <mergeCell ref="H8:M8"/>
    <mergeCell ref="B3:N3"/>
    <mergeCell ref="B4:N4"/>
    <mergeCell ref="B5:N5"/>
    <mergeCell ref="B6:N6"/>
  </mergeCells>
  <printOptions horizontalCentered="1"/>
  <pageMargins left="0.98425196850393704" right="1.1811023622047245" top="1.1811023622047245" bottom="0.98425196850393704" header="1.1023622047244095" footer="0.51181102362204722"/>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17"/>
  <sheetViews>
    <sheetView showGridLines="0" workbookViewId="0">
      <selection activeCell="I16" sqref="I16:K16"/>
    </sheetView>
  </sheetViews>
  <sheetFormatPr baseColWidth="10" defaultRowHeight="15" x14ac:dyDescent="0.25"/>
  <cols>
    <col min="1" max="1" width="11.42578125" style="22"/>
    <col min="2" max="2" width="26.85546875" style="22" bestFit="1" customWidth="1"/>
    <col min="3" max="3" width="13.140625" style="22" customWidth="1"/>
    <col min="4" max="4" width="10.42578125" style="22" bestFit="1" customWidth="1"/>
    <col min="5" max="5" width="12.5703125" style="22" customWidth="1"/>
    <col min="6" max="6" width="11" style="22" customWidth="1"/>
    <col min="7" max="7" width="12.85546875" style="22" customWidth="1"/>
    <col min="8" max="8" width="10.85546875" style="22" customWidth="1"/>
    <col min="9" max="9" width="8.28515625" style="22" customWidth="1"/>
    <col min="10" max="10" width="12.42578125" style="22" customWidth="1"/>
    <col min="11" max="11" width="10.140625" style="22" customWidth="1"/>
    <col min="12" max="16384" width="11.42578125" style="22"/>
  </cols>
  <sheetData>
    <row r="1" spans="2:12" ht="16.5" thickBot="1" x14ac:dyDescent="0.3">
      <c r="B1" s="560"/>
      <c r="C1" s="560"/>
      <c r="D1" s="560"/>
      <c r="E1" s="560"/>
      <c r="F1" s="560"/>
      <c r="G1" s="560"/>
      <c r="H1" s="560"/>
      <c r="I1" s="560"/>
      <c r="J1" s="560"/>
      <c r="K1" s="560"/>
    </row>
    <row r="2" spans="2:12" x14ac:dyDescent="0.25">
      <c r="B2" s="143"/>
      <c r="C2" s="156"/>
      <c r="D2" s="156"/>
      <c r="E2" s="156"/>
      <c r="F2" s="156"/>
      <c r="G2" s="156"/>
      <c r="H2" s="156"/>
      <c r="I2" s="156"/>
      <c r="J2" s="156"/>
      <c r="K2" s="403" t="s">
        <v>69</v>
      </c>
    </row>
    <row r="3" spans="2:12" x14ac:dyDescent="0.25">
      <c r="B3" s="568" t="s">
        <v>332</v>
      </c>
      <c r="C3" s="569"/>
      <c r="D3" s="569"/>
      <c r="E3" s="569"/>
      <c r="F3" s="569"/>
      <c r="G3" s="569"/>
      <c r="H3" s="569"/>
      <c r="I3" s="569"/>
      <c r="J3" s="569"/>
      <c r="K3" s="570"/>
    </row>
    <row r="4" spans="2:12" x14ac:dyDescent="0.25">
      <c r="B4" s="568" t="s">
        <v>438</v>
      </c>
      <c r="C4" s="569"/>
      <c r="D4" s="569"/>
      <c r="E4" s="569"/>
      <c r="F4" s="569"/>
      <c r="G4" s="569"/>
      <c r="H4" s="569"/>
      <c r="I4" s="569"/>
      <c r="J4" s="569"/>
      <c r="K4" s="570"/>
    </row>
    <row r="5" spans="2:12" x14ac:dyDescent="0.25">
      <c r="B5" s="571" t="s">
        <v>10</v>
      </c>
      <c r="C5" s="572"/>
      <c r="D5" s="572"/>
      <c r="E5" s="572"/>
      <c r="F5" s="572"/>
      <c r="G5" s="572"/>
      <c r="H5" s="572"/>
      <c r="I5" s="572"/>
      <c r="J5" s="572"/>
      <c r="K5" s="573"/>
    </row>
    <row r="6" spans="2:12" ht="15.75" thickBot="1" x14ac:dyDescent="0.3">
      <c r="B6" s="574" t="s">
        <v>64</v>
      </c>
      <c r="C6" s="575"/>
      <c r="D6" s="575"/>
      <c r="E6" s="575"/>
      <c r="F6" s="575"/>
      <c r="G6" s="575"/>
      <c r="H6" s="575"/>
      <c r="I6" s="575"/>
      <c r="J6" s="575"/>
      <c r="K6" s="576"/>
    </row>
    <row r="7" spans="2:12" ht="15.75" thickBot="1" x14ac:dyDescent="0.3">
      <c r="B7" s="29"/>
      <c r="C7" s="565" t="s">
        <v>59</v>
      </c>
      <c r="D7" s="566"/>
      <c r="E7" s="566"/>
      <c r="F7" s="567"/>
      <c r="G7" s="566" t="s">
        <v>60</v>
      </c>
      <c r="H7" s="566"/>
      <c r="I7" s="566"/>
      <c r="J7" s="566"/>
      <c r="K7" s="31"/>
    </row>
    <row r="8" spans="2:12" s="38" customFormat="1" ht="36.75" customHeight="1" thickBot="1" x14ac:dyDescent="0.3">
      <c r="B8" s="139" t="s">
        <v>48</v>
      </c>
      <c r="C8" s="139" t="s">
        <v>49</v>
      </c>
      <c r="D8" s="139" t="s">
        <v>65</v>
      </c>
      <c r="E8" s="139" t="s">
        <v>66</v>
      </c>
      <c r="F8" s="139" t="s">
        <v>53</v>
      </c>
      <c r="G8" s="139" t="s">
        <v>54</v>
      </c>
      <c r="H8" s="139" t="s">
        <v>67</v>
      </c>
      <c r="I8" s="139" t="s">
        <v>68</v>
      </c>
      <c r="J8" s="139" t="s">
        <v>57</v>
      </c>
      <c r="K8" s="139" t="s">
        <v>58</v>
      </c>
    </row>
    <row r="9" spans="2:12" x14ac:dyDescent="0.25">
      <c r="B9" s="346" t="s">
        <v>359</v>
      </c>
      <c r="C9" s="347">
        <v>203856.18053000001</v>
      </c>
      <c r="D9" s="347">
        <v>0</v>
      </c>
      <c r="E9" s="348">
        <v>0</v>
      </c>
      <c r="F9" s="347">
        <v>203856.18053000001</v>
      </c>
      <c r="G9" s="349">
        <v>136232.12599999999</v>
      </c>
      <c r="H9" s="347">
        <v>25310.996000000014</v>
      </c>
      <c r="I9" s="347">
        <v>0</v>
      </c>
      <c r="J9" s="347">
        <v>161543.122</v>
      </c>
      <c r="K9" s="347">
        <v>42313.058530000009</v>
      </c>
    </row>
    <row r="10" spans="2:12" ht="15.75" thickBot="1" x14ac:dyDescent="0.3">
      <c r="B10" s="350" t="s">
        <v>408</v>
      </c>
      <c r="C10" s="351">
        <v>56062.292000000001</v>
      </c>
      <c r="D10" s="351">
        <v>0</v>
      </c>
      <c r="E10" s="348"/>
      <c r="F10" s="351">
        <v>56062.292000000001</v>
      </c>
      <c r="G10" s="352">
        <v>56062.292000000001</v>
      </c>
      <c r="H10" s="351">
        <v>0</v>
      </c>
      <c r="I10" s="351"/>
      <c r="J10" s="351">
        <v>56062.292000000001</v>
      </c>
      <c r="K10" s="351">
        <v>0</v>
      </c>
      <c r="L10" s="81"/>
    </row>
    <row r="11" spans="2:12" ht="15.75" thickBot="1" x14ac:dyDescent="0.3">
      <c r="B11" s="353" t="s">
        <v>431</v>
      </c>
      <c r="C11" s="354">
        <v>259918.47253000003</v>
      </c>
      <c r="D11" s="354">
        <v>0</v>
      </c>
      <c r="E11" s="355">
        <v>0</v>
      </c>
      <c r="F11" s="354">
        <v>259918.47253000003</v>
      </c>
      <c r="G11" s="356">
        <v>192294.41800000001</v>
      </c>
      <c r="H11" s="354">
        <v>25310.996000000014</v>
      </c>
      <c r="I11" s="354">
        <v>0</v>
      </c>
      <c r="J11" s="354">
        <v>217605.41399999999</v>
      </c>
      <c r="K11" s="354">
        <v>42313.058530000009</v>
      </c>
    </row>
    <row r="12" spans="2:12" ht="15.75" thickBot="1" x14ac:dyDescent="0.3">
      <c r="B12" s="357" t="s">
        <v>407</v>
      </c>
      <c r="C12" s="354">
        <v>147433.29200000002</v>
      </c>
      <c r="D12" s="358">
        <v>25792</v>
      </c>
      <c r="E12" s="354">
        <v>0</v>
      </c>
      <c r="F12" s="358">
        <v>173225.29200000002</v>
      </c>
      <c r="G12" s="354">
        <v>27521</v>
      </c>
      <c r="H12" s="358">
        <v>16652</v>
      </c>
      <c r="I12" s="354">
        <v>0</v>
      </c>
      <c r="J12" s="358">
        <v>100235.292</v>
      </c>
      <c r="K12" s="354">
        <v>72997</v>
      </c>
    </row>
    <row r="15" spans="2:12" x14ac:dyDescent="0.25">
      <c r="F15" s="81"/>
    </row>
    <row r="16" spans="2:12" ht="15" customHeight="1" x14ac:dyDescent="0.25">
      <c r="B16" s="470" t="s">
        <v>348</v>
      </c>
      <c r="C16" s="470"/>
      <c r="E16" s="470" t="s">
        <v>350</v>
      </c>
      <c r="F16" s="470"/>
      <c r="G16" s="134"/>
      <c r="I16" s="470" t="str">
        <f>+ENCABEZADO!F54</f>
        <v>BLAS TITO BENEGAS ISEAS</v>
      </c>
      <c r="J16" s="470"/>
      <c r="K16" s="470"/>
    </row>
    <row r="17" spans="2:11" ht="24" customHeight="1" x14ac:dyDescent="0.25">
      <c r="B17" s="472" t="s">
        <v>349</v>
      </c>
      <c r="C17" s="472"/>
      <c r="E17" s="471" t="s">
        <v>194</v>
      </c>
      <c r="F17" s="471"/>
      <c r="G17" s="137"/>
      <c r="I17" s="472" t="str">
        <f>+ENCABEZADO!F55</f>
        <v>PRESIDENTE</v>
      </c>
      <c r="J17" s="472"/>
      <c r="K17" s="472"/>
    </row>
  </sheetData>
  <mergeCells count="13">
    <mergeCell ref="I16:K16"/>
    <mergeCell ref="I17:K17"/>
    <mergeCell ref="B16:C16"/>
    <mergeCell ref="B17:C17"/>
    <mergeCell ref="E16:F16"/>
    <mergeCell ref="E17:F17"/>
    <mergeCell ref="C7:F7"/>
    <mergeCell ref="G7:J7"/>
    <mergeCell ref="B3:K3"/>
    <mergeCell ref="B4:K4"/>
    <mergeCell ref="B1:K1"/>
    <mergeCell ref="B5:K5"/>
    <mergeCell ref="B6:K6"/>
  </mergeCells>
  <printOptions horizontalCentered="1"/>
  <pageMargins left="1.1023622047244095" right="1.4960629921259843" top="1.5354330708661419" bottom="0.74803149606299213" header="0.31496062992125984" footer="0.31496062992125984"/>
  <pageSetup paperSize="9" scale="80" orientation="landscape" r:id="rId1"/>
  <headerFooter>
    <oddHeader xml:space="preserve">&amp;L
</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2"/>
  <sheetViews>
    <sheetView showGridLines="0" topLeftCell="A10" workbookViewId="0">
      <selection activeCell="J16" sqref="J16"/>
    </sheetView>
  </sheetViews>
  <sheetFormatPr baseColWidth="10" defaultRowHeight="15" x14ac:dyDescent="0.25"/>
  <cols>
    <col min="2" max="2" width="18.85546875" customWidth="1"/>
    <col min="3" max="3" width="8.42578125" customWidth="1"/>
    <col min="4" max="4" width="9.140625" customWidth="1"/>
    <col min="7" max="7" width="10.140625" customWidth="1"/>
    <col min="8" max="8" width="9" customWidth="1"/>
    <col min="10" max="10" width="8.7109375" customWidth="1"/>
    <col min="11" max="11" width="11.42578125" customWidth="1"/>
    <col min="12" max="12" width="9" bestFit="1" customWidth="1"/>
    <col min="13" max="13" width="12.7109375" bestFit="1" customWidth="1"/>
    <col min="14" max="14" width="11.5703125" bestFit="1" customWidth="1"/>
    <col min="16" max="16" width="13.5703125" bestFit="1" customWidth="1"/>
  </cols>
  <sheetData>
    <row r="1" spans="1:16" ht="16.5" thickBot="1" x14ac:dyDescent="0.3">
      <c r="B1" s="560"/>
      <c r="C1" s="560"/>
      <c r="D1" s="560"/>
      <c r="E1" s="560"/>
      <c r="F1" s="560"/>
      <c r="G1" s="560"/>
      <c r="H1" s="560"/>
      <c r="I1" s="560"/>
      <c r="J1" s="560"/>
      <c r="K1" s="560"/>
      <c r="L1" s="560"/>
      <c r="M1" s="560"/>
      <c r="N1" s="560"/>
    </row>
    <row r="2" spans="1:16" x14ac:dyDescent="0.25">
      <c r="B2" s="13"/>
      <c r="C2" s="14"/>
      <c r="D2" s="14"/>
      <c r="E2" s="14"/>
      <c r="F2" s="14"/>
      <c r="G2" s="14"/>
      <c r="H2" s="14"/>
      <c r="I2" s="14"/>
      <c r="J2" s="14"/>
      <c r="K2" s="14"/>
      <c r="L2" s="14"/>
      <c r="M2" s="10" t="s">
        <v>89</v>
      </c>
      <c r="N2" s="15"/>
    </row>
    <row r="3" spans="1:16" x14ac:dyDescent="0.25">
      <c r="B3" s="584" t="s">
        <v>332</v>
      </c>
      <c r="C3" s="585"/>
      <c r="D3" s="585"/>
      <c r="E3" s="585"/>
      <c r="F3" s="585"/>
      <c r="G3" s="585"/>
      <c r="H3" s="585"/>
      <c r="I3" s="585"/>
      <c r="J3" s="585"/>
      <c r="K3" s="585"/>
      <c r="L3" s="585"/>
      <c r="M3" s="585"/>
      <c r="N3" s="586"/>
    </row>
    <row r="4" spans="1:16" x14ac:dyDescent="0.25">
      <c r="B4" s="584" t="s">
        <v>437</v>
      </c>
      <c r="C4" s="585"/>
      <c r="D4" s="585"/>
      <c r="E4" s="585"/>
      <c r="F4" s="585"/>
      <c r="G4" s="585"/>
      <c r="H4" s="585"/>
      <c r="I4" s="585"/>
      <c r="J4" s="585"/>
      <c r="K4" s="585"/>
      <c r="L4" s="585"/>
      <c r="M4" s="585"/>
      <c r="N4" s="586"/>
    </row>
    <row r="5" spans="1:16" x14ac:dyDescent="0.25">
      <c r="B5" s="587" t="s">
        <v>10</v>
      </c>
      <c r="C5" s="588"/>
      <c r="D5" s="588"/>
      <c r="E5" s="588"/>
      <c r="F5" s="588"/>
      <c r="G5" s="588"/>
      <c r="H5" s="588"/>
      <c r="I5" s="588"/>
      <c r="J5" s="588"/>
      <c r="K5" s="588"/>
      <c r="L5" s="588"/>
      <c r="M5" s="588"/>
      <c r="N5" s="589"/>
    </row>
    <row r="6" spans="1:16" x14ac:dyDescent="0.25">
      <c r="B6" s="590" t="s">
        <v>70</v>
      </c>
      <c r="C6" s="591"/>
      <c r="D6" s="591"/>
      <c r="E6" s="591"/>
      <c r="F6" s="591"/>
      <c r="G6" s="591"/>
      <c r="H6" s="591"/>
      <c r="I6" s="591"/>
      <c r="J6" s="591"/>
      <c r="K6" s="591"/>
      <c r="L6" s="591"/>
      <c r="M6" s="591"/>
      <c r="N6" s="592"/>
    </row>
    <row r="7" spans="1:16" x14ac:dyDescent="0.25">
      <c r="B7" s="590" t="s">
        <v>71</v>
      </c>
      <c r="C7" s="591"/>
      <c r="D7" s="591"/>
      <c r="E7" s="591"/>
      <c r="F7" s="591"/>
      <c r="G7" s="591"/>
      <c r="H7" s="591"/>
      <c r="I7" s="591"/>
      <c r="J7" s="591"/>
      <c r="K7" s="591"/>
      <c r="L7" s="591"/>
      <c r="M7" s="591"/>
      <c r="N7" s="592"/>
    </row>
    <row r="8" spans="1:16" ht="15.75" thickBot="1" x14ac:dyDescent="0.3">
      <c r="B8" s="160"/>
      <c r="C8" s="161"/>
      <c r="D8" s="161"/>
      <c r="E8" s="161"/>
      <c r="F8" s="161"/>
      <c r="G8" s="161"/>
      <c r="H8" s="161"/>
      <c r="I8" s="161"/>
      <c r="J8" s="161"/>
      <c r="K8" s="161"/>
      <c r="L8" s="161"/>
      <c r="M8" s="161"/>
      <c r="N8" s="162"/>
    </row>
    <row r="9" spans="1:16" s="22" customFormat="1" ht="15.75" thickBot="1" x14ac:dyDescent="0.3">
      <c r="B9" s="442"/>
      <c r="C9" s="443"/>
      <c r="D9" s="443"/>
      <c r="E9" s="443"/>
      <c r="F9" s="443"/>
      <c r="G9" s="443"/>
      <c r="H9" s="443"/>
      <c r="I9" s="444"/>
      <c r="J9" s="582" t="s">
        <v>85</v>
      </c>
      <c r="K9" s="582"/>
      <c r="L9" s="582"/>
      <c r="M9" s="582"/>
      <c r="N9" s="583"/>
    </row>
    <row r="10" spans="1:16" ht="15.75" thickBot="1" x14ac:dyDescent="0.3">
      <c r="B10" s="151"/>
      <c r="C10" s="164"/>
      <c r="D10" s="164"/>
      <c r="E10" s="164"/>
      <c r="F10" s="164"/>
      <c r="G10" s="164"/>
      <c r="H10" s="164"/>
      <c r="I10" s="165"/>
      <c r="J10" s="161"/>
      <c r="K10" s="161"/>
      <c r="L10" s="161"/>
      <c r="M10" s="580" t="s">
        <v>84</v>
      </c>
      <c r="N10" s="581"/>
    </row>
    <row r="11" spans="1:16" ht="39" customHeight="1" thickBot="1" x14ac:dyDescent="0.3">
      <c r="A11" s="38"/>
      <c r="B11" s="166" t="s">
        <v>72</v>
      </c>
      <c r="C11" s="166" t="s">
        <v>73</v>
      </c>
      <c r="D11" s="166" t="s">
        <v>74</v>
      </c>
      <c r="E11" s="166" t="s">
        <v>7</v>
      </c>
      <c r="F11" s="166" t="s">
        <v>75</v>
      </c>
      <c r="G11" s="166" t="s">
        <v>76</v>
      </c>
      <c r="H11" s="166" t="s">
        <v>77</v>
      </c>
      <c r="I11" s="166" t="s">
        <v>78</v>
      </c>
      <c r="J11" s="166" t="s">
        <v>79</v>
      </c>
      <c r="K11" s="166" t="s">
        <v>80</v>
      </c>
      <c r="L11" s="166" t="s">
        <v>81</v>
      </c>
      <c r="M11" s="166" t="s">
        <v>82</v>
      </c>
      <c r="N11" s="166" t="s">
        <v>83</v>
      </c>
    </row>
    <row r="12" spans="1:16" ht="27.75" customHeight="1" thickBot="1" x14ac:dyDescent="0.3">
      <c r="B12" s="166" t="s">
        <v>86</v>
      </c>
      <c r="C12" s="167"/>
      <c r="D12" s="167"/>
      <c r="E12" s="167"/>
      <c r="F12" s="167"/>
      <c r="G12" s="167"/>
      <c r="H12" s="167"/>
      <c r="I12" s="167"/>
      <c r="J12" s="167"/>
      <c r="K12" s="167"/>
      <c r="L12" s="167"/>
      <c r="M12" s="167"/>
      <c r="N12" s="167"/>
    </row>
    <row r="13" spans="1:16" ht="20.25" customHeight="1" thickBot="1" x14ac:dyDescent="0.3">
      <c r="B13" s="168" t="s">
        <v>61</v>
      </c>
      <c r="C13" s="577" t="s">
        <v>202</v>
      </c>
      <c r="D13" s="578"/>
      <c r="E13" s="578"/>
      <c r="F13" s="578"/>
      <c r="G13" s="578"/>
      <c r="H13" s="578"/>
      <c r="I13" s="578"/>
      <c r="J13" s="578"/>
      <c r="K13" s="578"/>
      <c r="L13" s="578"/>
      <c r="M13" s="578"/>
      <c r="N13" s="579"/>
    </row>
    <row r="14" spans="1:16" ht="21" customHeight="1" thickBot="1" x14ac:dyDescent="0.3">
      <c r="B14" s="168" t="s">
        <v>87</v>
      </c>
      <c r="C14" s="161"/>
      <c r="D14" s="161"/>
      <c r="E14" s="169"/>
      <c r="F14" s="161"/>
      <c r="G14" s="161"/>
      <c r="H14" s="161"/>
      <c r="I14" s="161"/>
      <c r="J14" s="161"/>
      <c r="K14" s="161"/>
      <c r="L14" s="161"/>
      <c r="M14" s="161"/>
      <c r="N14" s="162"/>
    </row>
    <row r="15" spans="1:16" ht="23.25" thickBot="1" x14ac:dyDescent="0.3">
      <c r="B15" s="166" t="s">
        <v>88</v>
      </c>
      <c r="C15" s="166" t="s">
        <v>73</v>
      </c>
      <c r="D15" s="166" t="s">
        <v>74</v>
      </c>
      <c r="E15" s="166" t="s">
        <v>7</v>
      </c>
      <c r="F15" s="166" t="s">
        <v>75</v>
      </c>
      <c r="G15" s="166" t="s">
        <v>76</v>
      </c>
      <c r="H15" s="166" t="s">
        <v>77</v>
      </c>
      <c r="I15" s="166" t="s">
        <v>78</v>
      </c>
      <c r="J15" s="166" t="s">
        <v>79</v>
      </c>
      <c r="K15" s="166" t="s">
        <v>80</v>
      </c>
      <c r="L15" s="166" t="s">
        <v>81</v>
      </c>
      <c r="M15" s="166" t="s">
        <v>82</v>
      </c>
      <c r="N15" s="166" t="s">
        <v>83</v>
      </c>
    </row>
    <row r="16" spans="1:16" s="133" customFormat="1" ht="33.75" customHeight="1" thickBot="1" x14ac:dyDescent="0.3">
      <c r="B16" s="171" t="s">
        <v>351</v>
      </c>
      <c r="C16" s="166" t="s">
        <v>345</v>
      </c>
      <c r="D16" s="172">
        <v>10000</v>
      </c>
      <c r="E16" s="172">
        <v>15</v>
      </c>
      <c r="F16" s="172">
        <f>+D16*E16</f>
        <v>150000</v>
      </c>
      <c r="G16" s="461">
        <v>8412</v>
      </c>
      <c r="H16" s="172">
        <f>+F16</f>
        <v>150000</v>
      </c>
      <c r="I16" s="172">
        <f>+H16</f>
        <v>150000</v>
      </c>
      <c r="J16" s="462">
        <v>5.6000000000000001E-2</v>
      </c>
      <c r="K16" s="173" t="s">
        <v>346</v>
      </c>
      <c r="L16" s="173">
        <v>4080000</v>
      </c>
      <c r="M16" s="173">
        <v>228809</v>
      </c>
      <c r="N16" s="173">
        <v>3119055</v>
      </c>
      <c r="P16" s="453"/>
    </row>
    <row r="17" spans="2:16" ht="15.75" thickBot="1" x14ac:dyDescent="0.3">
      <c r="B17" s="168" t="s">
        <v>87</v>
      </c>
      <c r="C17" s="167"/>
      <c r="D17" s="170"/>
      <c r="E17" s="170"/>
      <c r="F17" s="170"/>
      <c r="G17" s="170"/>
      <c r="H17" s="170"/>
      <c r="I17" s="170"/>
      <c r="J17" s="170"/>
      <c r="K17" s="170"/>
      <c r="L17" s="170"/>
      <c r="M17" s="170"/>
      <c r="N17" s="170"/>
      <c r="P17" s="330"/>
    </row>
    <row r="18" spans="2:16" x14ac:dyDescent="0.25">
      <c r="B18" s="2"/>
      <c r="C18" s="2"/>
      <c r="D18" s="2"/>
      <c r="E18" s="2"/>
      <c r="F18" s="2"/>
      <c r="G18" s="2"/>
      <c r="H18" s="2"/>
      <c r="I18" s="2"/>
      <c r="J18" s="2"/>
      <c r="K18" s="2"/>
      <c r="L18" s="2"/>
      <c r="M18" s="2"/>
      <c r="N18" s="2"/>
      <c r="P18" s="455"/>
    </row>
    <row r="19" spans="2:16" s="22" customFormat="1" x14ac:dyDescent="0.25">
      <c r="B19" s="2"/>
      <c r="C19" s="2"/>
      <c r="D19" s="2"/>
      <c r="E19" s="2"/>
      <c r="F19" s="2"/>
      <c r="G19" s="2"/>
      <c r="H19" s="2"/>
      <c r="I19" s="2"/>
      <c r="J19" s="2"/>
      <c r="K19" s="2"/>
      <c r="L19" s="329"/>
      <c r="M19" s="2"/>
      <c r="N19" s="2"/>
    </row>
    <row r="20" spans="2:16" x14ac:dyDescent="0.25">
      <c r="P20" s="456"/>
    </row>
    <row r="21" spans="2:16" ht="25.5" customHeight="1" x14ac:dyDescent="0.25">
      <c r="B21" s="470" t="s">
        <v>348</v>
      </c>
      <c r="C21" s="470"/>
      <c r="D21" s="22"/>
      <c r="E21" s="22"/>
      <c r="F21" s="470" t="s">
        <v>350</v>
      </c>
      <c r="G21" s="470"/>
      <c r="H21" s="470"/>
      <c r="I21" s="22"/>
      <c r="J21" s="2"/>
      <c r="K21" s="470" t="str">
        <f>+ENCABEZADO!F54</f>
        <v>BLAS TITO BENEGAS ISEAS</v>
      </c>
      <c r="L21" s="470"/>
      <c r="M21" s="470"/>
      <c r="P21" s="454"/>
    </row>
    <row r="22" spans="2:16" x14ac:dyDescent="0.25">
      <c r="B22" s="472" t="s">
        <v>349</v>
      </c>
      <c r="C22" s="472"/>
      <c r="F22" s="471" t="s">
        <v>194</v>
      </c>
      <c r="G22" s="471"/>
      <c r="H22" s="471"/>
      <c r="K22" s="472" t="str">
        <f>+ENCABEZADO!F55</f>
        <v>PRESIDENTE</v>
      </c>
      <c r="L22" s="472"/>
      <c r="M22" s="472"/>
    </row>
  </sheetData>
  <mergeCells count="15">
    <mergeCell ref="B21:C21"/>
    <mergeCell ref="B22:C22"/>
    <mergeCell ref="F21:H21"/>
    <mergeCell ref="F22:H22"/>
    <mergeCell ref="K21:M21"/>
    <mergeCell ref="K22:M22"/>
    <mergeCell ref="C13:N13"/>
    <mergeCell ref="M10:N10"/>
    <mergeCell ref="J9:N9"/>
    <mergeCell ref="B1:N1"/>
    <mergeCell ref="B3:N3"/>
    <mergeCell ref="B4:N4"/>
    <mergeCell ref="B5:N5"/>
    <mergeCell ref="B6:N6"/>
    <mergeCell ref="B7:N7"/>
  </mergeCells>
  <printOptions horizontalCentered="1"/>
  <pageMargins left="2.0866141732283467" right="2.2834645669291338" top="1.5354330708661419" bottom="0.74803149606299213" header="0.31496062992125984" footer="0.31496062992125984"/>
  <pageSetup paperSize="9" scale="6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showGridLines="0" topLeftCell="A7" workbookViewId="0">
      <selection activeCell="C30" sqref="C29:C30"/>
    </sheetView>
  </sheetViews>
  <sheetFormatPr baseColWidth="10" defaultRowHeight="15" x14ac:dyDescent="0.25"/>
  <cols>
    <col min="2" max="2" width="26.85546875" customWidth="1"/>
    <col min="4" max="4" width="13.28515625" customWidth="1"/>
    <col min="6" max="6" width="15.7109375" customWidth="1"/>
    <col min="7" max="7" width="15.85546875" customWidth="1"/>
  </cols>
  <sheetData>
    <row r="1" spans="1:7" ht="42" customHeight="1" thickBot="1" x14ac:dyDescent="0.3">
      <c r="B1" s="511"/>
      <c r="C1" s="511"/>
      <c r="D1" s="511"/>
      <c r="E1" s="511"/>
      <c r="F1" s="511"/>
      <c r="G1" s="511"/>
    </row>
    <row r="2" spans="1:7" x14ac:dyDescent="0.25">
      <c r="B2" s="13"/>
      <c r="C2" s="14"/>
      <c r="D2" s="14"/>
      <c r="E2" s="14"/>
      <c r="F2" s="14"/>
      <c r="G2" s="4" t="s">
        <v>101</v>
      </c>
    </row>
    <row r="3" spans="1:7" x14ac:dyDescent="0.25">
      <c r="B3" s="512" t="s">
        <v>332</v>
      </c>
      <c r="C3" s="513"/>
      <c r="D3" s="513"/>
      <c r="E3" s="513"/>
      <c r="F3" s="513"/>
      <c r="G3" s="514"/>
    </row>
    <row r="4" spans="1:7" x14ac:dyDescent="0.25">
      <c r="B4" s="512" t="s">
        <v>437</v>
      </c>
      <c r="C4" s="513"/>
      <c r="D4" s="513"/>
      <c r="E4" s="513"/>
      <c r="F4" s="513"/>
      <c r="G4" s="514"/>
    </row>
    <row r="5" spans="1:7" x14ac:dyDescent="0.25">
      <c r="B5" s="507" t="s">
        <v>10</v>
      </c>
      <c r="C5" s="508"/>
      <c r="D5" s="508"/>
      <c r="E5" s="508"/>
      <c r="F5" s="508"/>
      <c r="G5" s="509"/>
    </row>
    <row r="6" spans="1:7" x14ac:dyDescent="0.25">
      <c r="B6" s="512" t="s">
        <v>90</v>
      </c>
      <c r="C6" s="513"/>
      <c r="D6" s="513"/>
      <c r="E6" s="513"/>
      <c r="F6" s="513"/>
      <c r="G6" s="514"/>
    </row>
    <row r="7" spans="1:7" ht="15.75" thickBot="1" x14ac:dyDescent="0.3">
      <c r="B7" s="16"/>
      <c r="C7" s="17"/>
      <c r="D7" s="17"/>
      <c r="E7" s="17"/>
      <c r="F7" s="17"/>
      <c r="G7" s="18"/>
    </row>
    <row r="8" spans="1:7" ht="29.25" thickBot="1" x14ac:dyDescent="0.3">
      <c r="A8" s="38"/>
      <c r="B8" s="34" t="s">
        <v>48</v>
      </c>
      <c r="C8" s="40" t="s">
        <v>91</v>
      </c>
      <c r="D8" s="40" t="s">
        <v>92</v>
      </c>
      <c r="E8" s="40" t="s">
        <v>93</v>
      </c>
      <c r="F8" s="40" t="s">
        <v>94</v>
      </c>
      <c r="G8" s="34" t="s">
        <v>95</v>
      </c>
    </row>
    <row r="9" spans="1:7" x14ac:dyDescent="0.25">
      <c r="B9" s="35" t="s">
        <v>96</v>
      </c>
      <c r="C9" s="3"/>
      <c r="D9" s="10"/>
      <c r="E9" s="10"/>
      <c r="F9" s="10"/>
      <c r="G9" s="4"/>
    </row>
    <row r="10" spans="1:7" x14ac:dyDescent="0.25">
      <c r="B10" s="36"/>
      <c r="C10" s="5"/>
      <c r="D10" s="9"/>
      <c r="E10" s="9"/>
      <c r="F10" s="9"/>
      <c r="G10" s="6"/>
    </row>
    <row r="11" spans="1:7" x14ac:dyDescent="0.25">
      <c r="B11" s="36" t="s">
        <v>97</v>
      </c>
      <c r="C11" s="476" t="s">
        <v>202</v>
      </c>
      <c r="D11" s="477"/>
      <c r="E11" s="477"/>
      <c r="F11" s="477"/>
      <c r="G11" s="478"/>
    </row>
    <row r="12" spans="1:7" ht="15.75" thickBot="1" x14ac:dyDescent="0.3">
      <c r="B12" s="36"/>
      <c r="C12" s="5"/>
      <c r="D12" s="9"/>
      <c r="E12" s="9"/>
      <c r="F12" s="9"/>
      <c r="G12" s="6"/>
    </row>
    <row r="13" spans="1:7" ht="15.75" thickBot="1" x14ac:dyDescent="0.3">
      <c r="B13" s="36" t="s">
        <v>98</v>
      </c>
      <c r="C13" s="29"/>
      <c r="D13" s="30"/>
      <c r="E13" s="30"/>
      <c r="F13" s="30"/>
      <c r="G13" s="31"/>
    </row>
    <row r="14" spans="1:7" x14ac:dyDescent="0.25">
      <c r="B14" s="36"/>
      <c r="C14" s="5"/>
      <c r="D14" s="9"/>
      <c r="E14" s="9"/>
      <c r="F14" s="9"/>
      <c r="G14" s="6"/>
    </row>
    <row r="15" spans="1:7" x14ac:dyDescent="0.25">
      <c r="B15" s="36" t="s">
        <v>99</v>
      </c>
      <c r="C15" s="476" t="s">
        <v>202</v>
      </c>
      <c r="D15" s="477"/>
      <c r="E15" s="477"/>
      <c r="F15" s="477"/>
      <c r="G15" s="478"/>
    </row>
    <row r="16" spans="1:7" x14ac:dyDescent="0.25">
      <c r="B16" s="36"/>
      <c r="C16" s="5"/>
      <c r="D16" s="9"/>
      <c r="E16" s="9"/>
      <c r="F16" s="9"/>
      <c r="G16" s="6"/>
    </row>
    <row r="17" spans="2:11" x14ac:dyDescent="0.25">
      <c r="B17" s="36" t="s">
        <v>97</v>
      </c>
      <c r="C17" s="5"/>
      <c r="D17" s="9"/>
      <c r="E17" s="9"/>
      <c r="F17" s="9"/>
      <c r="G17" s="6"/>
    </row>
    <row r="18" spans="2:11" ht="15.75" thickBot="1" x14ac:dyDescent="0.3">
      <c r="B18" s="36"/>
      <c r="C18" s="5"/>
      <c r="D18" s="9"/>
      <c r="E18" s="9"/>
      <c r="F18" s="9"/>
      <c r="G18" s="6"/>
    </row>
    <row r="19" spans="2:11" ht="15.75" thickBot="1" x14ac:dyDescent="0.3">
      <c r="B19" s="37" t="s">
        <v>98</v>
      </c>
      <c r="C19" s="29"/>
      <c r="D19" s="30"/>
      <c r="E19" s="30"/>
      <c r="F19" s="30"/>
      <c r="G19" s="31"/>
    </row>
    <row r="20" spans="2:11" ht="15.75" thickBot="1" x14ac:dyDescent="0.3">
      <c r="B20" s="41" t="s">
        <v>100</v>
      </c>
      <c r="C20" s="30"/>
      <c r="D20" s="30"/>
      <c r="E20" s="30"/>
      <c r="F20" s="30"/>
      <c r="G20" s="31"/>
    </row>
    <row r="21" spans="2:11" ht="15.75" thickBot="1" x14ac:dyDescent="0.3">
      <c r="B21" s="73"/>
      <c r="C21" s="74"/>
      <c r="D21" s="74"/>
      <c r="E21" s="74"/>
      <c r="F21" s="74"/>
      <c r="G21" s="75"/>
    </row>
    <row r="22" spans="2:11" s="22" customFormat="1" x14ac:dyDescent="0.25">
      <c r="B22" s="9"/>
      <c r="C22" s="9"/>
      <c r="D22" s="9"/>
      <c r="E22" s="9"/>
      <c r="F22" s="9"/>
      <c r="G22" s="9"/>
    </row>
    <row r="23" spans="2:11" x14ac:dyDescent="0.25">
      <c r="B23" s="2"/>
      <c r="C23" s="2"/>
      <c r="D23" s="2"/>
      <c r="E23" s="2"/>
      <c r="F23" s="2"/>
      <c r="G23" s="2"/>
    </row>
    <row r="24" spans="2:11" x14ac:dyDescent="0.25">
      <c r="B24" s="593"/>
      <c r="C24" s="593"/>
      <c r="D24" s="593"/>
      <c r="E24" s="593"/>
      <c r="F24" s="593"/>
      <c r="G24" s="593"/>
    </row>
    <row r="25" spans="2:11" x14ac:dyDescent="0.25">
      <c r="B25" s="198" t="s">
        <v>348</v>
      </c>
      <c r="D25" s="198" t="s">
        <v>357</v>
      </c>
      <c r="E25" s="22"/>
      <c r="F25" s="558" t="str">
        <f>+ENCABEZADO!F54</f>
        <v>BLAS TITO BENEGAS ISEAS</v>
      </c>
      <c r="G25" s="558"/>
      <c r="H25" s="11"/>
      <c r="I25" s="22"/>
      <c r="J25" s="2"/>
      <c r="K25" s="22"/>
    </row>
    <row r="26" spans="2:11" x14ac:dyDescent="0.25">
      <c r="B26" s="135" t="s">
        <v>349</v>
      </c>
      <c r="D26" s="135" t="s">
        <v>194</v>
      </c>
      <c r="F26" s="472" t="str">
        <f>+ENCABEZADO!F55</f>
        <v>PRESIDENTE</v>
      </c>
      <c r="G26" s="472"/>
    </row>
  </sheetData>
  <mergeCells count="10">
    <mergeCell ref="F25:G25"/>
    <mergeCell ref="F26:G26"/>
    <mergeCell ref="B24:G24"/>
    <mergeCell ref="C15:G15"/>
    <mergeCell ref="C11:G11"/>
    <mergeCell ref="B1:G1"/>
    <mergeCell ref="B3:G3"/>
    <mergeCell ref="B4:G4"/>
    <mergeCell ref="B5:G5"/>
    <mergeCell ref="B6:G6"/>
  </mergeCells>
  <printOptions horizontalCentered="1"/>
  <pageMargins left="0.70866141732283472" right="0.70866141732283472" top="1.7322834645669292" bottom="0.74803149606299213" header="0.31496062992125984" footer="0.31496062992125984"/>
  <pageSetup paperSize="9" scale="9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7"/>
  <sheetViews>
    <sheetView showGridLines="0" topLeftCell="A4" workbookViewId="0">
      <selection activeCell="F18" sqref="F18"/>
    </sheetView>
  </sheetViews>
  <sheetFormatPr baseColWidth="10" defaultRowHeight="15" x14ac:dyDescent="0.25"/>
  <cols>
    <col min="1" max="1" width="11.42578125" style="22"/>
    <col min="2" max="2" width="28.7109375" bestFit="1" customWidth="1"/>
    <col min="3" max="3" width="14.85546875" bestFit="1" customWidth="1"/>
    <col min="4" max="4" width="13.28515625" bestFit="1" customWidth="1"/>
    <col min="5" max="5" width="12.5703125" customWidth="1"/>
    <col min="6" max="7" width="15.42578125" bestFit="1" customWidth="1"/>
  </cols>
  <sheetData>
    <row r="1" spans="2:9" ht="15.75" thickBot="1" x14ac:dyDescent="0.3">
      <c r="B1" s="22"/>
      <c r="C1" s="22"/>
      <c r="D1" s="22"/>
      <c r="E1" s="22"/>
      <c r="F1" s="22"/>
      <c r="G1" s="22"/>
    </row>
    <row r="2" spans="2:9" s="22" customFormat="1" x14ac:dyDescent="0.25">
      <c r="B2" s="13"/>
      <c r="C2" s="14"/>
      <c r="D2" s="14"/>
      <c r="E2" s="14"/>
      <c r="F2" s="14"/>
      <c r="G2" s="89" t="s">
        <v>102</v>
      </c>
    </row>
    <row r="3" spans="2:9" x14ac:dyDescent="0.25">
      <c r="B3" s="512" t="s">
        <v>332</v>
      </c>
      <c r="C3" s="513"/>
      <c r="D3" s="513"/>
      <c r="E3" s="513"/>
      <c r="F3" s="513"/>
      <c r="G3" s="514"/>
    </row>
    <row r="4" spans="2:9" x14ac:dyDescent="0.25">
      <c r="B4" s="512" t="s">
        <v>437</v>
      </c>
      <c r="C4" s="513"/>
      <c r="D4" s="513"/>
      <c r="E4" s="513"/>
      <c r="F4" s="513"/>
      <c r="G4" s="514"/>
    </row>
    <row r="5" spans="2:9" x14ac:dyDescent="0.25">
      <c r="B5" s="507" t="s">
        <v>10</v>
      </c>
      <c r="C5" s="508"/>
      <c r="D5" s="508"/>
      <c r="E5" s="508"/>
      <c r="F5" s="508"/>
      <c r="G5" s="509"/>
    </row>
    <row r="6" spans="2:9" x14ac:dyDescent="0.25">
      <c r="B6" s="512" t="s">
        <v>103</v>
      </c>
      <c r="C6" s="513"/>
      <c r="D6" s="513"/>
      <c r="E6" s="513"/>
      <c r="F6" s="513"/>
      <c r="G6" s="514"/>
    </row>
    <row r="7" spans="2:9" ht="15.75" thickBot="1" x14ac:dyDescent="0.3">
      <c r="B7" s="16"/>
      <c r="C7" s="17"/>
      <c r="D7" s="17"/>
      <c r="E7" s="17"/>
      <c r="F7" s="17"/>
      <c r="G7" s="18"/>
    </row>
    <row r="8" spans="2:9" ht="43.5" thickBot="1" x14ac:dyDescent="0.3">
      <c r="B8" s="34" t="s">
        <v>44</v>
      </c>
      <c r="C8" s="40" t="s">
        <v>104</v>
      </c>
      <c r="D8" s="40" t="s">
        <v>105</v>
      </c>
      <c r="E8" s="40" t="s">
        <v>106</v>
      </c>
      <c r="F8" s="40" t="s">
        <v>45</v>
      </c>
      <c r="G8" s="34" t="s">
        <v>107</v>
      </c>
    </row>
    <row r="9" spans="2:9" x14ac:dyDescent="0.25">
      <c r="B9" s="35" t="s">
        <v>203</v>
      </c>
      <c r="C9" s="3"/>
      <c r="D9" s="10"/>
      <c r="E9" s="10"/>
      <c r="F9" s="10"/>
      <c r="G9" s="4"/>
    </row>
    <row r="10" spans="2:9" x14ac:dyDescent="0.25">
      <c r="B10" s="36"/>
      <c r="C10" s="5"/>
      <c r="D10" s="9"/>
      <c r="E10" s="9"/>
      <c r="F10" s="9"/>
      <c r="G10" s="6"/>
    </row>
    <row r="11" spans="2:9" x14ac:dyDescent="0.25">
      <c r="B11" s="36" t="s">
        <v>204</v>
      </c>
      <c r="C11" s="113">
        <f>-BALANCE!D24</f>
        <v>4786517.6150000002</v>
      </c>
      <c r="D11" s="87">
        <f>+F11-C11</f>
        <v>3355283.5389999999</v>
      </c>
      <c r="E11" s="82">
        <v>0</v>
      </c>
      <c r="F11" s="82">
        <f>-BALANCE!C24</f>
        <v>8141801.1540000001</v>
      </c>
      <c r="G11" s="83">
        <f>+C11</f>
        <v>4786517.6150000002</v>
      </c>
    </row>
    <row r="12" spans="2:9" ht="15.75" thickBot="1" x14ac:dyDescent="0.3">
      <c r="B12" s="36"/>
      <c r="C12" s="5"/>
      <c r="D12" s="9"/>
      <c r="E12" s="9"/>
      <c r="F12" s="9"/>
      <c r="G12" s="6"/>
      <c r="I12" s="79"/>
    </row>
    <row r="13" spans="2:9" ht="15.75" thickBot="1" x14ac:dyDescent="0.3">
      <c r="B13" s="88" t="s">
        <v>36</v>
      </c>
      <c r="C13" s="84">
        <f>+C11</f>
        <v>4786517.6150000002</v>
      </c>
      <c r="D13" s="84">
        <f>+D11</f>
        <v>3355283.5389999999</v>
      </c>
      <c r="E13" s="84">
        <f>+E11</f>
        <v>0</v>
      </c>
      <c r="F13" s="84">
        <f>+F11</f>
        <v>8141801.1540000001</v>
      </c>
      <c r="G13" s="85">
        <f>+G11</f>
        <v>4786517.6150000002</v>
      </c>
    </row>
    <row r="14" spans="2:9" x14ac:dyDescent="0.25">
      <c r="B14" s="36"/>
      <c r="C14" s="5"/>
      <c r="D14" s="9"/>
      <c r="E14" s="9"/>
      <c r="F14" s="9"/>
      <c r="G14" s="6"/>
    </row>
    <row r="15" spans="2:9" x14ac:dyDescent="0.25">
      <c r="B15" s="36" t="s">
        <v>205</v>
      </c>
      <c r="C15" s="5"/>
      <c r="D15" s="9"/>
      <c r="E15" s="9"/>
      <c r="F15" s="9"/>
      <c r="G15" s="6"/>
    </row>
    <row r="16" spans="2:9" ht="15.75" thickBot="1" x14ac:dyDescent="0.3">
      <c r="B16" s="36"/>
      <c r="C16" s="5"/>
      <c r="D16" s="9"/>
      <c r="E16" s="9"/>
      <c r="F16" s="9"/>
      <c r="G16" s="6"/>
    </row>
    <row r="17" spans="2:8" ht="15.75" thickBot="1" x14ac:dyDescent="0.3">
      <c r="B17" s="88" t="s">
        <v>36</v>
      </c>
      <c r="C17" s="332">
        <v>0</v>
      </c>
      <c r="D17" s="332">
        <v>0</v>
      </c>
      <c r="E17" s="332">
        <v>0</v>
      </c>
      <c r="F17" s="332">
        <v>0</v>
      </c>
      <c r="G17" s="332">
        <v>0</v>
      </c>
    </row>
    <row r="18" spans="2:8" ht="15.75" thickBot="1" x14ac:dyDescent="0.3">
      <c r="B18" s="41" t="s">
        <v>295</v>
      </c>
      <c r="C18" s="86">
        <f>+C13+C17</f>
        <v>4786517.6150000002</v>
      </c>
      <c r="D18" s="86">
        <f>+D13+D17</f>
        <v>3355283.5389999999</v>
      </c>
      <c r="E18" s="86">
        <f>+E13+E17</f>
        <v>0</v>
      </c>
      <c r="F18" s="86">
        <f>+F13+F17</f>
        <v>8141801.1540000001</v>
      </c>
      <c r="G18" s="86">
        <f>+G13+G17</f>
        <v>4786517.6150000002</v>
      </c>
    </row>
    <row r="19" spans="2:8" s="22" customFormat="1" ht="15.75" thickBot="1" x14ac:dyDescent="0.3">
      <c r="B19" s="116" t="s">
        <v>296</v>
      </c>
      <c r="C19" s="117">
        <v>1605061.3676499999</v>
      </c>
      <c r="D19" s="117">
        <v>3181456.2476499998</v>
      </c>
      <c r="E19" s="337">
        <v>0</v>
      </c>
      <c r="F19" s="118">
        <v>4786517.6152999997</v>
      </c>
      <c r="G19" s="118">
        <v>1605061.3676499999</v>
      </c>
    </row>
    <row r="20" spans="2:8" s="22" customFormat="1" x14ac:dyDescent="0.25"/>
    <row r="21" spans="2:8" s="22" customFormat="1" x14ac:dyDescent="0.25"/>
    <row r="22" spans="2:8" s="22" customFormat="1" x14ac:dyDescent="0.25"/>
    <row r="23" spans="2:8" ht="15" customHeight="1" x14ac:dyDescent="0.25">
      <c r="B23" s="134" t="s">
        <v>348</v>
      </c>
      <c r="C23" s="152"/>
      <c r="D23" s="594" t="s">
        <v>350</v>
      </c>
      <c r="E23" s="594"/>
      <c r="F23" s="470" t="str">
        <f>+ENCABEZADO!F54</f>
        <v>BLAS TITO BENEGAS ISEAS</v>
      </c>
      <c r="G23" s="470"/>
      <c r="H23" s="152"/>
    </row>
    <row r="24" spans="2:8" x14ac:dyDescent="0.25">
      <c r="B24" s="135" t="s">
        <v>349</v>
      </c>
      <c r="C24" s="136"/>
      <c r="D24" s="595" t="s">
        <v>386</v>
      </c>
      <c r="E24" s="595"/>
      <c r="F24" s="472" t="str">
        <f>+ENCABEZADO!F55</f>
        <v>PRESIDENTE</v>
      </c>
      <c r="G24" s="472"/>
      <c r="H24" s="136"/>
    </row>
    <row r="27" spans="2:8" x14ac:dyDescent="0.25">
      <c r="C27" s="87"/>
    </row>
  </sheetData>
  <mergeCells count="8">
    <mergeCell ref="D23:E23"/>
    <mergeCell ref="D24:E24"/>
    <mergeCell ref="F23:G23"/>
    <mergeCell ref="F24:G24"/>
    <mergeCell ref="B3:G3"/>
    <mergeCell ref="B4:G4"/>
    <mergeCell ref="B5:G5"/>
    <mergeCell ref="B6:G6"/>
  </mergeCells>
  <printOptions horizontalCentered="1"/>
  <pageMargins left="0.70866141732283472" right="0.70866141732283472" top="1.9291338582677167" bottom="0.74803149606299213" header="0.31496062992125984" footer="0.31496062992125984"/>
  <pageSetup paperSize="9" scale="86" orientation="portrait" r:id="rId1"/>
  <headerFooter>
    <oddHeader xml:space="preserve">&amp;L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53"/>
  <sheetViews>
    <sheetView showGridLines="0" topLeftCell="B7" workbookViewId="0">
      <selection activeCell="B3" sqref="B3"/>
    </sheetView>
  </sheetViews>
  <sheetFormatPr baseColWidth="10" defaultRowHeight="15" x14ac:dyDescent="0.25"/>
  <cols>
    <col min="2" max="2" width="23.140625" customWidth="1"/>
    <col min="3" max="3" width="61" customWidth="1"/>
    <col min="4" max="4" width="15.28515625" bestFit="1" customWidth="1"/>
    <col min="5" max="5" width="17.5703125" bestFit="1" customWidth="1"/>
  </cols>
  <sheetData>
    <row r="1" spans="2:9" ht="36" customHeight="1" x14ac:dyDescent="0.25">
      <c r="B1" s="597"/>
      <c r="C1" s="597"/>
      <c r="D1" s="597"/>
      <c r="E1" s="597"/>
      <c r="F1" s="597"/>
    </row>
    <row r="2" spans="2:9" s="22" customFormat="1" ht="16.5" thickBot="1" x14ac:dyDescent="0.3">
      <c r="B2" s="1"/>
    </row>
    <row r="3" spans="2:9" x14ac:dyDescent="0.25">
      <c r="B3" s="13"/>
      <c r="C3" s="14"/>
      <c r="D3" s="14"/>
      <c r="E3" s="14"/>
      <c r="F3" s="4" t="s">
        <v>128</v>
      </c>
      <c r="G3" s="17"/>
      <c r="H3" s="17"/>
      <c r="I3" s="17"/>
    </row>
    <row r="4" spans="2:9" x14ac:dyDescent="0.25">
      <c r="B4" s="512" t="s">
        <v>332</v>
      </c>
      <c r="C4" s="513"/>
      <c r="D4" s="513"/>
      <c r="E4" s="513"/>
      <c r="F4" s="514"/>
      <c r="G4" s="17"/>
      <c r="H4" s="17"/>
      <c r="I4" s="17"/>
    </row>
    <row r="5" spans="2:9" x14ac:dyDescent="0.25">
      <c r="B5" s="512" t="s">
        <v>437</v>
      </c>
      <c r="C5" s="513"/>
      <c r="D5" s="513"/>
      <c r="E5" s="513"/>
      <c r="F5" s="514"/>
      <c r="G5" s="17"/>
      <c r="H5" s="17"/>
      <c r="I5" s="17"/>
    </row>
    <row r="6" spans="2:9" x14ac:dyDescent="0.25">
      <c r="B6" s="507" t="s">
        <v>10</v>
      </c>
      <c r="C6" s="508"/>
      <c r="D6" s="508"/>
      <c r="E6" s="508"/>
      <c r="F6" s="509"/>
      <c r="G6" s="17"/>
      <c r="H6" s="17"/>
      <c r="I6" s="17"/>
    </row>
    <row r="7" spans="2:9" x14ac:dyDescent="0.25">
      <c r="B7" s="512" t="s">
        <v>108</v>
      </c>
      <c r="C7" s="513"/>
      <c r="D7" s="513"/>
      <c r="E7" s="513"/>
      <c r="F7" s="514"/>
      <c r="G7" s="17"/>
      <c r="H7" s="17"/>
      <c r="I7" s="17"/>
    </row>
    <row r="8" spans="2:9" x14ac:dyDescent="0.25">
      <c r="B8" s="512" t="s">
        <v>109</v>
      </c>
      <c r="C8" s="513"/>
      <c r="D8" s="513"/>
      <c r="E8" s="513"/>
      <c r="F8" s="514"/>
      <c r="G8" s="17"/>
      <c r="H8" s="17"/>
      <c r="I8" s="17"/>
    </row>
    <row r="9" spans="2:9" ht="19.5" thickBot="1" x14ac:dyDescent="0.35">
      <c r="B9" s="602"/>
      <c r="C9" s="603"/>
      <c r="D9" s="603"/>
      <c r="E9" s="603"/>
      <c r="F9" s="604"/>
      <c r="G9" s="17"/>
      <c r="H9" s="17"/>
      <c r="I9" s="17"/>
    </row>
    <row r="10" spans="2:9" x14ac:dyDescent="0.25">
      <c r="B10" s="16"/>
      <c r="C10" s="3" t="s">
        <v>110</v>
      </c>
      <c r="D10" s="35" t="s">
        <v>111</v>
      </c>
      <c r="E10" s="4" t="s">
        <v>112</v>
      </c>
      <c r="F10" s="18"/>
      <c r="G10" s="17"/>
      <c r="H10" s="17"/>
      <c r="I10" s="17"/>
    </row>
    <row r="11" spans="2:9" x14ac:dyDescent="0.25">
      <c r="B11" s="16"/>
      <c r="C11" s="5"/>
      <c r="D11" s="36"/>
      <c r="E11" s="6"/>
      <c r="F11" s="18"/>
      <c r="G11" s="17"/>
      <c r="H11" s="17"/>
      <c r="I11" s="17"/>
    </row>
    <row r="12" spans="2:9" x14ac:dyDescent="0.25">
      <c r="B12" s="16"/>
      <c r="C12" s="5" t="s">
        <v>113</v>
      </c>
      <c r="D12" s="36"/>
      <c r="E12" s="6"/>
      <c r="F12" s="18"/>
      <c r="G12" s="17"/>
      <c r="H12" s="17"/>
      <c r="I12" s="17"/>
    </row>
    <row r="13" spans="2:9" x14ac:dyDescent="0.25">
      <c r="B13" s="16"/>
      <c r="C13" s="5"/>
      <c r="D13" s="36"/>
      <c r="E13" s="6"/>
      <c r="F13" s="18"/>
      <c r="G13" s="17"/>
      <c r="H13" s="17"/>
      <c r="I13" s="17"/>
    </row>
    <row r="14" spans="2:9" x14ac:dyDescent="0.25">
      <c r="B14" s="16"/>
      <c r="C14" s="5" t="s">
        <v>114</v>
      </c>
      <c r="D14" s="36"/>
      <c r="E14" s="6"/>
      <c r="F14" s="18"/>
      <c r="G14" s="17"/>
      <c r="H14" s="17"/>
      <c r="I14" s="17"/>
    </row>
    <row r="15" spans="2:9" ht="15.75" thickBot="1" x14ac:dyDescent="0.3">
      <c r="B15" s="16"/>
      <c r="C15" s="5"/>
      <c r="D15" s="36"/>
      <c r="E15" s="6"/>
      <c r="F15" s="18"/>
      <c r="G15" s="17"/>
      <c r="H15" s="17"/>
      <c r="I15" s="17"/>
    </row>
    <row r="16" spans="2:9" x14ac:dyDescent="0.25">
      <c r="B16" s="16"/>
      <c r="C16" s="42" t="s">
        <v>116</v>
      </c>
      <c r="D16" s="598" t="s">
        <v>202</v>
      </c>
      <c r="E16" s="599"/>
      <c r="F16" s="18"/>
      <c r="G16" s="17"/>
      <c r="H16" s="17"/>
      <c r="I16" s="17"/>
    </row>
    <row r="17" spans="2:9" x14ac:dyDescent="0.25">
      <c r="B17" s="16"/>
      <c r="C17" s="43" t="s">
        <v>117</v>
      </c>
      <c r="D17" s="512"/>
      <c r="E17" s="514"/>
      <c r="F17" s="18"/>
      <c r="G17" s="17"/>
      <c r="H17" s="17"/>
      <c r="I17" s="17"/>
    </row>
    <row r="18" spans="2:9" x14ac:dyDescent="0.25">
      <c r="B18" s="16"/>
      <c r="C18" s="43" t="s">
        <v>118</v>
      </c>
      <c r="D18" s="512"/>
      <c r="E18" s="514"/>
      <c r="F18" s="18"/>
      <c r="G18" s="17"/>
      <c r="H18" s="17"/>
      <c r="I18" s="17"/>
    </row>
    <row r="19" spans="2:9" ht="15.75" thickBot="1" x14ac:dyDescent="0.3">
      <c r="B19" s="16"/>
      <c r="C19" s="43" t="s">
        <v>119</v>
      </c>
      <c r="D19" s="600"/>
      <c r="E19" s="601"/>
      <c r="F19" s="18"/>
      <c r="G19" s="17"/>
      <c r="H19" s="17"/>
      <c r="I19" s="17"/>
    </row>
    <row r="20" spans="2:9" x14ac:dyDescent="0.25">
      <c r="B20" s="16"/>
      <c r="C20" s="43" t="s">
        <v>120</v>
      </c>
      <c r="D20" s="36"/>
      <c r="E20" s="6"/>
      <c r="F20" s="18"/>
      <c r="G20" s="17"/>
      <c r="H20" s="17"/>
      <c r="I20" s="17"/>
    </row>
    <row r="21" spans="2:9" ht="15.75" thickBot="1" x14ac:dyDescent="0.3">
      <c r="B21" s="16"/>
      <c r="C21" s="5"/>
      <c r="D21" s="36"/>
      <c r="E21" s="6"/>
      <c r="F21" s="18"/>
      <c r="G21" s="17"/>
      <c r="H21" s="17"/>
      <c r="I21" s="17"/>
    </row>
    <row r="22" spans="2:9" ht="15.75" thickBot="1" x14ac:dyDescent="0.3">
      <c r="B22" s="16"/>
      <c r="C22" s="44" t="s">
        <v>115</v>
      </c>
      <c r="D22" s="39"/>
      <c r="E22" s="39"/>
      <c r="F22" s="18"/>
      <c r="G22" s="17"/>
      <c r="H22" s="17"/>
      <c r="I22" s="17"/>
    </row>
    <row r="23" spans="2:9" s="22" customFormat="1" x14ac:dyDescent="0.25">
      <c r="B23" s="16"/>
      <c r="C23" s="44"/>
      <c r="D23" s="36"/>
      <c r="E23" s="6"/>
      <c r="F23" s="18"/>
      <c r="G23" s="17"/>
      <c r="H23" s="17"/>
      <c r="I23" s="17"/>
    </row>
    <row r="24" spans="2:9" x14ac:dyDescent="0.25">
      <c r="B24" s="16"/>
      <c r="C24" s="43" t="s">
        <v>121</v>
      </c>
      <c r="D24" s="36"/>
      <c r="E24" s="6"/>
      <c r="F24" s="18"/>
      <c r="G24" s="17"/>
      <c r="H24" s="17"/>
      <c r="I24" s="17"/>
    </row>
    <row r="25" spans="2:9" x14ac:dyDescent="0.25">
      <c r="B25" s="16"/>
      <c r="C25" s="42" t="s">
        <v>122</v>
      </c>
      <c r="D25" s="36"/>
      <c r="E25" s="6"/>
      <c r="F25" s="18"/>
      <c r="G25" s="17"/>
      <c r="H25" s="17"/>
      <c r="I25" s="17"/>
    </row>
    <row r="26" spans="2:9" x14ac:dyDescent="0.25">
      <c r="B26" s="16"/>
      <c r="C26" s="42"/>
      <c r="D26" s="36"/>
      <c r="E26" s="6"/>
      <c r="F26" s="18"/>
      <c r="G26" s="17"/>
      <c r="H26" s="17"/>
      <c r="I26" s="17"/>
    </row>
    <row r="27" spans="2:9" x14ac:dyDescent="0.25">
      <c r="B27" s="16"/>
      <c r="C27" s="45" t="s">
        <v>123</v>
      </c>
      <c r="D27" s="36"/>
      <c r="E27" s="6"/>
      <c r="F27" s="18"/>
      <c r="G27" s="17"/>
      <c r="H27" s="17"/>
      <c r="I27" s="17"/>
    </row>
    <row r="28" spans="2:9" x14ac:dyDescent="0.25">
      <c r="B28" s="16"/>
      <c r="C28" s="45" t="s">
        <v>124</v>
      </c>
      <c r="D28" s="36"/>
      <c r="E28" s="6"/>
      <c r="F28" s="18"/>
      <c r="G28" s="17"/>
      <c r="H28" s="17"/>
      <c r="I28" s="17"/>
    </row>
    <row r="29" spans="2:9" x14ac:dyDescent="0.25">
      <c r="B29" s="16"/>
      <c r="C29" s="23"/>
      <c r="D29" s="36"/>
      <c r="E29" s="6"/>
      <c r="F29" s="18"/>
      <c r="G29" s="17"/>
      <c r="H29" s="17"/>
      <c r="I29" s="17"/>
    </row>
    <row r="30" spans="2:9" x14ac:dyDescent="0.25">
      <c r="B30" s="16"/>
      <c r="C30" s="45" t="s">
        <v>125</v>
      </c>
      <c r="D30" s="36"/>
      <c r="E30" s="6"/>
      <c r="F30" s="18"/>
      <c r="G30" s="17"/>
      <c r="H30" s="17"/>
      <c r="I30" s="17"/>
    </row>
    <row r="31" spans="2:9" ht="15.75" thickBot="1" x14ac:dyDescent="0.3">
      <c r="B31" s="16"/>
      <c r="C31" s="23"/>
      <c r="D31" s="36"/>
      <c r="E31" s="6"/>
      <c r="F31" s="18"/>
      <c r="G31" s="17"/>
      <c r="H31" s="17"/>
      <c r="I31" s="17"/>
    </row>
    <row r="32" spans="2:9" x14ac:dyDescent="0.25">
      <c r="B32" s="16"/>
      <c r="C32" s="42" t="s">
        <v>116</v>
      </c>
      <c r="D32" s="598" t="s">
        <v>202</v>
      </c>
      <c r="E32" s="599"/>
      <c r="F32" s="18"/>
      <c r="G32" s="17"/>
      <c r="H32" s="17"/>
      <c r="I32" s="17"/>
    </row>
    <row r="33" spans="2:9" x14ac:dyDescent="0.25">
      <c r="B33" s="16"/>
      <c r="C33" s="43" t="s">
        <v>117</v>
      </c>
      <c r="D33" s="512"/>
      <c r="E33" s="514"/>
      <c r="F33" s="18"/>
      <c r="G33" s="17"/>
      <c r="H33" s="17"/>
      <c r="I33" s="17"/>
    </row>
    <row r="34" spans="2:9" x14ac:dyDescent="0.25">
      <c r="B34" s="16"/>
      <c r="C34" s="43" t="s">
        <v>118</v>
      </c>
      <c r="D34" s="512"/>
      <c r="E34" s="514"/>
      <c r="F34" s="18"/>
      <c r="G34" s="17"/>
      <c r="H34" s="17"/>
      <c r="I34" s="17"/>
    </row>
    <row r="35" spans="2:9" x14ac:dyDescent="0.25">
      <c r="B35" s="16"/>
      <c r="C35" s="43" t="s">
        <v>119</v>
      </c>
      <c r="D35" s="512"/>
      <c r="E35" s="514"/>
      <c r="F35" s="18"/>
      <c r="G35" s="17"/>
      <c r="H35" s="17"/>
      <c r="I35" s="17"/>
    </row>
    <row r="36" spans="2:9" ht="15.75" thickBot="1" x14ac:dyDescent="0.3">
      <c r="B36" s="16"/>
      <c r="C36" s="43" t="s">
        <v>120</v>
      </c>
      <c r="D36" s="600"/>
      <c r="E36" s="601"/>
      <c r="F36" s="18"/>
      <c r="G36" s="17"/>
      <c r="H36" s="17"/>
      <c r="I36" s="17"/>
    </row>
    <row r="37" spans="2:9" s="22" customFormat="1" x14ac:dyDescent="0.25">
      <c r="B37" s="16"/>
      <c r="C37" s="43"/>
      <c r="D37" s="36"/>
      <c r="E37" s="6"/>
      <c r="F37" s="18"/>
      <c r="G37" s="17"/>
      <c r="H37" s="17"/>
      <c r="I37" s="17"/>
    </row>
    <row r="38" spans="2:9" s="22" customFormat="1" x14ac:dyDescent="0.25">
      <c r="B38" s="16"/>
      <c r="C38" s="45" t="s">
        <v>126</v>
      </c>
      <c r="D38" s="36"/>
      <c r="E38" s="6"/>
      <c r="F38" s="18"/>
      <c r="G38" s="17"/>
      <c r="H38" s="17"/>
      <c r="I38" s="17"/>
    </row>
    <row r="39" spans="2:9" s="22" customFormat="1" x14ac:dyDescent="0.25">
      <c r="B39" s="16"/>
      <c r="C39" s="45"/>
      <c r="D39" s="36"/>
      <c r="E39" s="6"/>
      <c r="F39" s="18"/>
      <c r="G39" s="17"/>
      <c r="H39" s="17"/>
      <c r="I39" s="17"/>
    </row>
    <row r="40" spans="2:9" s="22" customFormat="1" ht="15.75" thickBot="1" x14ac:dyDescent="0.3">
      <c r="B40" s="16"/>
      <c r="C40" s="45"/>
      <c r="D40" s="36"/>
      <c r="E40" s="6"/>
      <c r="F40" s="18"/>
      <c r="G40" s="17"/>
      <c r="H40" s="17"/>
      <c r="I40" s="17"/>
    </row>
    <row r="41" spans="2:9" ht="30" thickBot="1" x14ac:dyDescent="0.3">
      <c r="B41" s="16"/>
      <c r="C41" s="12" t="s">
        <v>127</v>
      </c>
      <c r="D41" s="39"/>
      <c r="E41" s="39"/>
      <c r="F41" s="18"/>
      <c r="G41" s="17"/>
      <c r="H41" s="17"/>
      <c r="I41" s="17"/>
    </row>
    <row r="42" spans="2:9" ht="15.75" thickBot="1" x14ac:dyDescent="0.3">
      <c r="B42" s="16"/>
      <c r="C42" s="7"/>
      <c r="D42" s="37"/>
      <c r="E42" s="8"/>
      <c r="F42" s="18"/>
    </row>
    <row r="43" spans="2:9" x14ac:dyDescent="0.25">
      <c r="B43" s="16"/>
      <c r="C43" s="17"/>
      <c r="D43" s="17"/>
      <c r="E43" s="17"/>
      <c r="F43" s="18"/>
    </row>
    <row r="44" spans="2:9" ht="15.75" thickBot="1" x14ac:dyDescent="0.3">
      <c r="B44" s="25"/>
      <c r="C44" s="19"/>
      <c r="D44" s="19"/>
      <c r="E44" s="19"/>
      <c r="F44" s="20"/>
    </row>
    <row r="46" spans="2:9" s="22" customFormat="1" x14ac:dyDescent="0.25"/>
    <row r="47" spans="2:9" s="22" customFormat="1" x14ac:dyDescent="0.25"/>
    <row r="48" spans="2:9" s="22" customFormat="1" x14ac:dyDescent="0.25"/>
    <row r="49" spans="2:6" s="22" customFormat="1" x14ac:dyDescent="0.25"/>
    <row r="52" spans="2:6" x14ac:dyDescent="0.25">
      <c r="B52" s="198" t="s">
        <v>348</v>
      </c>
      <c r="C52" s="198" t="s">
        <v>357</v>
      </c>
      <c r="D52" s="212"/>
      <c r="E52" s="558" t="str">
        <f>+ENCABEZADO!F54</f>
        <v>BLAS TITO BENEGAS ISEAS</v>
      </c>
      <c r="F52" s="558"/>
    </row>
    <row r="53" spans="2:6" x14ac:dyDescent="0.25">
      <c r="B53" s="283" t="s">
        <v>349</v>
      </c>
      <c r="C53" s="283" t="s">
        <v>194</v>
      </c>
      <c r="D53" s="282"/>
      <c r="E53" s="596" t="str">
        <f>+ENCABEZADO!F55</f>
        <v>PRESIDENTE</v>
      </c>
      <c r="F53" s="596"/>
    </row>
  </sheetData>
  <mergeCells count="11">
    <mergeCell ref="E52:F52"/>
    <mergeCell ref="E53:F53"/>
    <mergeCell ref="B1:F1"/>
    <mergeCell ref="D16:E19"/>
    <mergeCell ref="D32:E36"/>
    <mergeCell ref="B9:F9"/>
    <mergeCell ref="B4:F4"/>
    <mergeCell ref="B5:F5"/>
    <mergeCell ref="B6:F6"/>
    <mergeCell ref="B7:F7"/>
    <mergeCell ref="B8:F8"/>
  </mergeCells>
  <printOptions horizontalCentered="1"/>
  <pageMargins left="0.70866141732283472" right="0.51181102362204722" top="1.5354330708661419" bottom="0.74803149606299213" header="0" footer="0"/>
  <pageSetup paperSize="9" scale="65"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41"/>
  <sheetViews>
    <sheetView showGridLines="0" topLeftCell="A16" workbookViewId="0">
      <selection activeCell="C36" sqref="C36"/>
    </sheetView>
  </sheetViews>
  <sheetFormatPr baseColWidth="10" defaultRowHeight="15" x14ac:dyDescent="0.25"/>
  <cols>
    <col min="2" max="2" width="3.85546875" customWidth="1"/>
    <col min="3" max="3" width="33.7109375" customWidth="1"/>
    <col min="4" max="4" width="16" customWidth="1"/>
    <col min="5" max="5" width="21.140625" customWidth="1"/>
    <col min="9" max="9" width="6.42578125" customWidth="1"/>
  </cols>
  <sheetData>
    <row r="1" spans="2:9" ht="15.75" x14ac:dyDescent="0.25">
      <c r="B1" s="475"/>
      <c r="C1" s="475"/>
      <c r="D1" s="475"/>
      <c r="E1" s="475"/>
      <c r="F1" s="475"/>
      <c r="G1" s="475"/>
      <c r="H1" s="475"/>
      <c r="I1" s="475"/>
    </row>
    <row r="3" spans="2:9" ht="16.5" thickBot="1" x14ac:dyDescent="0.3">
      <c r="B3" s="1"/>
      <c r="C3" s="22"/>
      <c r="D3" s="22"/>
      <c r="E3" s="22"/>
      <c r="F3" s="22"/>
      <c r="G3" s="22"/>
      <c r="H3" s="22"/>
    </row>
    <row r="4" spans="2:9" x14ac:dyDescent="0.25">
      <c r="B4" s="13"/>
      <c r="C4" s="14"/>
      <c r="D4" s="14"/>
      <c r="E4" s="14"/>
      <c r="F4" s="14"/>
      <c r="G4" s="14"/>
      <c r="H4" s="10"/>
      <c r="I4" s="89" t="s">
        <v>142</v>
      </c>
    </row>
    <row r="5" spans="2:9" x14ac:dyDescent="0.25">
      <c r="B5" s="512" t="s">
        <v>332</v>
      </c>
      <c r="C5" s="513"/>
      <c r="D5" s="513"/>
      <c r="E5" s="513"/>
      <c r="F5" s="513"/>
      <c r="G5" s="513"/>
      <c r="H5" s="513"/>
      <c r="I5" s="514"/>
    </row>
    <row r="6" spans="2:9" x14ac:dyDescent="0.25">
      <c r="B6" s="512" t="s">
        <v>437</v>
      </c>
      <c r="C6" s="513"/>
      <c r="D6" s="513"/>
      <c r="E6" s="513"/>
      <c r="F6" s="513"/>
      <c r="G6" s="513"/>
      <c r="H6" s="513"/>
      <c r="I6" s="514"/>
    </row>
    <row r="7" spans="2:9" x14ac:dyDescent="0.25">
      <c r="B7" s="507" t="s">
        <v>10</v>
      </c>
      <c r="C7" s="508"/>
      <c r="D7" s="508"/>
      <c r="E7" s="508"/>
      <c r="F7" s="508"/>
      <c r="G7" s="508"/>
      <c r="H7" s="508"/>
      <c r="I7" s="509"/>
    </row>
    <row r="8" spans="2:9" ht="15.75" thickBot="1" x14ac:dyDescent="0.3">
      <c r="B8" s="512" t="s">
        <v>143</v>
      </c>
      <c r="C8" s="513"/>
      <c r="D8" s="513"/>
      <c r="E8" s="513"/>
      <c r="F8" s="513"/>
      <c r="G8" s="513"/>
      <c r="H8" s="513"/>
      <c r="I8" s="514"/>
    </row>
    <row r="9" spans="2:9" ht="15.75" thickBot="1" x14ac:dyDescent="0.3">
      <c r="B9" s="16"/>
      <c r="C9" s="39"/>
      <c r="D9" s="605" t="s">
        <v>140</v>
      </c>
      <c r="E9" s="606"/>
      <c r="F9" s="39"/>
      <c r="G9" s="605" t="s">
        <v>141</v>
      </c>
      <c r="H9" s="606"/>
      <c r="I9" s="18"/>
    </row>
    <row r="10" spans="2:9" ht="43.5" thickBot="1" x14ac:dyDescent="0.3">
      <c r="B10" s="16"/>
      <c r="C10" s="34" t="s">
        <v>110</v>
      </c>
      <c r="D10" s="34" t="s">
        <v>135</v>
      </c>
      <c r="E10" s="34" t="s">
        <v>136</v>
      </c>
      <c r="F10" s="50" t="s">
        <v>137</v>
      </c>
      <c r="G10" s="50" t="s">
        <v>138</v>
      </c>
      <c r="H10" s="34" t="s">
        <v>139</v>
      </c>
      <c r="I10" s="18"/>
    </row>
    <row r="11" spans="2:9" x14ac:dyDescent="0.25">
      <c r="B11" s="16"/>
      <c r="C11" s="28" t="s">
        <v>11</v>
      </c>
      <c r="D11" s="35"/>
      <c r="E11" s="35"/>
      <c r="F11" s="4"/>
      <c r="G11" s="35"/>
      <c r="H11" s="35"/>
      <c r="I11" s="18"/>
    </row>
    <row r="12" spans="2:9" x14ac:dyDescent="0.25">
      <c r="B12" s="16"/>
      <c r="C12" s="28" t="s">
        <v>129</v>
      </c>
      <c r="D12" s="36"/>
      <c r="E12" s="36"/>
      <c r="F12" s="6"/>
      <c r="G12" s="36"/>
      <c r="H12" s="36"/>
      <c r="I12" s="18"/>
    </row>
    <row r="13" spans="2:9" x14ac:dyDescent="0.25">
      <c r="B13" s="16"/>
      <c r="C13" s="5" t="s">
        <v>97</v>
      </c>
      <c r="D13" s="36"/>
      <c r="E13" s="36"/>
      <c r="F13" s="6"/>
      <c r="G13" s="36"/>
      <c r="H13" s="36"/>
      <c r="I13" s="18"/>
    </row>
    <row r="14" spans="2:9" ht="15.75" thickBot="1" x14ac:dyDescent="0.3">
      <c r="B14" s="16"/>
      <c r="C14" s="5"/>
      <c r="D14" s="36"/>
      <c r="E14" s="36"/>
      <c r="F14" s="6"/>
      <c r="G14" s="36"/>
      <c r="H14" s="36"/>
      <c r="I14" s="18"/>
    </row>
    <row r="15" spans="2:9" ht="15.75" thickBot="1" x14ac:dyDescent="0.3">
      <c r="B15" s="16"/>
      <c r="C15" s="77" t="s">
        <v>130</v>
      </c>
      <c r="D15" s="565" t="s">
        <v>202</v>
      </c>
      <c r="E15" s="566"/>
      <c r="F15" s="566"/>
      <c r="G15" s="566"/>
      <c r="H15" s="567"/>
      <c r="I15" s="18"/>
    </row>
    <row r="16" spans="2:9" x14ac:dyDescent="0.25">
      <c r="B16" s="16"/>
      <c r="C16" s="46"/>
      <c r="D16" s="36"/>
      <c r="E16" s="36"/>
      <c r="F16" s="6"/>
      <c r="G16" s="36"/>
      <c r="H16" s="36"/>
      <c r="I16" s="18"/>
    </row>
    <row r="17" spans="2:9" x14ac:dyDescent="0.25">
      <c r="B17" s="16"/>
      <c r="C17" s="49" t="s">
        <v>131</v>
      </c>
      <c r="D17" s="36"/>
      <c r="E17" s="36"/>
      <c r="F17" s="6"/>
      <c r="G17" s="36"/>
      <c r="H17" s="36"/>
      <c r="I17" s="18"/>
    </row>
    <row r="18" spans="2:9" x14ac:dyDescent="0.25">
      <c r="B18" s="16"/>
      <c r="C18" s="45" t="s">
        <v>97</v>
      </c>
      <c r="D18" s="36"/>
      <c r="E18" s="36"/>
      <c r="F18" s="6"/>
      <c r="G18" s="36"/>
      <c r="H18" s="36"/>
      <c r="I18" s="18"/>
    </row>
    <row r="19" spans="2:9" ht="15.75" thickBot="1" x14ac:dyDescent="0.3">
      <c r="B19" s="16"/>
      <c r="C19" s="45"/>
      <c r="D19" s="36"/>
      <c r="E19" s="36"/>
      <c r="F19" s="6"/>
      <c r="G19" s="36"/>
      <c r="H19" s="36"/>
      <c r="I19" s="18"/>
    </row>
    <row r="20" spans="2:9" ht="15.75" thickBot="1" x14ac:dyDescent="0.3">
      <c r="B20" s="16"/>
      <c r="C20" s="91" t="s">
        <v>130</v>
      </c>
      <c r="D20" s="565" t="s">
        <v>202</v>
      </c>
      <c r="E20" s="566"/>
      <c r="F20" s="566"/>
      <c r="G20" s="566"/>
      <c r="H20" s="567"/>
      <c r="I20" s="18"/>
    </row>
    <row r="21" spans="2:9" ht="15.75" thickBot="1" x14ac:dyDescent="0.3">
      <c r="B21" s="16"/>
      <c r="C21" s="90" t="s">
        <v>132</v>
      </c>
      <c r="D21" s="565" t="s">
        <v>202</v>
      </c>
      <c r="E21" s="566"/>
      <c r="F21" s="566"/>
      <c r="G21" s="566"/>
      <c r="H21" s="567"/>
      <c r="I21" s="18"/>
    </row>
    <row r="22" spans="2:9" x14ac:dyDescent="0.25">
      <c r="B22" s="16"/>
      <c r="C22" s="45"/>
      <c r="D22" s="36"/>
      <c r="E22" s="36"/>
      <c r="F22" s="6"/>
      <c r="G22" s="36"/>
      <c r="H22" s="36"/>
      <c r="I22" s="18"/>
    </row>
    <row r="23" spans="2:9" x14ac:dyDescent="0.25">
      <c r="B23" s="16"/>
      <c r="C23" s="45"/>
      <c r="D23" s="36"/>
      <c r="E23" s="36"/>
      <c r="F23" s="6"/>
      <c r="G23" s="36"/>
      <c r="H23" s="36"/>
      <c r="I23" s="18"/>
    </row>
    <row r="24" spans="2:9" x14ac:dyDescent="0.25">
      <c r="B24" s="16"/>
      <c r="C24" s="49" t="s">
        <v>133</v>
      </c>
      <c r="D24" s="36"/>
      <c r="E24" s="36"/>
      <c r="F24" s="6"/>
      <c r="G24" s="36"/>
      <c r="H24" s="36"/>
      <c r="I24" s="18"/>
    </row>
    <row r="25" spans="2:9" x14ac:dyDescent="0.25">
      <c r="B25" s="16"/>
      <c r="C25" s="46" t="s">
        <v>97</v>
      </c>
      <c r="D25" s="36"/>
      <c r="E25" s="36"/>
      <c r="F25" s="6"/>
      <c r="G25" s="36"/>
      <c r="H25" s="36"/>
      <c r="I25" s="18"/>
    </row>
    <row r="26" spans="2:9" ht="15.75" thickBot="1" x14ac:dyDescent="0.3">
      <c r="B26" s="16"/>
      <c r="C26" s="46"/>
      <c r="D26" s="36"/>
      <c r="E26" s="36"/>
      <c r="F26" s="6"/>
      <c r="G26" s="36"/>
      <c r="H26" s="36"/>
      <c r="I26" s="18"/>
    </row>
    <row r="27" spans="2:9" ht="15.75" thickBot="1" x14ac:dyDescent="0.3">
      <c r="B27" s="16"/>
      <c r="C27" s="91" t="s">
        <v>130</v>
      </c>
      <c r="D27" s="565" t="s">
        <v>202</v>
      </c>
      <c r="E27" s="566"/>
      <c r="F27" s="566"/>
      <c r="G27" s="566"/>
      <c r="H27" s="567"/>
      <c r="I27" s="18"/>
    </row>
    <row r="28" spans="2:9" x14ac:dyDescent="0.25">
      <c r="B28" s="16"/>
      <c r="C28" s="45"/>
      <c r="D28" s="36"/>
      <c r="E28" s="36"/>
      <c r="F28" s="6"/>
      <c r="G28" s="36"/>
      <c r="H28" s="36"/>
      <c r="I28" s="18"/>
    </row>
    <row r="29" spans="2:9" x14ac:dyDescent="0.25">
      <c r="B29" s="16"/>
      <c r="C29" s="48" t="s">
        <v>134</v>
      </c>
      <c r="D29" s="36"/>
      <c r="E29" s="36"/>
      <c r="F29" s="6"/>
      <c r="G29" s="36"/>
      <c r="H29" s="36"/>
      <c r="I29" s="18"/>
    </row>
    <row r="30" spans="2:9" x14ac:dyDescent="0.25">
      <c r="B30" s="16"/>
      <c r="C30" s="45" t="s">
        <v>97</v>
      </c>
      <c r="D30" s="36"/>
      <c r="E30" s="36"/>
      <c r="F30" s="6"/>
      <c r="G30" s="36"/>
      <c r="H30" s="36"/>
      <c r="I30" s="18"/>
    </row>
    <row r="31" spans="2:9" ht="15.75" thickBot="1" x14ac:dyDescent="0.3">
      <c r="B31" s="16"/>
      <c r="C31" s="46"/>
      <c r="D31" s="36"/>
      <c r="E31" s="36"/>
      <c r="F31" s="6"/>
      <c r="G31" s="36"/>
      <c r="H31" s="36"/>
      <c r="I31" s="18"/>
    </row>
    <row r="32" spans="2:9" ht="15.75" thickBot="1" x14ac:dyDescent="0.3">
      <c r="B32" s="16"/>
      <c r="C32" s="77" t="s">
        <v>130</v>
      </c>
      <c r="D32" s="565" t="s">
        <v>202</v>
      </c>
      <c r="E32" s="566"/>
      <c r="F32" s="566"/>
      <c r="G32" s="566"/>
      <c r="H32" s="567"/>
      <c r="I32" s="18"/>
    </row>
    <row r="33" spans="2:9" ht="15.75" thickBot="1" x14ac:dyDescent="0.3">
      <c r="B33" s="16"/>
      <c r="C33" s="91" t="s">
        <v>132</v>
      </c>
      <c r="D33" s="565" t="s">
        <v>202</v>
      </c>
      <c r="E33" s="566"/>
      <c r="F33" s="566"/>
      <c r="G33" s="566"/>
      <c r="H33" s="567"/>
      <c r="I33" s="18"/>
    </row>
    <row r="34" spans="2:9" ht="15.75" thickBot="1" x14ac:dyDescent="0.3">
      <c r="B34" s="16"/>
      <c r="C34" s="47"/>
      <c r="D34" s="39"/>
      <c r="E34" s="39"/>
      <c r="F34" s="39"/>
      <c r="G34" s="39"/>
      <c r="H34" s="39"/>
      <c r="I34" s="18"/>
    </row>
    <row r="35" spans="2:9" ht="15.75" thickBot="1" x14ac:dyDescent="0.3">
      <c r="B35" s="25"/>
      <c r="C35" s="19"/>
      <c r="D35" s="19"/>
      <c r="E35" s="19"/>
      <c r="F35" s="19"/>
      <c r="G35" s="19"/>
      <c r="H35" s="19"/>
      <c r="I35" s="20"/>
    </row>
    <row r="37" spans="2:9" s="22" customFormat="1" x14ac:dyDescent="0.25"/>
    <row r="38" spans="2:9" s="22" customFormat="1" x14ac:dyDescent="0.25"/>
    <row r="40" spans="2:9" ht="15" customHeight="1" x14ac:dyDescent="0.25">
      <c r="C40" s="198" t="s">
        <v>348</v>
      </c>
      <c r="E40" s="198" t="s">
        <v>357</v>
      </c>
      <c r="G40" s="558" t="str">
        <f>+ENCABEZADO!F54</f>
        <v>BLAS TITO BENEGAS ISEAS</v>
      </c>
      <c r="H40" s="558"/>
      <c r="I40" s="558"/>
    </row>
    <row r="41" spans="2:9" x14ac:dyDescent="0.25">
      <c r="C41" s="135" t="s">
        <v>349</v>
      </c>
      <c r="E41" s="135" t="s">
        <v>194</v>
      </c>
      <c r="G41" s="472" t="str">
        <f>+ENCABEZADO!F55</f>
        <v>PRESIDENTE</v>
      </c>
      <c r="H41" s="472"/>
      <c r="I41" s="472"/>
    </row>
  </sheetData>
  <mergeCells count="15">
    <mergeCell ref="G40:I40"/>
    <mergeCell ref="G41:I41"/>
    <mergeCell ref="B1:I1"/>
    <mergeCell ref="D33:H33"/>
    <mergeCell ref="D27:H27"/>
    <mergeCell ref="D21:H21"/>
    <mergeCell ref="D15:H15"/>
    <mergeCell ref="D20:H20"/>
    <mergeCell ref="D32:H32"/>
    <mergeCell ref="D9:E9"/>
    <mergeCell ref="G9:H9"/>
    <mergeCell ref="B5:I5"/>
    <mergeCell ref="B6:I6"/>
    <mergeCell ref="B7:I7"/>
    <mergeCell ref="B8:I8"/>
  </mergeCells>
  <printOptions horizontalCentered="1"/>
  <pageMargins left="0.70866141732283472" right="0.70866141732283472" top="1.7322834645669292" bottom="0.74803149606299213" header="0.31496062992125984" footer="0.31496062992125984"/>
  <pageSetup paperSize="9" scale="75"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51"/>
  <sheetViews>
    <sheetView showGridLines="0" topLeftCell="A30" workbookViewId="0">
      <selection activeCell="I40" sqref="C8:I40"/>
    </sheetView>
  </sheetViews>
  <sheetFormatPr baseColWidth="10" defaultRowHeight="15" x14ac:dyDescent="0.25"/>
  <cols>
    <col min="2" max="2" width="4.5703125" customWidth="1"/>
    <col min="3" max="3" width="29.140625" customWidth="1"/>
    <col min="4" max="4" width="13.140625" customWidth="1"/>
    <col min="5" max="5" width="13.28515625" style="22" customWidth="1"/>
    <col min="6" max="6" width="11.28515625" style="22" customWidth="1"/>
    <col min="7" max="7" width="10.85546875" customWidth="1"/>
    <col min="8" max="8" width="10.140625" bestFit="1" customWidth="1"/>
    <col min="9" max="9" width="11.7109375" customWidth="1"/>
    <col min="10" max="10" width="10.42578125" customWidth="1"/>
  </cols>
  <sheetData>
    <row r="1" spans="2:13" ht="16.5" thickBot="1" x14ac:dyDescent="0.3">
      <c r="B1" s="475"/>
      <c r="C1" s="475"/>
      <c r="D1" s="475"/>
      <c r="E1" s="475"/>
      <c r="F1" s="475"/>
      <c r="G1" s="475"/>
      <c r="H1" s="475"/>
      <c r="I1" s="475"/>
      <c r="J1" s="475"/>
    </row>
    <row r="2" spans="2:13" x14ac:dyDescent="0.25">
      <c r="B2" s="13"/>
      <c r="C2" s="14"/>
      <c r="D2" s="14"/>
      <c r="E2" s="14"/>
      <c r="F2" s="14"/>
      <c r="G2" s="14"/>
      <c r="H2" s="14"/>
      <c r="I2" s="10" t="s">
        <v>159</v>
      </c>
      <c r="J2" s="15"/>
    </row>
    <row r="3" spans="2:13" x14ac:dyDescent="0.25">
      <c r="B3" s="568" t="s">
        <v>332</v>
      </c>
      <c r="C3" s="569"/>
      <c r="D3" s="569"/>
      <c r="E3" s="569"/>
      <c r="F3" s="569"/>
      <c r="G3" s="569"/>
      <c r="H3" s="569"/>
      <c r="I3" s="569"/>
      <c r="J3" s="570"/>
    </row>
    <row r="4" spans="2:13" x14ac:dyDescent="0.25">
      <c r="B4" s="607">
        <v>43830</v>
      </c>
      <c r="C4" s="569"/>
      <c r="D4" s="569"/>
      <c r="E4" s="569"/>
      <c r="F4" s="569"/>
      <c r="G4" s="569"/>
      <c r="H4" s="569"/>
      <c r="I4" s="569"/>
      <c r="J4" s="570"/>
    </row>
    <row r="5" spans="2:13" x14ac:dyDescent="0.25">
      <c r="B5" s="571" t="s">
        <v>10</v>
      </c>
      <c r="C5" s="572"/>
      <c r="D5" s="572"/>
      <c r="E5" s="572"/>
      <c r="F5" s="572"/>
      <c r="G5" s="572"/>
      <c r="H5" s="572"/>
      <c r="I5" s="572"/>
      <c r="J5" s="573"/>
    </row>
    <row r="6" spans="2:13" ht="15.75" thickBot="1" x14ac:dyDescent="0.3">
      <c r="B6" s="568" t="s">
        <v>384</v>
      </c>
      <c r="C6" s="569"/>
      <c r="D6" s="569"/>
      <c r="E6" s="569"/>
      <c r="F6" s="569"/>
      <c r="G6" s="569"/>
      <c r="H6" s="569"/>
      <c r="I6" s="569"/>
      <c r="J6" s="570"/>
    </row>
    <row r="7" spans="2:13" ht="15.75" thickBot="1" x14ac:dyDescent="0.3">
      <c r="B7" s="153"/>
      <c r="C7" s="515"/>
      <c r="D7" s="516"/>
      <c r="E7" s="516"/>
      <c r="F7" s="516"/>
      <c r="G7" s="517"/>
      <c r="H7" s="515" t="s">
        <v>144</v>
      </c>
      <c r="I7" s="517"/>
      <c r="J7" s="155"/>
    </row>
    <row r="8" spans="2:13" ht="24.75" thickBot="1" x14ac:dyDescent="0.3">
      <c r="B8" s="153"/>
      <c r="C8" s="184" t="s">
        <v>44</v>
      </c>
      <c r="D8" s="139" t="s">
        <v>352</v>
      </c>
      <c r="E8" s="139" t="s">
        <v>146</v>
      </c>
      <c r="F8" s="139" t="s">
        <v>147</v>
      </c>
      <c r="G8" s="140" t="s">
        <v>148</v>
      </c>
      <c r="H8" s="140" t="s">
        <v>111</v>
      </c>
      <c r="I8" s="139" t="s">
        <v>145</v>
      </c>
      <c r="J8" s="155"/>
    </row>
    <row r="9" spans="2:13" s="22" customFormat="1" x14ac:dyDescent="0.25">
      <c r="B9" s="153"/>
      <c r="C9" s="185"/>
      <c r="D9" s="142"/>
      <c r="E9" s="186"/>
      <c r="F9" s="186"/>
      <c r="G9" s="186"/>
      <c r="H9" s="187"/>
      <c r="I9" s="142"/>
      <c r="J9" s="155"/>
    </row>
    <row r="10" spans="2:13" s="22" customFormat="1" x14ac:dyDescent="0.25">
      <c r="B10" s="153"/>
      <c r="C10" s="185" t="s">
        <v>206</v>
      </c>
      <c r="D10" s="188">
        <v>13860567.774999999</v>
      </c>
      <c r="E10" s="188">
        <v>0</v>
      </c>
      <c r="F10" s="188">
        <v>0</v>
      </c>
      <c r="G10" s="188">
        <v>0</v>
      </c>
      <c r="H10" s="189">
        <v>13860567.774999999</v>
      </c>
      <c r="I10" s="188">
        <v>12411678.183999998</v>
      </c>
      <c r="J10" s="155"/>
    </row>
    <row r="11" spans="2:13" s="22" customFormat="1" x14ac:dyDescent="0.25">
      <c r="B11" s="153"/>
      <c r="C11" s="185"/>
      <c r="D11" s="188">
        <v>0</v>
      </c>
      <c r="E11" s="188">
        <v>0</v>
      </c>
      <c r="F11" s="188">
        <v>0</v>
      </c>
      <c r="G11" s="188">
        <v>0</v>
      </c>
      <c r="H11" s="189">
        <v>0</v>
      </c>
      <c r="I11" s="188">
        <v>0</v>
      </c>
      <c r="J11" s="155"/>
    </row>
    <row r="12" spans="2:13" s="22" customFormat="1" x14ac:dyDescent="0.25">
      <c r="B12" s="153"/>
      <c r="C12" s="185"/>
      <c r="D12" s="188">
        <v>0</v>
      </c>
      <c r="E12" s="188">
        <v>0</v>
      </c>
      <c r="F12" s="188">
        <v>0</v>
      </c>
      <c r="G12" s="188">
        <v>0</v>
      </c>
      <c r="H12" s="189">
        <v>0</v>
      </c>
      <c r="I12" s="188">
        <v>0</v>
      </c>
      <c r="J12" s="155"/>
    </row>
    <row r="13" spans="2:13" s="22" customFormat="1" x14ac:dyDescent="0.25">
      <c r="B13" s="153"/>
      <c r="C13" s="185"/>
      <c r="D13" s="188">
        <v>0</v>
      </c>
      <c r="E13" s="188">
        <v>0</v>
      </c>
      <c r="F13" s="188">
        <v>0</v>
      </c>
      <c r="G13" s="188">
        <v>0</v>
      </c>
      <c r="H13" s="189">
        <v>0</v>
      </c>
      <c r="I13" s="188">
        <v>0</v>
      </c>
      <c r="J13" s="155"/>
    </row>
    <row r="14" spans="2:13" ht="36" customHeight="1" x14ac:dyDescent="0.25">
      <c r="B14" s="153"/>
      <c r="C14" s="185" t="s">
        <v>149</v>
      </c>
      <c r="D14" s="331">
        <v>0</v>
      </c>
      <c r="E14" s="188">
        <v>891659.36400000006</v>
      </c>
      <c r="F14" s="188">
        <v>0</v>
      </c>
      <c r="G14" s="188">
        <v>0</v>
      </c>
      <c r="H14" s="190">
        <v>891659.36400000006</v>
      </c>
      <c r="I14" s="188">
        <v>990454.74</v>
      </c>
      <c r="J14" s="155"/>
      <c r="L14" s="330"/>
      <c r="M14" s="330"/>
    </row>
    <row r="15" spans="2:13" x14ac:dyDescent="0.25">
      <c r="B15" s="153"/>
      <c r="C15" s="185"/>
      <c r="D15" s="188">
        <v>0</v>
      </c>
      <c r="E15" s="188">
        <v>0</v>
      </c>
      <c r="F15" s="188">
        <v>0</v>
      </c>
      <c r="G15" s="188">
        <v>0</v>
      </c>
      <c r="H15" s="190">
        <v>0</v>
      </c>
      <c r="I15" s="188">
        <v>0</v>
      </c>
      <c r="J15" s="155"/>
    </row>
    <row r="16" spans="2:13" ht="24" x14ac:dyDescent="0.25">
      <c r="B16" s="153"/>
      <c r="C16" s="185" t="s">
        <v>150</v>
      </c>
      <c r="D16" s="188">
        <v>0</v>
      </c>
      <c r="E16" s="188">
        <v>972606.56599999999</v>
      </c>
      <c r="F16" s="188">
        <v>131429.13099999999</v>
      </c>
      <c r="G16" s="188">
        <v>0</v>
      </c>
      <c r="H16" s="190">
        <v>1104035.6969999999</v>
      </c>
      <c r="I16" s="188">
        <v>938390.17700000003</v>
      </c>
      <c r="J16" s="155"/>
    </row>
    <row r="17" spans="2:10" x14ac:dyDescent="0.25">
      <c r="B17" s="153"/>
      <c r="C17" s="185"/>
      <c r="D17" s="188">
        <v>0</v>
      </c>
      <c r="E17" s="188">
        <v>0</v>
      </c>
      <c r="F17" s="188">
        <v>0</v>
      </c>
      <c r="G17" s="188">
        <v>0</v>
      </c>
      <c r="H17" s="190">
        <v>0</v>
      </c>
      <c r="I17" s="188">
        <v>0</v>
      </c>
      <c r="J17" s="155"/>
    </row>
    <row r="18" spans="2:10" x14ac:dyDescent="0.25">
      <c r="B18" s="153"/>
      <c r="C18" s="185" t="s">
        <v>151</v>
      </c>
      <c r="D18" s="188">
        <v>0</v>
      </c>
      <c r="E18" s="188">
        <v>3512831.8840000001</v>
      </c>
      <c r="F18" s="188">
        <v>565909.55700000003</v>
      </c>
      <c r="G18" s="188">
        <v>0</v>
      </c>
      <c r="H18" s="190">
        <v>4078741.4410000001</v>
      </c>
      <c r="I18" s="188">
        <v>3964749.8739999998</v>
      </c>
      <c r="J18" s="155"/>
    </row>
    <row r="19" spans="2:10" s="22" customFormat="1" ht="15" customHeight="1" x14ac:dyDescent="0.25">
      <c r="B19" s="153"/>
      <c r="C19" s="185"/>
      <c r="D19" s="188">
        <v>0</v>
      </c>
      <c r="E19" s="188">
        <v>0</v>
      </c>
      <c r="F19" s="188">
        <v>0</v>
      </c>
      <c r="G19" s="188">
        <v>0</v>
      </c>
      <c r="H19" s="189">
        <v>0</v>
      </c>
      <c r="I19" s="188">
        <v>0</v>
      </c>
      <c r="J19" s="155"/>
    </row>
    <row r="20" spans="2:10" x14ac:dyDescent="0.25">
      <c r="B20" s="153"/>
      <c r="C20" s="185"/>
      <c r="D20" s="188">
        <v>0</v>
      </c>
      <c r="E20" s="188">
        <v>0</v>
      </c>
      <c r="F20" s="188">
        <v>0</v>
      </c>
      <c r="G20" s="188">
        <v>0</v>
      </c>
      <c r="H20" s="189">
        <v>0</v>
      </c>
      <c r="I20" s="188">
        <v>0</v>
      </c>
      <c r="J20" s="155"/>
    </row>
    <row r="21" spans="2:10" x14ac:dyDescent="0.25">
      <c r="B21" s="153"/>
      <c r="C21" s="185" t="s">
        <v>152</v>
      </c>
      <c r="D21" s="188">
        <v>0</v>
      </c>
      <c r="E21" s="188">
        <v>0</v>
      </c>
      <c r="F21" s="188">
        <v>0</v>
      </c>
      <c r="G21" s="188">
        <v>0</v>
      </c>
      <c r="H21" s="189">
        <v>0</v>
      </c>
      <c r="I21" s="188">
        <v>0</v>
      </c>
      <c r="J21" s="155"/>
    </row>
    <row r="22" spans="2:10" x14ac:dyDescent="0.25">
      <c r="B22" s="153"/>
      <c r="C22" s="185"/>
      <c r="D22" s="188">
        <v>0</v>
      </c>
      <c r="E22" s="188">
        <v>0</v>
      </c>
      <c r="F22" s="188">
        <v>0</v>
      </c>
      <c r="G22" s="188">
        <v>0</v>
      </c>
      <c r="H22" s="189">
        <v>0</v>
      </c>
      <c r="I22" s="188">
        <v>0</v>
      </c>
      <c r="J22" s="155"/>
    </row>
    <row r="23" spans="2:10" ht="24" x14ac:dyDescent="0.25">
      <c r="B23" s="153"/>
      <c r="C23" s="185" t="s">
        <v>153</v>
      </c>
      <c r="D23" s="188">
        <v>0</v>
      </c>
      <c r="E23" s="188">
        <v>0</v>
      </c>
      <c r="F23" s="188">
        <v>0</v>
      </c>
      <c r="G23" s="188">
        <v>0</v>
      </c>
      <c r="H23" s="189">
        <v>0</v>
      </c>
      <c r="I23" s="188">
        <v>0</v>
      </c>
      <c r="J23" s="155"/>
    </row>
    <row r="24" spans="2:10" x14ac:dyDescent="0.25">
      <c r="B24" s="153"/>
      <c r="C24" s="185"/>
      <c r="D24" s="188">
        <v>0</v>
      </c>
      <c r="E24" s="188">
        <v>0</v>
      </c>
      <c r="F24" s="188">
        <v>0</v>
      </c>
      <c r="G24" s="188">
        <v>0</v>
      </c>
      <c r="H24" s="189">
        <v>0</v>
      </c>
      <c r="I24" s="188">
        <v>0</v>
      </c>
      <c r="J24" s="155"/>
    </row>
    <row r="25" spans="2:10" ht="24" x14ac:dyDescent="0.25">
      <c r="B25" s="153"/>
      <c r="C25" s="185" t="s">
        <v>154</v>
      </c>
      <c r="D25" s="188">
        <v>0</v>
      </c>
      <c r="E25" s="188">
        <v>0</v>
      </c>
      <c r="F25" s="188">
        <v>35490.521999999997</v>
      </c>
      <c r="G25" s="188">
        <v>0</v>
      </c>
      <c r="H25" s="189">
        <v>35490.521999999997</v>
      </c>
      <c r="I25" s="188">
        <v>34983.637000000002</v>
      </c>
      <c r="J25" s="155"/>
    </row>
    <row r="26" spans="2:10" x14ac:dyDescent="0.25">
      <c r="B26" s="153"/>
      <c r="C26" s="185"/>
      <c r="D26" s="188">
        <v>0</v>
      </c>
      <c r="E26" s="188">
        <v>0</v>
      </c>
      <c r="F26" s="188">
        <v>0</v>
      </c>
      <c r="G26" s="188">
        <v>0</v>
      </c>
      <c r="H26" s="189">
        <v>0</v>
      </c>
      <c r="I26" s="188">
        <v>0</v>
      </c>
      <c r="J26" s="155"/>
    </row>
    <row r="27" spans="2:10" ht="21" customHeight="1" x14ac:dyDescent="0.25">
      <c r="B27" s="153"/>
      <c r="C27" s="185" t="s">
        <v>155</v>
      </c>
      <c r="D27" s="188">
        <v>0</v>
      </c>
      <c r="E27" s="188">
        <v>0</v>
      </c>
      <c r="F27" s="188">
        <v>0</v>
      </c>
      <c r="G27" s="188">
        <v>0</v>
      </c>
      <c r="H27" s="189">
        <v>0</v>
      </c>
      <c r="I27" s="188">
        <v>12203.508</v>
      </c>
      <c r="J27" s="155"/>
    </row>
    <row r="28" spans="2:10" x14ac:dyDescent="0.25">
      <c r="B28" s="153"/>
      <c r="C28" s="185"/>
      <c r="D28" s="188">
        <v>0</v>
      </c>
      <c r="E28" s="188">
        <v>0</v>
      </c>
      <c r="F28" s="188">
        <v>0</v>
      </c>
      <c r="G28" s="188">
        <v>0</v>
      </c>
      <c r="H28" s="189">
        <v>0</v>
      </c>
      <c r="I28" s="188">
        <v>0</v>
      </c>
      <c r="J28" s="155"/>
    </row>
    <row r="29" spans="2:10" x14ac:dyDescent="0.25">
      <c r="B29" s="153"/>
      <c r="C29" s="185" t="s">
        <v>156</v>
      </c>
      <c r="D29" s="188">
        <v>0</v>
      </c>
      <c r="E29" s="188">
        <v>429818.63500000001</v>
      </c>
      <c r="F29" s="188">
        <v>0</v>
      </c>
      <c r="G29" s="188">
        <v>0</v>
      </c>
      <c r="H29" s="189">
        <v>429818.63500000001</v>
      </c>
      <c r="I29" s="188">
        <v>213801.37</v>
      </c>
      <c r="J29" s="155"/>
    </row>
    <row r="30" spans="2:10" x14ac:dyDescent="0.25">
      <c r="B30" s="153"/>
      <c r="C30" s="185"/>
      <c r="D30" s="188">
        <v>0</v>
      </c>
      <c r="E30" s="188">
        <v>0</v>
      </c>
      <c r="F30" s="188">
        <v>0</v>
      </c>
      <c r="G30" s="188">
        <v>0</v>
      </c>
      <c r="H30" s="189">
        <v>0</v>
      </c>
      <c r="I30" s="188">
        <v>0</v>
      </c>
      <c r="J30" s="155"/>
    </row>
    <row r="31" spans="2:10" x14ac:dyDescent="0.25">
      <c r="B31" s="153"/>
      <c r="C31" s="185" t="s">
        <v>157</v>
      </c>
      <c r="D31" s="188">
        <v>0</v>
      </c>
      <c r="E31" s="188">
        <v>303555.21699999995</v>
      </c>
      <c r="F31" s="188">
        <v>0</v>
      </c>
      <c r="G31" s="188">
        <v>0</v>
      </c>
      <c r="H31" s="189">
        <v>303555.21699999995</v>
      </c>
      <c r="I31" s="188">
        <v>188346.856</v>
      </c>
      <c r="J31" s="155"/>
    </row>
    <row r="32" spans="2:10" x14ac:dyDescent="0.25">
      <c r="B32" s="153"/>
      <c r="C32" s="185"/>
      <c r="D32" s="188">
        <v>0</v>
      </c>
      <c r="E32" s="188">
        <v>0</v>
      </c>
      <c r="F32" s="188">
        <v>0</v>
      </c>
      <c r="G32" s="188">
        <v>0</v>
      </c>
      <c r="H32" s="189">
        <v>0</v>
      </c>
      <c r="I32" s="188">
        <v>0</v>
      </c>
      <c r="J32" s="155"/>
    </row>
    <row r="33" spans="2:12" x14ac:dyDescent="0.25">
      <c r="B33" s="153"/>
      <c r="C33" s="185" t="s">
        <v>158</v>
      </c>
      <c r="D33" s="188">
        <v>0</v>
      </c>
      <c r="E33" s="188">
        <v>25310.995999999999</v>
      </c>
      <c r="F33" s="188">
        <v>0</v>
      </c>
      <c r="G33" s="188">
        <v>0</v>
      </c>
      <c r="H33" s="189">
        <v>25310.995999999999</v>
      </c>
      <c r="I33" s="188">
        <v>21195.357</v>
      </c>
      <c r="J33" s="155"/>
    </row>
    <row r="34" spans="2:12" s="22" customFormat="1" x14ac:dyDescent="0.25">
      <c r="B34" s="153"/>
      <c r="C34" s="185"/>
      <c r="D34" s="188">
        <v>0</v>
      </c>
      <c r="E34" s="188">
        <v>0</v>
      </c>
      <c r="F34" s="188">
        <v>0</v>
      </c>
      <c r="G34" s="188">
        <v>0</v>
      </c>
      <c r="H34" s="189">
        <v>0</v>
      </c>
      <c r="I34" s="188">
        <v>0</v>
      </c>
      <c r="J34" s="155"/>
    </row>
    <row r="35" spans="2:12" x14ac:dyDescent="0.25">
      <c r="B35" s="153"/>
      <c r="C35" s="185" t="s">
        <v>208</v>
      </c>
      <c r="D35" s="188">
        <v>3315283.5389999999</v>
      </c>
      <c r="E35" s="188">
        <v>0</v>
      </c>
      <c r="F35" s="188">
        <v>0</v>
      </c>
      <c r="G35" s="188">
        <v>0</v>
      </c>
      <c r="H35" s="189">
        <v>3315283.5389999999</v>
      </c>
      <c r="I35" s="188">
        <v>3558950.7319999998</v>
      </c>
      <c r="J35" s="155"/>
      <c r="L35" s="79"/>
    </row>
    <row r="36" spans="2:12" s="22" customFormat="1" x14ac:dyDescent="0.25">
      <c r="B36" s="153"/>
      <c r="C36" s="185"/>
      <c r="D36" s="188">
        <v>0</v>
      </c>
      <c r="E36" s="188">
        <v>0</v>
      </c>
      <c r="F36" s="188">
        <v>0</v>
      </c>
      <c r="G36" s="188">
        <v>0</v>
      </c>
      <c r="H36" s="189"/>
      <c r="I36" s="188">
        <v>0</v>
      </c>
      <c r="J36" s="155"/>
    </row>
    <row r="37" spans="2:12" s="22" customFormat="1" x14ac:dyDescent="0.25">
      <c r="B37" s="153"/>
      <c r="C37" s="185" t="s">
        <v>207</v>
      </c>
      <c r="D37" s="188">
        <v>0</v>
      </c>
      <c r="E37" s="188">
        <v>3261964</v>
      </c>
      <c r="F37" s="188">
        <v>2978881</v>
      </c>
      <c r="G37" s="188"/>
      <c r="H37" s="189">
        <v>6240845</v>
      </c>
      <c r="I37" s="188">
        <v>4381706</v>
      </c>
      <c r="J37" s="155"/>
      <c r="L37" s="80"/>
    </row>
    <row r="38" spans="2:12" ht="15.75" thickBot="1" x14ac:dyDescent="0.3">
      <c r="B38" s="153"/>
      <c r="C38" s="185"/>
      <c r="D38" s="146"/>
      <c r="E38" s="191"/>
      <c r="F38" s="191"/>
      <c r="G38" s="191"/>
      <c r="H38" s="192"/>
      <c r="I38" s="146"/>
      <c r="J38" s="155"/>
    </row>
    <row r="39" spans="2:12" ht="15.75" thickBot="1" x14ac:dyDescent="0.3">
      <c r="B39" s="153"/>
      <c r="C39" s="193" t="s">
        <v>61</v>
      </c>
      <c r="D39" s="159">
        <v>17175851.313999999</v>
      </c>
      <c r="E39" s="159">
        <v>9397746.6620000005</v>
      </c>
      <c r="F39" s="159">
        <v>3711710.21</v>
      </c>
      <c r="G39" s="159">
        <v>0</v>
      </c>
      <c r="H39" s="159">
        <v>30285308.186000001</v>
      </c>
      <c r="I39" s="194"/>
      <c r="J39" s="155"/>
      <c r="K39" s="80"/>
    </row>
    <row r="40" spans="2:12" ht="15.75" thickBot="1" x14ac:dyDescent="0.3">
      <c r="B40" s="153"/>
      <c r="C40" s="140" t="s">
        <v>62</v>
      </c>
      <c r="D40" s="159">
        <v>15593134.430999998</v>
      </c>
      <c r="E40" s="159">
        <v>7911313.5330000026</v>
      </c>
      <c r="F40" s="159">
        <v>3212012.3525900003</v>
      </c>
      <c r="G40" s="195">
        <v>0</v>
      </c>
      <c r="H40" s="195"/>
      <c r="I40" s="159">
        <v>26716460.434999999</v>
      </c>
      <c r="J40" s="211"/>
    </row>
    <row r="41" spans="2:12" ht="15.75" thickBot="1" x14ac:dyDescent="0.3">
      <c r="B41" s="147"/>
      <c r="C41" s="196"/>
      <c r="D41" s="197"/>
      <c r="E41" s="197"/>
      <c r="F41" s="197"/>
      <c r="G41" s="157"/>
      <c r="H41" s="197"/>
      <c r="I41" s="197"/>
      <c r="J41" s="158"/>
    </row>
    <row r="42" spans="2:12" x14ac:dyDescent="0.25">
      <c r="C42" s="52"/>
      <c r="D42" s="79"/>
      <c r="E42" s="79"/>
      <c r="F42" s="79"/>
      <c r="I42" s="80"/>
    </row>
    <row r="43" spans="2:12" s="22" customFormat="1" ht="12" customHeight="1" x14ac:dyDescent="0.25">
      <c r="C43" s="52"/>
      <c r="D43" s="79"/>
      <c r="E43" s="79"/>
      <c r="F43" s="79"/>
      <c r="I43" s="80"/>
    </row>
    <row r="44" spans="2:12" s="22" customFormat="1" x14ac:dyDescent="0.25">
      <c r="C44" s="52"/>
      <c r="D44" s="79"/>
      <c r="E44" s="79"/>
      <c r="F44" s="79"/>
      <c r="I44" s="80"/>
    </row>
    <row r="45" spans="2:12" s="22" customFormat="1" ht="15" customHeight="1" x14ac:dyDescent="0.25">
      <c r="C45" s="366"/>
      <c r="D45" s="79"/>
      <c r="E45" s="79"/>
      <c r="F45" s="79"/>
      <c r="I45" s="79"/>
    </row>
    <row r="46" spans="2:12" ht="15" customHeight="1" x14ac:dyDescent="0.25">
      <c r="B46" s="470" t="s">
        <v>348</v>
      </c>
      <c r="C46" s="470"/>
      <c r="D46" s="22"/>
      <c r="E46" s="183" t="s">
        <v>350</v>
      </c>
      <c r="G46" s="22"/>
      <c r="H46" s="470" t="str">
        <f>+ENCABEZADO!F54</f>
        <v>BLAS TITO BENEGAS ISEAS</v>
      </c>
      <c r="I46" s="470"/>
      <c r="J46" s="470"/>
    </row>
    <row r="47" spans="2:12" ht="15" customHeight="1" x14ac:dyDescent="0.25">
      <c r="B47" s="472" t="s">
        <v>349</v>
      </c>
      <c r="C47" s="472"/>
      <c r="D47" s="22"/>
      <c r="E47" s="137" t="s">
        <v>194</v>
      </c>
      <c r="G47" s="22"/>
      <c r="H47" s="472" t="str">
        <f>+ENCABEZADO!F55</f>
        <v>PRESIDENTE</v>
      </c>
      <c r="I47" s="472"/>
      <c r="J47" s="472"/>
    </row>
    <row r="48" spans="2:12" x14ac:dyDescent="0.25">
      <c r="G48" s="92"/>
    </row>
    <row r="51" spans="5:5" x14ac:dyDescent="0.25">
      <c r="E51" s="87"/>
    </row>
  </sheetData>
  <mergeCells count="11">
    <mergeCell ref="B46:C46"/>
    <mergeCell ref="B47:C47"/>
    <mergeCell ref="H47:J47"/>
    <mergeCell ref="H46:J46"/>
    <mergeCell ref="B1:J1"/>
    <mergeCell ref="H7:I7"/>
    <mergeCell ref="C7:G7"/>
    <mergeCell ref="B3:J3"/>
    <mergeCell ref="B4:J4"/>
    <mergeCell ref="B5:J5"/>
    <mergeCell ref="B6:J6"/>
  </mergeCells>
  <printOptions horizontalCentered="1"/>
  <pageMargins left="0.70866141732283472" right="0.51181102362204722" top="1.9291338582677167" bottom="0.74803149606299213" header="0" footer="0"/>
  <pageSetup paperSize="9" scale="75"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31"/>
  <sheetViews>
    <sheetView showGridLines="0" topLeftCell="A7" workbookViewId="0">
      <selection activeCell="E22" sqref="E22"/>
    </sheetView>
  </sheetViews>
  <sheetFormatPr baseColWidth="10" defaultRowHeight="15" x14ac:dyDescent="0.25"/>
  <cols>
    <col min="2" max="2" width="21.140625" customWidth="1"/>
    <col min="3" max="3" width="31.85546875" customWidth="1"/>
    <col min="4" max="4" width="12.42578125" customWidth="1"/>
    <col min="5" max="5" width="14.85546875" bestFit="1" customWidth="1"/>
    <col min="6" max="6" width="15.42578125" customWidth="1"/>
  </cols>
  <sheetData>
    <row r="1" spans="2:6" ht="35.25" customHeight="1" x14ac:dyDescent="0.25">
      <c r="B1" s="597"/>
      <c r="C1" s="597"/>
      <c r="D1" s="597"/>
      <c r="E1" s="597"/>
      <c r="F1" s="597"/>
    </row>
    <row r="2" spans="2:6" ht="16.5" thickBot="1" x14ac:dyDescent="0.3">
      <c r="B2" s="1"/>
      <c r="C2" s="22"/>
      <c r="D2" s="22"/>
      <c r="E2" s="22"/>
      <c r="F2" s="22"/>
    </row>
    <row r="3" spans="2:6" x14ac:dyDescent="0.25">
      <c r="B3" s="13"/>
      <c r="C3" s="14"/>
      <c r="D3" s="14"/>
      <c r="E3" s="14"/>
      <c r="F3" s="4" t="s">
        <v>163</v>
      </c>
    </row>
    <row r="4" spans="2:6" x14ac:dyDescent="0.25">
      <c r="B4" s="568" t="s">
        <v>342</v>
      </c>
      <c r="C4" s="569"/>
      <c r="D4" s="569"/>
      <c r="E4" s="569"/>
      <c r="F4" s="570"/>
    </row>
    <row r="5" spans="2:6" s="22" customFormat="1" x14ac:dyDescent="0.25">
      <c r="B5" s="153"/>
      <c r="C5" s="175"/>
      <c r="D5" s="175"/>
      <c r="E5" s="154"/>
      <c r="F5" s="253"/>
    </row>
    <row r="6" spans="2:6" x14ac:dyDescent="0.25">
      <c r="B6" s="607" t="s">
        <v>446</v>
      </c>
      <c r="C6" s="569"/>
      <c r="D6" s="569"/>
      <c r="E6" s="569"/>
      <c r="F6" s="570"/>
    </row>
    <row r="7" spans="2:6" x14ac:dyDescent="0.25">
      <c r="B7" s="568" t="s">
        <v>160</v>
      </c>
      <c r="C7" s="569"/>
      <c r="D7" s="569"/>
      <c r="E7" s="569"/>
      <c r="F7" s="570"/>
    </row>
    <row r="8" spans="2:6" ht="15.75" thickBot="1" x14ac:dyDescent="0.3">
      <c r="B8" s="153"/>
      <c r="C8" s="174"/>
      <c r="D8" s="175"/>
      <c r="E8" s="175"/>
      <c r="F8" s="254"/>
    </row>
    <row r="9" spans="2:6" ht="34.5" customHeight="1" thickBot="1" x14ac:dyDescent="0.3">
      <c r="B9" s="153"/>
      <c r="C9" s="174"/>
      <c r="D9" s="608" t="s">
        <v>161</v>
      </c>
      <c r="E9" s="609"/>
      <c r="F9" s="155"/>
    </row>
    <row r="10" spans="2:6" ht="15.75" thickBot="1" x14ac:dyDescent="0.3">
      <c r="B10" s="153"/>
      <c r="C10" s="193" t="s">
        <v>162</v>
      </c>
      <c r="D10" s="255">
        <v>43830</v>
      </c>
      <c r="E10" s="255">
        <v>43465</v>
      </c>
      <c r="F10" s="155"/>
    </row>
    <row r="11" spans="2:6" x14ac:dyDescent="0.25">
      <c r="B11" s="153"/>
      <c r="C11" s="192"/>
      <c r="D11" s="141"/>
      <c r="E11" s="191"/>
      <c r="F11" s="155"/>
    </row>
    <row r="12" spans="2:6" x14ac:dyDescent="0.25">
      <c r="B12" s="153"/>
      <c r="C12" s="192" t="s">
        <v>294</v>
      </c>
      <c r="D12" s="188">
        <v>98</v>
      </c>
      <c r="E12" s="188">
        <v>97</v>
      </c>
      <c r="F12" s="155"/>
    </row>
    <row r="13" spans="2:6" x14ac:dyDescent="0.25">
      <c r="B13" s="153"/>
      <c r="C13" s="192"/>
      <c r="D13" s="256"/>
      <c r="E13" s="256"/>
      <c r="F13" s="155"/>
    </row>
    <row r="14" spans="2:6" s="22" customFormat="1" x14ac:dyDescent="0.25">
      <c r="B14" s="153"/>
      <c r="C14" s="192" t="s">
        <v>209</v>
      </c>
      <c r="D14" s="256">
        <f>(+BALANCE!C13+BALANCE!C23)</f>
        <v>124822649.27600001</v>
      </c>
      <c r="E14" s="256">
        <f>(+BALANCE!D13+BALANCE!D23)</f>
        <v>101330326.70199999</v>
      </c>
      <c r="F14" s="155"/>
    </row>
    <row r="15" spans="2:6" s="22" customFormat="1" x14ac:dyDescent="0.25">
      <c r="B15" s="153"/>
      <c r="C15" s="192"/>
      <c r="D15" s="256"/>
      <c r="E15" s="256"/>
      <c r="F15" s="155"/>
    </row>
    <row r="16" spans="2:6" s="22" customFormat="1" x14ac:dyDescent="0.25">
      <c r="B16" s="153"/>
      <c r="C16" s="192" t="s">
        <v>210</v>
      </c>
      <c r="D16" s="256">
        <f>(BALANCE!F11+BALANCE!F12+BALANCE!F23+BALANCE!F25)</f>
        <v>87768448.291000009</v>
      </c>
      <c r="E16" s="256">
        <f>(BALANCE!G11+BALANCE!G12+BALANCE!G23+BALANCE!G25)</f>
        <v>78402724.518000007</v>
      </c>
      <c r="F16" s="155"/>
    </row>
    <row r="17" spans="2:6" s="22" customFormat="1" x14ac:dyDescent="0.25">
      <c r="B17" s="153"/>
      <c r="C17" s="192"/>
      <c r="D17" s="256"/>
      <c r="E17" s="256"/>
      <c r="F17" s="155"/>
    </row>
    <row r="18" spans="2:6" s="22" customFormat="1" x14ac:dyDescent="0.25">
      <c r="B18" s="153"/>
      <c r="C18" s="192" t="s">
        <v>211</v>
      </c>
      <c r="D18" s="188">
        <v>21285</v>
      </c>
      <c r="E18" s="188">
        <v>16889</v>
      </c>
      <c r="F18" s="155"/>
    </row>
    <row r="19" spans="2:6" s="22" customFormat="1" x14ac:dyDescent="0.25">
      <c r="B19" s="153"/>
      <c r="C19" s="192"/>
      <c r="D19" s="188"/>
      <c r="E19" s="188"/>
      <c r="F19" s="155"/>
    </row>
    <row r="20" spans="2:6" s="22" customFormat="1" x14ac:dyDescent="0.25">
      <c r="B20" s="153"/>
      <c r="C20" s="192" t="s">
        <v>213</v>
      </c>
      <c r="D20" s="188">
        <v>21631</v>
      </c>
      <c r="E20" s="188">
        <v>17240</v>
      </c>
      <c r="F20" s="155"/>
    </row>
    <row r="21" spans="2:6" s="22" customFormat="1" x14ac:dyDescent="0.25">
      <c r="B21" s="153"/>
      <c r="C21" s="192"/>
      <c r="D21" s="188"/>
      <c r="E21" s="188"/>
      <c r="F21" s="155"/>
    </row>
    <row r="22" spans="2:6" s="22" customFormat="1" x14ac:dyDescent="0.25">
      <c r="B22" s="153"/>
      <c r="C22" s="192" t="s">
        <v>212</v>
      </c>
      <c r="D22" s="145">
        <v>5</v>
      </c>
      <c r="E22" s="145">
        <v>4</v>
      </c>
      <c r="F22" s="155"/>
    </row>
    <row r="23" spans="2:6" ht="15.75" thickBot="1" x14ac:dyDescent="0.3">
      <c r="B23" s="153"/>
      <c r="C23" s="257"/>
      <c r="D23" s="146"/>
      <c r="E23" s="179"/>
      <c r="F23" s="155"/>
    </row>
    <row r="24" spans="2:6" x14ac:dyDescent="0.25">
      <c r="B24" s="16"/>
      <c r="C24" s="17"/>
      <c r="D24" s="17"/>
      <c r="E24" s="17"/>
      <c r="F24" s="18"/>
    </row>
    <row r="25" spans="2:6" ht="15.75" thickBot="1" x14ac:dyDescent="0.3">
      <c r="B25" s="25"/>
      <c r="C25" s="19"/>
      <c r="D25" s="19"/>
      <c r="E25" s="19"/>
      <c r="F25" s="20"/>
    </row>
    <row r="27" spans="2:6" s="22" customFormat="1" x14ac:dyDescent="0.25"/>
    <row r="28" spans="2:6" s="22" customFormat="1" x14ac:dyDescent="0.25"/>
    <row r="29" spans="2:6" s="22" customFormat="1" x14ac:dyDescent="0.25"/>
    <row r="30" spans="2:6" x14ac:dyDescent="0.25">
      <c r="B30" s="198" t="s">
        <v>348</v>
      </c>
      <c r="C30" s="198" t="s">
        <v>355</v>
      </c>
      <c r="D30" s="212"/>
      <c r="E30" s="558" t="str">
        <f>+ENCABEZADO!F54</f>
        <v>BLAS TITO BENEGAS ISEAS</v>
      </c>
      <c r="F30" s="558"/>
    </row>
    <row r="31" spans="2:6" x14ac:dyDescent="0.25">
      <c r="B31" s="135" t="s">
        <v>349</v>
      </c>
      <c r="C31" s="135" t="s">
        <v>356</v>
      </c>
      <c r="D31" s="22"/>
      <c r="E31" s="472" t="str">
        <f>+ENCABEZADO!F55</f>
        <v>PRESIDENTE</v>
      </c>
      <c r="F31" s="472"/>
    </row>
  </sheetData>
  <mergeCells count="7">
    <mergeCell ref="E30:F30"/>
    <mergeCell ref="E31:F31"/>
    <mergeCell ref="D9:E9"/>
    <mergeCell ref="B1:F1"/>
    <mergeCell ref="B4:F4"/>
    <mergeCell ref="B6:F6"/>
    <mergeCell ref="B7:F7"/>
  </mergeCells>
  <printOptions horizontalCentered="1"/>
  <pageMargins left="0.70866141732283472" right="0.51181102362204722" top="1.7322834645669292" bottom="0.74803149606299213" header="0.31496062992125984" footer="0"/>
  <pageSetup paperSize="9" scale="9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26"/>
  <sheetViews>
    <sheetView showGridLines="0" topLeftCell="A4" workbookViewId="0">
      <selection activeCell="I17" sqref="I17"/>
    </sheetView>
  </sheetViews>
  <sheetFormatPr baseColWidth="10" defaultRowHeight="15" x14ac:dyDescent="0.25"/>
  <cols>
    <col min="1" max="1" width="10.140625" customWidth="1"/>
    <col min="2" max="2" width="2.5703125" customWidth="1"/>
    <col min="3" max="3" width="35.140625" customWidth="1"/>
    <col min="4" max="4" width="17.7109375" bestFit="1" customWidth="1"/>
    <col min="5" max="5" width="21" bestFit="1" customWidth="1"/>
    <col min="6" max="6" width="8" customWidth="1"/>
  </cols>
  <sheetData>
    <row r="1" spans="2:6" ht="47.25" customHeight="1" x14ac:dyDescent="0.25">
      <c r="B1" s="597"/>
      <c r="C1" s="597"/>
      <c r="D1" s="597"/>
      <c r="E1" s="597"/>
      <c r="F1" s="597"/>
    </row>
    <row r="2" spans="2:6" ht="16.5" thickBot="1" x14ac:dyDescent="0.3">
      <c r="B2" s="1"/>
      <c r="C2" s="22"/>
      <c r="D2" s="22"/>
      <c r="E2" s="22"/>
      <c r="F2" s="22"/>
    </row>
    <row r="3" spans="2:6" x14ac:dyDescent="0.25">
      <c r="B3" s="13"/>
      <c r="C3" s="14"/>
      <c r="D3" s="14"/>
      <c r="E3" s="14"/>
      <c r="F3" s="89" t="s">
        <v>164</v>
      </c>
    </row>
    <row r="4" spans="2:6" x14ac:dyDescent="0.25">
      <c r="B4" s="512" t="s">
        <v>332</v>
      </c>
      <c r="C4" s="513"/>
      <c r="D4" s="513"/>
      <c r="E4" s="513"/>
      <c r="F4" s="514"/>
    </row>
    <row r="5" spans="2:6" x14ac:dyDescent="0.25">
      <c r="B5" s="16"/>
      <c r="C5" s="27"/>
      <c r="D5" s="27"/>
      <c r="E5" s="17"/>
      <c r="F5" s="51"/>
    </row>
    <row r="6" spans="2:6" x14ac:dyDescent="0.25">
      <c r="B6" s="568" t="s">
        <v>437</v>
      </c>
      <c r="C6" s="569"/>
      <c r="D6" s="569"/>
      <c r="E6" s="569"/>
      <c r="F6" s="570"/>
    </row>
    <row r="7" spans="2:6" x14ac:dyDescent="0.25">
      <c r="B7" s="568" t="s">
        <v>165</v>
      </c>
      <c r="C7" s="569"/>
      <c r="D7" s="569"/>
      <c r="E7" s="569"/>
      <c r="F7" s="570"/>
    </row>
    <row r="8" spans="2:6" ht="15.75" thickBot="1" x14ac:dyDescent="0.3">
      <c r="B8" s="153"/>
      <c r="C8" s="174"/>
      <c r="D8" s="175"/>
      <c r="E8" s="175"/>
      <c r="F8" s="254"/>
    </row>
    <row r="9" spans="2:6" ht="15.75" thickBot="1" x14ac:dyDescent="0.3">
      <c r="B9" s="153"/>
      <c r="C9" s="174"/>
      <c r="D9" s="610" t="s">
        <v>161</v>
      </c>
      <c r="E9" s="611"/>
      <c r="F9" s="155"/>
    </row>
    <row r="10" spans="2:6" ht="15.75" thickBot="1" x14ac:dyDescent="0.3">
      <c r="B10" s="153"/>
      <c r="C10" s="284" t="s">
        <v>166</v>
      </c>
      <c r="D10" s="333">
        <v>43830</v>
      </c>
      <c r="E10" s="333">
        <v>43465</v>
      </c>
      <c r="F10" s="155"/>
    </row>
    <row r="11" spans="2:6" x14ac:dyDescent="0.25">
      <c r="B11" s="153"/>
      <c r="C11" s="192"/>
      <c r="D11" s="141"/>
      <c r="E11" s="191"/>
      <c r="F11" s="155"/>
    </row>
    <row r="12" spans="2:6" x14ac:dyDescent="0.25">
      <c r="B12" s="153"/>
      <c r="C12" s="192" t="s">
        <v>167</v>
      </c>
      <c r="D12" s="285">
        <f>+BALANCE!C18/BALANCE!F19</f>
        <v>1.7326505217787469</v>
      </c>
      <c r="E12" s="285">
        <f>+BALANCE!D18/BALANCE!G19</f>
        <v>1.709634361923787</v>
      </c>
      <c r="F12" s="155"/>
    </row>
    <row r="13" spans="2:6" x14ac:dyDescent="0.25">
      <c r="B13" s="153"/>
      <c r="C13" s="192"/>
      <c r="D13" s="286"/>
      <c r="E13" s="287"/>
      <c r="F13" s="155"/>
    </row>
    <row r="14" spans="2:6" x14ac:dyDescent="0.25">
      <c r="B14" s="153"/>
      <c r="C14" s="288"/>
      <c r="D14" s="286"/>
      <c r="E14" s="287"/>
      <c r="F14" s="155"/>
    </row>
    <row r="15" spans="2:6" x14ac:dyDescent="0.25">
      <c r="B15" s="153"/>
      <c r="C15" s="288" t="s">
        <v>168</v>
      </c>
      <c r="D15" s="286">
        <f>+BALANCE!F30/BALANCE!F40</f>
        <v>2.653446041256613</v>
      </c>
      <c r="E15" s="287">
        <f>+BALANCE!G30/BALANCE!G40</f>
        <v>3.6886543813029085</v>
      </c>
      <c r="F15" s="155"/>
    </row>
    <row r="16" spans="2:6" x14ac:dyDescent="0.25">
      <c r="B16" s="153"/>
      <c r="C16" s="288"/>
      <c r="D16" s="144"/>
      <c r="E16" s="191"/>
      <c r="F16" s="155"/>
    </row>
    <row r="17" spans="2:6" x14ac:dyDescent="0.25">
      <c r="B17" s="153"/>
      <c r="C17" s="289"/>
      <c r="D17" s="144"/>
      <c r="E17" s="191"/>
      <c r="F17" s="155"/>
    </row>
    <row r="18" spans="2:6" ht="24.75" x14ac:dyDescent="0.25">
      <c r="B18" s="153"/>
      <c r="C18" s="365" t="s">
        <v>409</v>
      </c>
      <c r="D18" s="436">
        <f>('ESTADO DE RESULTADO'!D26+'ESTADO DE RESULTADO'!D25)/(BALANCE!F40-BALANCE!F39)</f>
        <v>0.20125573146405737</v>
      </c>
      <c r="E18" s="436">
        <f>('ESTADO DE RESULTADO'!E26+'ESTADO DE RESULTADO'!E25)/(BALANCE!G40-BALANCE!G39)</f>
        <v>0.25961204643514008</v>
      </c>
      <c r="F18" s="155"/>
    </row>
    <row r="19" spans="2:6" ht="15.75" thickBot="1" x14ac:dyDescent="0.3">
      <c r="B19" s="153"/>
      <c r="C19" s="289"/>
      <c r="D19" s="144"/>
      <c r="E19" s="191"/>
      <c r="F19" s="155"/>
    </row>
    <row r="20" spans="2:6" ht="77.25" customHeight="1" thickBot="1" x14ac:dyDescent="0.3">
      <c r="B20" s="153"/>
      <c r="C20" s="204" t="s">
        <v>171</v>
      </c>
      <c r="D20" s="290" t="s">
        <v>169</v>
      </c>
      <c r="E20" s="291" t="s">
        <v>170</v>
      </c>
      <c r="F20" s="155"/>
    </row>
    <row r="21" spans="2:6" ht="15.75" thickBot="1" x14ac:dyDescent="0.3">
      <c r="B21" s="25"/>
      <c r="C21" s="19"/>
      <c r="D21" s="19"/>
      <c r="E21" s="19"/>
      <c r="F21" s="20"/>
    </row>
    <row r="23" spans="2:6" s="22" customFormat="1" x14ac:dyDescent="0.25"/>
    <row r="24" spans="2:6" x14ac:dyDescent="0.25">
      <c r="E24" s="115"/>
      <c r="F24" s="115"/>
    </row>
    <row r="25" spans="2:6" x14ac:dyDescent="0.25">
      <c r="B25" s="114"/>
      <c r="C25" s="198" t="s">
        <v>348</v>
      </c>
      <c r="D25" s="281" t="s">
        <v>357</v>
      </c>
      <c r="E25" s="558" t="str">
        <f>+ENCABEZADO!F54</f>
        <v>BLAS TITO BENEGAS ISEAS</v>
      </c>
      <c r="F25" s="558"/>
    </row>
    <row r="26" spans="2:6" x14ac:dyDescent="0.25">
      <c r="C26" s="135" t="s">
        <v>349</v>
      </c>
      <c r="D26" s="135" t="s">
        <v>194</v>
      </c>
      <c r="E26" s="472" t="str">
        <f>+ENCABEZADO!F55</f>
        <v>PRESIDENTE</v>
      </c>
      <c r="F26" s="472"/>
    </row>
  </sheetData>
  <mergeCells count="7">
    <mergeCell ref="E25:F25"/>
    <mergeCell ref="E26:F26"/>
    <mergeCell ref="D9:E9"/>
    <mergeCell ref="B1:F1"/>
    <mergeCell ref="B4:F4"/>
    <mergeCell ref="B6:F6"/>
    <mergeCell ref="B7:F7"/>
  </mergeCells>
  <printOptions horizontalCentered="1"/>
  <pageMargins left="0.70866141732283472" right="0.70866141732283472" top="1.9291338582677167" bottom="0.74803149606299213" header="0.31496062992125984" footer="0.31496062992125984"/>
  <pageSetup paperSize="9" orientation="portrait" r:id="rId1"/>
</worksheet>
</file>

<file path=_xmlsignatures/_rels/origin.sigs.rels><?xml version="1.0" encoding="UTF-8" standalone="yes"?>
<Relationships xmlns="http://schemas.openxmlformats.org/package/2006/relationships"><Relationship Id="rId3" Type="http://schemas.openxmlformats.org/package/2006/relationships/digital-signature/signature" Target="sig3.xml"/><Relationship Id="rId2" Type="http://schemas.openxmlformats.org/package/2006/relationships/digital-signature/signature" Target="sig2.xml"/><Relationship Id="rId1" Type="http://schemas.openxmlformats.org/package/2006/relationships/digital-signature/signature" Target="sig1.xml"/><Relationship Id="rId4" Type="http://schemas.openxmlformats.org/package/2006/relationships/digital-signature/signature" Target="sig4.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TKHXHjWxVx26Ul/BohkJiNRdzTgMhwQ9Kh1nxSlM2jg=</DigestValue>
    </Reference>
    <Reference Type="http://www.w3.org/2000/09/xmldsig#Object" URI="#idOfficeObject">
      <DigestMethod Algorithm="http://www.w3.org/2001/04/xmlenc#sha256"/>
      <DigestValue>VVsM+8m8D2aKLVH+F/NBpkq0CaUA6yv0ToW9IYCW2SQ=</DigestValue>
    </Reference>
    <Reference Type="http://uri.etsi.org/01903#SignedProperties" URI="#idSignedProperties">
      <Transforms>
        <Transform Algorithm="http://www.w3.org/TR/2001/REC-xml-c14n-20010315"/>
      </Transforms>
      <DigestMethod Algorithm="http://www.w3.org/2001/04/xmlenc#sha256"/>
      <DigestValue>hfsVHXz63oYRteyAT73/7uyI9l9PCRSNt6Yw77R10aA=</DigestValue>
    </Reference>
  </SignedInfo>
  <SignatureValue>O2zoHVq8TgkxoCYx2cqXOKS4rvyTrDu5T0fCiPwaJFUQ56n9Jw45G74hsHDMNXYKeml2IBJU08Mp
4+EYDXoYpi86THqIz6F6cUKZCxzDHE/hPjbQieiQgxIQF1eeo6Dze7DLqOBesJ+EVhTAf1i8uSH3
IwDtPHmEihDSl+KA5QQTiLOPDnorlswb2qaKGkIPz43V0AaNzm1Zru342aCV2NjuhLo8ze19Dbgq
6k2KHIXNNgDCvyBE/B1LD8SKGI38dZWeJ2qBb47miNa2QBio7proDbxVfkUqbMgKBwcxygz7S/En
cHBSV6Z7HOvudf0reIBUI9uN7oaY13cDC1GNJA==</SignatureValue>
  <KeyInfo>
    <X509Data>
      <X509Certificate>MIIIEzCCBfugAwIBAgIIC/is0LhAYKYwDQYJKoZIhvcNAQELBQAwWzEXMBUGA1UEBRMOUlVDIDgwMDUwMTcyLTExGjAYBgNVBAMTEUNBLURPQ1VNRU5UQSBTLkEuMRcwFQYDVQQKEw5ET0NVTUVOVEEgUy5BLjELMAkGA1UEBhMCUFkwHhcNMTkwODIzMTk1NzE2WhcNMjEwODIyMjAwNzE2WjCBqTELMAkGA1UEBhMCUFkxGTAXBgNVBAQMEFJBTUFMSE8gRkVSUkVJUkExEjAQBgNVBAUTCUNJMTIzMTUwMDEWMBQGA1UEKgwNSFVNQkVSVE8gSk9BTzEXMBUGA1UECgwOUEVSU09OQSBGSVNJQ0ExETAPBgNVBAsMCEZJUk1BIEYyMScwJQYDVQQDDB5IVU1CRVJUTyBKT0FPIFJBTUFMSE8gRkVSUkVJUkEwggEiMA0GCSqGSIb3DQEBAQUAA4IBDwAwggEKAoIBAQCvIafGcMYjdbJsA4wufe5OdWLaSyLqaErHYlcGtarxp2DLLRinkvemVLnzlmF0OU4AM6pgt0uykv9fvelse8/sLvuNmUBfRA5KU7tDy7QTVFekGrla5qG7xV8H0St7nF3Yyi/pYe63loN5QZn++d3xMMsYvXnPfR7OgkQiDysHFvQ+wlMVvUw1fbN/cvDmFByw7sFiASPhDJo0aquSw3BQLxZUCx8LFZ3sY+yW7JDSW9u8/ie4+cRsgydIbYwgh/rtpZz9i/F0ulpzI/OqSoHaWz2kRR4ISsRdCeeusYS/PWF7z3ONXCw/SOvgCw5i7+o6o2ZTpazjmeJKa1eepIcbAgMBAAGjggOKMIIDhjAMBgNVHRMBAf8EAjAAMA4GA1UdDwEB/wQEAwIF4DAqBgNVHSUBAf8EIDAeBggrBgEFBQcDAQYIKwYBBQUHAwIGCCsGAQUFBwMEMB0GA1UdDgQWBBTf4Kbdsv+8qkVIE5BvJVWYuD1rOTCBlgYIKwYBBQUHAQEEgYkwgYYwOQYIKwYBBQUHMAGGLWh0dHA6Ly93d3cuZG9jdW1lbnRhLmNvbS5weS9maXJtYWRpZ2l0YWwvb3NjcDBJBggrBgEFBQcwAoY9aHR0cHM6Ly93d3cuZG9jdW1lbnRhLmNvbS5weS9maXJtYWRpZ2l0YWwvZGVzY2FyZ2FzL2NhZG9jLmNydDAfBgNVHSMEGDAWgBRAJqwmXGKPxvUCVOSNwRom1u6lsjBPBgNVHR8ESDBGMESgQqBAhj5odHRwczovL3d3dy5kb2N1bWVudGEuY29tLnB5L2Zpcm1hZGlnaXRhbC9kZXNjYXJnYXMvY3JsZG9jLmNybDAvBgNVHREEKDAmgSRodW1iZXJ0b3JhbWFsaG9AY3JlZGlzb2x1Y2lvbi5jb20ucHkwggHdBgNVHSAEggHUMIIB0DCCAcwGDisGAQQBgvk7AQEBBgEBMIIBuDA/BggrBgEFBQcCARYzaHR0cHM6Ly93d3cuZG9jdW1lbnRhLmNvbS5weS9maXJtYWRpZ2l0YWwvZGVzY2FyZ2FzMIHABggrBgEFBQcCAjCBsxqBsEVzdGUgZXMgdW4gY2VydGlmaWNhZG8gZGUgcGVyc29uYSBm7XNpY2EgY3V5YSBjbGF2ZSBwcml2YWRhIGVzdOEgY29udGVuaWRhIGVuIHVuIG3zZHVsbyBkZSBoYXJkd2FyZSBzZWd1cm8geSBzdSBmaW5hbGlkYWQgZXMgYXV0ZW50aWNhciBhIHN1IHRpdHVsYXIgbyBnZW5lcmFyIGZpcm1hcyBkaWdpdGFsZXMuMIGxBggrBgEFBQcCAjCBpBqBoVRoaXMgaXMgYW4gZW5kIHVzZXIgY2VydGlmaWNhdGUgd2hvc2UgcHJpdmF0ZSBrZXkgaXMgZW1iZWRkZWQgd2l0aGluIGEgc2VjdXJlIGhhcmR3YXJlIG1vZHVsZSB0aGF0IGFpbXMgdG8gYXV0aGVudGljYXRlIGl0cyBvd25lciBvciBnZW5lcmF0ZSBkaWdpdGFsIHNpZ25hdHVyZXMuMA0GCSqGSIb3DQEBCwUAA4ICAQA8q0FiGNzTFfIETucTbay1eH88f/j4/1ztHsXkyIFEXbpfOCCCJPU8tI0H6T6Aobft0EtI+yeHLyssRazNKUthrtkRKgZD/GSn7EVGV/akukj4rS2MlUdOiheHCl/GGrLhu5aa0DV5Y61MepuqJejqgm8Q6GdAzw5mVTq+ybqaxGdt/tOz/hcKOEtqbMMmZ2ijvORTRHL0371bDN0y3KWE1phTowbfiYX6DSUH9RstXKRIgVQLjP5sYIsBW1XxTbh6NgZj/VwF4sl+WimgYt2rB0TeTrhvMi58k+L9UpTd1xlv47AfpnHL81lw1pjfbD9u3B9tpHSmDvrMJ5bEtjZ6QOSCDeIyD0QQ/WdyvRZqyrtiv28gA4a4CwgquYbo1g9HIeyuHAjsBWlIvc4PB2Y94kv3bF1MmaVrXtZkiYNlSWqZ+tOTZpNT0X5egdpDm41S4Cqq274c7kjcUgH6QrkBUCQgAnHFdMpzv/HQqAtRCWWprASrdh8zliBEVRH4ZT4W+Ap1y9/OvpMD4RCZNeZPmD5AhcrkS2/1VoL20vRsBbkfT7uHeXapiFoorYLRjjIqzYsTd1R/uQpIyAptYwJeCLphuUwot0NSH+Ark+44VQhJyjnkcirvVsdDPNLdrCnrslNafH+HgleIlmTpZ8ch12ZswD+JXvR0KJr2ddtdC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21"/>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Transform>
          <Transform Algorithm="http://www.w3.org/TR/2001/REC-xml-c14n-20010315"/>
        </Transforms>
        <DigestMethod Algorithm="http://www.w3.org/2001/04/xmlenc#sha256"/>
        <DigestValue>8FpqrJCi38PwIyXyMJnGa6rRvrv8BOaOp2Yq0gXFB+o=</DigestValue>
      </Reference>
      <Reference URI="/xl/calcChain.xml?ContentType=application/vnd.openxmlformats-officedocument.spreadsheetml.calcChain+xml">
        <DigestMethod Algorithm="http://www.w3.org/2001/04/xmlenc#sha256"/>
        <DigestValue>6ZMpU5uzlUW1+HYSYtqXOqG9sejnyLgbnBBnvrAt2L8=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drawing1.xml?ContentType=application/vnd.openxmlformats-officedocument.drawing+xml">
        <DigestMethod Algorithm="http://www.w3.org/2001/04/xmlenc#sha256"/>
        <DigestValue>2nQxnYBTEyJy5ZzUXKoK+XW6F35fOPLcSK2P5cAj1ZM=</DigestValue>
      </Reference>
      <Reference URI="/xl/media/image1.emf?ContentType=image/x-emf">
        <DigestMethod Algorithm="http://www.w3.org/2001/04/xmlenc#sha256"/>
        <DigestValue>n3U1LYKaJRkrDTFA+ZvM/QIG9j25o5CM+jA5S4xp85k=</DigestValue>
      </Reference>
      <Reference URI="/xl/media/image2.emf?ContentType=image/x-emf">
        <DigestMethod Algorithm="http://www.w3.org/2001/04/xmlenc#sha256"/>
        <DigestValue>1N7QnO8MnJCjA75oxWc+I02GRgaoafUJ5mmr5MvvKlo=</DigestValue>
      </Reference>
      <Reference URI="/xl/media/image3.emf?ContentType=image/x-emf">
        <DigestMethod Algorithm="http://www.w3.org/2001/04/xmlenc#sha256"/>
        <DigestValue>us2ctd9/doQyiuhBZ+ty9flsbW7bGWoNGWfW16znxic=</DigestValue>
      </Reference>
      <Reference URI="/xl/media/image4.emf?ContentType=image/x-emf">
        <DigestMethod Algorithm="http://www.w3.org/2001/04/xmlenc#sha256"/>
        <DigestValue>FF9uyLOmbgFW4/4PAu2f5lUs7Wsvu30CYkYqQx7pcyU=</DigestValue>
      </Reference>
      <Reference URI="/xl/printerSettings/printerSettings1.bin?ContentType=application/vnd.openxmlformats-officedocument.spreadsheetml.printerSettings">
        <DigestMethod Algorithm="http://www.w3.org/2001/04/xmlenc#sha256"/>
        <DigestValue>Ps63/7/W6895YRzzIaL1YIpPM7bj5eY/ZP9pwu5j6iU=</DigestValue>
      </Reference>
      <Reference URI="/xl/printerSettings/printerSettings10.bin?ContentType=application/vnd.openxmlformats-officedocument.spreadsheetml.printerSettings">
        <DigestMethod Algorithm="http://www.w3.org/2001/04/xmlenc#sha256"/>
        <DigestValue>vdFQvtMyWiZp2ODhqJmDAWYyBvjSEF4AG0WDu87qLq4=</DigestValue>
      </Reference>
      <Reference URI="/xl/printerSettings/printerSettings11.bin?ContentType=application/vnd.openxmlformats-officedocument.spreadsheetml.printerSettings">
        <DigestMethod Algorithm="http://www.w3.org/2001/04/xmlenc#sha256"/>
        <DigestValue>UHUGXEq0I4VbFBBH1/Tzo9uwCn0CvLxuXhAP5ou7ncI=</DigestValue>
      </Reference>
      <Reference URI="/xl/printerSettings/printerSettings12.bin?ContentType=application/vnd.openxmlformats-officedocument.spreadsheetml.printerSettings">
        <DigestMethod Algorithm="http://www.w3.org/2001/04/xmlenc#sha256"/>
        <DigestValue>6U8UhJ4IOwPwGNaCH7dIQqm0226JT2iTWoiPHQuDv2o=</DigestValue>
      </Reference>
      <Reference URI="/xl/printerSettings/printerSettings13.bin?ContentType=application/vnd.openxmlformats-officedocument.spreadsheetml.printerSettings">
        <DigestMethod Algorithm="http://www.w3.org/2001/04/xmlenc#sha256"/>
        <DigestValue>oXXcjL/SZmeJcoQhuKeW7IXCsPoyac7L4qPaHzOrPPg=</DigestValue>
      </Reference>
      <Reference URI="/xl/printerSettings/printerSettings14.bin?ContentType=application/vnd.openxmlformats-officedocument.spreadsheetml.printerSettings">
        <DigestMethod Algorithm="http://www.w3.org/2001/04/xmlenc#sha256"/>
        <DigestValue>Up5UdR2ezW7Z+DDEKUUHpFBNI+pLFFdLZ2VZguWQ9mI=</DigestValue>
      </Reference>
      <Reference URI="/xl/printerSettings/printerSettings15.bin?ContentType=application/vnd.openxmlformats-officedocument.spreadsheetml.printerSettings">
        <DigestMethod Algorithm="http://www.w3.org/2001/04/xmlenc#sha256"/>
        <DigestValue>I9E/8i7lzmdWId6lN+wBu81vKI0+9U7jMwdlJEcrEwM=</DigestValue>
      </Reference>
      <Reference URI="/xl/printerSettings/printerSettings16.bin?ContentType=application/vnd.openxmlformats-officedocument.spreadsheetml.printerSettings">
        <DigestMethod Algorithm="http://www.w3.org/2001/04/xmlenc#sha256"/>
        <DigestValue>FHM4esBLQdwt87lNwu17Pgx9geqTQhc0zUiZFdCnm+M=</DigestValue>
      </Reference>
      <Reference URI="/xl/printerSettings/printerSettings17.bin?ContentType=application/vnd.openxmlformats-officedocument.spreadsheetml.printerSettings">
        <DigestMethod Algorithm="http://www.w3.org/2001/04/xmlenc#sha256"/>
        <DigestValue>q8LZzhZZ51tfeUjpjWUcK+369SvzXnt0p+7dpBtZYV0=</DigestValue>
      </Reference>
      <Reference URI="/xl/printerSettings/printerSettings18.bin?ContentType=application/vnd.openxmlformats-officedocument.spreadsheetml.printerSettings">
        <DigestMethod Algorithm="http://www.w3.org/2001/04/xmlenc#sha256"/>
        <DigestValue>ZkJPqTTtgt64x078hQBxKRRTHJ+dECDmGUSEOHkHYr8=</DigestValue>
      </Reference>
      <Reference URI="/xl/printerSettings/printerSettings2.bin?ContentType=application/vnd.openxmlformats-officedocument.spreadsheetml.printerSettings">
        <DigestMethod Algorithm="http://www.w3.org/2001/04/xmlenc#sha256"/>
        <DigestValue>mmwcrQHwANXRSH5U7U8zq+8+n9LgtqSdkSpZmT+xlTk=</DigestValue>
      </Reference>
      <Reference URI="/xl/printerSettings/printerSettings3.bin?ContentType=application/vnd.openxmlformats-officedocument.spreadsheetml.printerSettings">
        <DigestMethod Algorithm="http://www.w3.org/2001/04/xmlenc#sha256"/>
        <DigestValue>ynO1n3Xf9rEv5LRyI1WB4kFP57/K/CpOw4Bt4TPB7wE=</DigestValue>
      </Reference>
      <Reference URI="/xl/printerSettings/printerSettings4.bin?ContentType=application/vnd.openxmlformats-officedocument.spreadsheetml.printerSettings">
        <DigestMethod Algorithm="http://www.w3.org/2001/04/xmlenc#sha256"/>
        <DigestValue>ZlM2371Rg2SNVhf9qQA9b2H7AXvgNOSZZzo//1iOaQg=</DigestValue>
      </Reference>
      <Reference URI="/xl/printerSettings/printerSettings5.bin?ContentType=application/vnd.openxmlformats-officedocument.spreadsheetml.printerSettings">
        <DigestMethod Algorithm="http://www.w3.org/2001/04/xmlenc#sha256"/>
        <DigestValue>nxo3qkntvMe4Eed87Pk7/+sxu5M9NFFF7hfFMoODsCQ=</DigestValue>
      </Reference>
      <Reference URI="/xl/printerSettings/printerSettings6.bin?ContentType=application/vnd.openxmlformats-officedocument.spreadsheetml.printerSettings">
        <DigestMethod Algorithm="http://www.w3.org/2001/04/xmlenc#sha256"/>
        <DigestValue>kiY3KmaVlnFXEcup6MSg1XMNEamS3SPnrFXnTP/bgZg=</DigestValue>
      </Reference>
      <Reference URI="/xl/printerSettings/printerSettings7.bin?ContentType=application/vnd.openxmlformats-officedocument.spreadsheetml.printerSettings">
        <DigestMethod Algorithm="http://www.w3.org/2001/04/xmlenc#sha256"/>
        <DigestValue>ZlM2371Rg2SNVhf9qQA9b2H7AXvgNOSZZzo//1iOaQg=</DigestValue>
      </Reference>
      <Reference URI="/xl/printerSettings/printerSettings8.bin?ContentType=application/vnd.openxmlformats-officedocument.spreadsheetml.printerSettings">
        <DigestMethod Algorithm="http://www.w3.org/2001/04/xmlenc#sha256"/>
        <DigestValue>ZlM2371Rg2SNVhf9qQA9b2H7AXvgNOSZZzo//1iOaQg=</DigestValue>
      </Reference>
      <Reference URI="/xl/printerSettings/printerSettings9.bin?ContentType=application/vnd.openxmlformats-officedocument.spreadsheetml.printerSettings">
        <DigestMethod Algorithm="http://www.w3.org/2001/04/xmlenc#sha256"/>
        <DigestValue>vdFQvtMyWiZp2ODhqJmDAWYyBvjSEF4AG0WDu87qLq4=</DigestValue>
      </Reference>
      <Reference URI="/xl/sharedStrings.xml?ContentType=application/vnd.openxmlformats-officedocument.spreadsheetml.sharedStrings+xml">
        <DigestMethod Algorithm="http://www.w3.org/2001/04/xmlenc#sha256"/>
        <DigestValue>o4NP9VuayQ5KfdHORkxiehDcuuSRqFU/O6DI01dXtpE=</DigestValue>
      </Reference>
      <Reference URI="/xl/styles.xml?ContentType=application/vnd.openxmlformats-officedocument.spreadsheetml.styles+xml">
        <DigestMethod Algorithm="http://www.w3.org/2001/04/xmlenc#sha256"/>
        <DigestValue>JIMNLurhNv2f2kqtusE/TovO+fa4PfOuJuEy9WLlKCc=</DigestValue>
      </Reference>
      <Reference URI="/xl/theme/theme1.xml?ContentType=application/vnd.openxmlformats-officedocument.theme+xml">
        <DigestMethod Algorithm="http://www.w3.org/2001/04/xmlenc#sha256"/>
        <DigestValue>MSC/EYkfwclNctHK+aZVNa7gncE2d4S8pHsh2ftpRsE=</DigestValue>
      </Reference>
      <Reference URI="/xl/workbook.xml?ContentType=application/vnd.openxmlformats-officedocument.spreadsheetml.sheet.main+xml">
        <DigestMethod Algorithm="http://www.w3.org/2001/04/xmlenc#sha256"/>
        <DigestValue>vtdBonwJi2DNwrmR8SNNje4bu7jYB4zYr6x7vf7pagY=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BW13LjEKaEXRjIa2jXYQllSRmBFgqp8rbML9TX2/npU=</DigestValue>
      </Reference>
      <Reference URI="/xl/worksheets/_rels/sheet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7KnOMn7UlXli3Jy1eYmN5veK0HI9TOlohTDdyttJaLI=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/3ofRylsUvlPscG1Xoa4Kgh1ir9P8tW/F7PDlnplt1o=</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1n3KbRo1b7kt/TmXtwZ71Yv5MzSHlCSJBnkzJR2j3pg=</DigestValue>
      </Reference>
      <Reference URI="/xl/worksheets/sheet10.xml?ContentType=application/vnd.openxmlformats-officedocument.spreadsheetml.worksheet+xml">
        <DigestMethod Algorithm="http://www.w3.org/2001/04/xmlenc#sha256"/>
        <DigestValue>CoRG4/pCCvo3Y+SBbRdnHW1Gt2cn8p4IzhYQox/Xx/A=</DigestValue>
      </Reference>
      <Reference URI="/xl/worksheets/sheet11.xml?ContentType=application/vnd.openxmlformats-officedocument.spreadsheetml.worksheet+xml">
        <DigestMethod Algorithm="http://www.w3.org/2001/04/xmlenc#sha256"/>
        <DigestValue>VA1Pyhk91wjmYANA5N+ZQXGe8PpxaqAuIEkoZ1BTzo0=</DigestValue>
      </Reference>
      <Reference URI="/xl/worksheets/sheet12.xml?ContentType=application/vnd.openxmlformats-officedocument.spreadsheetml.worksheet+xml">
        <DigestMethod Algorithm="http://www.w3.org/2001/04/xmlenc#sha256"/>
        <DigestValue>Ov90pm7c9lJt3bnK6OeCIVWfQpD3sINlaad2Tz3MbT4=</DigestValue>
      </Reference>
      <Reference URI="/xl/worksheets/sheet13.xml?ContentType=application/vnd.openxmlformats-officedocument.spreadsheetml.worksheet+xml">
        <DigestMethod Algorithm="http://www.w3.org/2001/04/xmlenc#sha256"/>
        <DigestValue>PbeHPo+aVYachqROfRwXkMGYuklx0yPxjb1HCX7nL00=</DigestValue>
      </Reference>
      <Reference URI="/xl/worksheets/sheet14.xml?ContentType=application/vnd.openxmlformats-officedocument.spreadsheetml.worksheet+xml">
        <DigestMethod Algorithm="http://www.w3.org/2001/04/xmlenc#sha256"/>
        <DigestValue>geqajDVkVvFQEXyJIZKWTg+Hw7SuojQb/m6lPMJXlqc=</DigestValue>
      </Reference>
      <Reference URI="/xl/worksheets/sheet15.xml?ContentType=application/vnd.openxmlformats-officedocument.spreadsheetml.worksheet+xml">
        <DigestMethod Algorithm="http://www.w3.org/2001/04/xmlenc#sha256"/>
        <DigestValue>3sfrxLZt1SSYvy3HAPVV0TYWUFbudun1pjPYHUoGyEo=</DigestValue>
      </Reference>
      <Reference URI="/xl/worksheets/sheet16.xml?ContentType=application/vnd.openxmlformats-officedocument.spreadsheetml.worksheet+xml">
        <DigestMethod Algorithm="http://www.w3.org/2001/04/xmlenc#sha256"/>
        <DigestValue>m6+DwfFzIw+7Ke0TNJ3Ta8CRywNmlX6SM6DY3ntNBO4=</DigestValue>
      </Reference>
      <Reference URI="/xl/worksheets/sheet17.xml?ContentType=application/vnd.openxmlformats-officedocument.spreadsheetml.worksheet+xml">
        <DigestMethod Algorithm="http://www.w3.org/2001/04/xmlenc#sha256"/>
        <DigestValue>sU93BFLVxVhWxJju0wvfN0IgXPJE2r0AmvSUq5RLMro=</DigestValue>
      </Reference>
      <Reference URI="/xl/worksheets/sheet18.xml?ContentType=application/vnd.openxmlformats-officedocument.spreadsheetml.worksheet+xml">
        <DigestMethod Algorithm="http://www.w3.org/2001/04/xmlenc#sha256"/>
        <DigestValue>tGnfTwfT3x0pkM8sLMo3GxQkbwN7qNj13In0JXbGj94=</DigestValue>
      </Reference>
      <Reference URI="/xl/worksheets/sheet2.xml?ContentType=application/vnd.openxmlformats-officedocument.spreadsheetml.worksheet+xml">
        <DigestMethod Algorithm="http://www.w3.org/2001/04/xmlenc#sha256"/>
        <DigestValue>q/Z3XmC+TfjippyxF8mIfbP11HG6OELR1JCEP5JYEZE=</DigestValue>
      </Reference>
      <Reference URI="/xl/worksheets/sheet3.xml?ContentType=application/vnd.openxmlformats-officedocument.spreadsheetml.worksheet+xml">
        <DigestMethod Algorithm="http://www.w3.org/2001/04/xmlenc#sha256"/>
        <DigestValue>lT/uoNpfTNLFqlBKOUy8FMx9jtPPG0l3FMNGQfH42cQ=</DigestValue>
      </Reference>
      <Reference URI="/xl/worksheets/sheet4.xml?ContentType=application/vnd.openxmlformats-officedocument.spreadsheetml.worksheet+xml">
        <DigestMethod Algorithm="http://www.w3.org/2001/04/xmlenc#sha256"/>
        <DigestValue>fzwE5WmEUbSAxTnbWZqmiKqeT0zfL3gYaY8ehhmJ7Ik=</DigestValue>
      </Reference>
      <Reference URI="/xl/worksheets/sheet5.xml?ContentType=application/vnd.openxmlformats-officedocument.spreadsheetml.worksheet+xml">
        <DigestMethod Algorithm="http://www.w3.org/2001/04/xmlenc#sha256"/>
        <DigestValue>NKpOj/A7cNUlO6gcx6a5c8z6LfkiaEnM0zheP5ssGaU=</DigestValue>
      </Reference>
      <Reference URI="/xl/worksheets/sheet6.xml?ContentType=application/vnd.openxmlformats-officedocument.spreadsheetml.worksheet+xml">
        <DigestMethod Algorithm="http://www.w3.org/2001/04/xmlenc#sha256"/>
        <DigestValue>HAI53e9+YIvs6BOBgaeFkaT5MTfZakNRd72YVd8XbLk=</DigestValue>
      </Reference>
      <Reference URI="/xl/worksheets/sheet7.xml?ContentType=application/vnd.openxmlformats-officedocument.spreadsheetml.worksheet+xml">
        <DigestMethod Algorithm="http://www.w3.org/2001/04/xmlenc#sha256"/>
        <DigestValue>+EWyU/jAA6oJVjiMq4n9A3A/0x8w2V7JBeQjYde5ARc=</DigestValue>
      </Reference>
      <Reference URI="/xl/worksheets/sheet8.xml?ContentType=application/vnd.openxmlformats-officedocument.spreadsheetml.worksheet+xml">
        <DigestMethod Algorithm="http://www.w3.org/2001/04/xmlenc#sha256"/>
        <DigestValue>jrZrHHRmwLR7qorbbMv7QT8ggO6tUJJYwQMnKFofezQ=</DigestValue>
      </Reference>
      <Reference URI="/xl/worksheets/sheet9.xml?ContentType=application/vnd.openxmlformats-officedocument.spreadsheetml.worksheet+xml">
        <DigestMethod Algorithm="http://www.w3.org/2001/04/xmlenc#sha256"/>
        <DigestValue>yaEK25m29RJzv13KasGz5dYtkZfQiwAXx88mezl/gFc=</DigestValue>
      </Reference>
    </Manifest>
    <SignatureProperties>
      <SignatureProperty Id="idSignatureTime" Target="#idPackageSignature">
        <mdssi:SignatureTime xmlns:mdssi="http://schemas.openxmlformats.org/package/2006/digital-signature">
          <mdssi:Format>YYYY-MM-DDThh:mm:ssTZD</mdssi:Format>
          <mdssi:Value>2020-04-28T18:37:06Z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CONTADOR</SignatureComments>
          <WindowsVersion>10.0</WindowsVersion>
          <OfficeVersion>16.0</OfficeVersion>
          <ApplicationVersion>16.0</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2020-04-28T18:37:06Z</xd:SigningTime>
          <xd:SigningCertificate>
            <xd:Cert>
              <xd:CertDigest>
                <DigestMethod Algorithm="http://www.w3.org/2001/04/xmlenc#sha256"/>
                <DigestValue>RIlCJk0GlijPFXMaKtaHrdhRnS8mute3nQbfq/xFvGE=</DigestValue>
              </xd:CertDigest>
              <xd:IssuerSerial>
                <X509IssuerName>C=PY, O=DOCUMENTA S.A., CN=CA-DOCUMENTA S.A., SERIALNUMBER=RUC 80050172-1</X509IssuerName>
                <X509SerialNumber>862629341085851814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qTCCBZGgAwIBAgIQWC+ij8rcjflWoRe765RflzANBgkqhkiG9w0BAQsFADBvMQswCQYDVQQGEwJQWTErMCkGA1UECgwiTWluaXN0ZXJpbyBkZSBJbmR1c3RyaWEgeSBDb21lcmNpbzEzMDEGA1UEAwwqQXV0b3JpZGFkIENlcnRpZmljYWRvcmEgUmHDrXogZGVsIFBhcmFndWF5MB4XDTE2MDEyMTE3MzkwN1oXDTI2MDEyMTE3MzkwN1owWzEXMBUGA1UEBRMOUlVDIDgwMDUwMTcyLTExGjAYBgNVBAMTEUNBLURPQ1VNRU5UQSBTLkEuMRcwFQYDVQQKEw5ET0NVTUVOVEEgUy5BLjELMAkGA1UEBhMCUFkwggIiMA0GCSqGSIb3DQEBAQUAA4ICDwAwggIKAoICAQD945XFHgasDzMiYEmYi3plyca69N8oZ2P/hk+D/VTF+X5H6btEEiBu1KNEf35B5e2pyeOAOBsduFcJAgh3tjNAQGcY057ad1eCdBf6pbXv8Mhio0jlcGSvlmF+OVTTYvTUwF2HbgHDqOiQDJpnDzMhVXmNKfKH7W62QYKp0fKB8F8li1ChNt30za2bqzeTntqq3kCXHlhbjHlLMHqV76MgsEeHuSJMtxOBbQatlxyJRmcEfUyF/hu8A8q3caWLFOzfsJbTfpAxkxo3/ewkRVF/SAj70/3VBrw+IY/9TTTeS2oYrWkurC3tT5KTmwr1mMKIBprkVRVqzWuh+4HyPmgF/u4kqI6A8xiA1mdsk+hCP5zICkEv+qwjP9mK4pq1gTvjvuQ6sbu2+qBaUi5nTr/L81Y5vSvLOR0Hod7GmCx9p7JWMzEVAGmh28F0ZqPt5Ry37w4DLdtrBJPzdyso36OZseNaXM3puukBisbv2vyt2ydUvuLwEbl2oYDKcvfifCLauqlgwCv5BKFuxBDL/KKaxnJZBYKbEtgY9ztwYEY8xyAbyQqH/JAB88VW04vw7GVkdUPu7mw1udKafyJXRrqlsrAbCTWdtwYuXJPj3mi/x3z6+Fg1+kx9izYU/5+DtGLhk3YN0eIObqtjUjBhqT+u1rJ3iZtalwRtDBhEb5ehrQIDAQABo4ICUzCCAk8wEgYDVR0TAQH/BAgwBgEB/wIBADAOBgNVHQ8BAf8EBAMCAQYwHQYDVR0OBBYEFEAmrCZcYo/G9QJU5I3BGibW7qWyMB8GA1UdIwQYMBaAFMLEEfIqaEQMACjsTNYp25L7Xr3WMIGJBggrBgEFBQcBAQR9MHswPgYIKwYBBQUHMAKGMmh0dHA6Ly93d3cuYWNyYWl6Lmdvdi5weS9jcnQvYWNfcmFpel9weV9zaGEyNTYuY3J0MDkGCCsGAQUFBzABhi1odHRwOi8vd3d3LmRvY3VtZW50YS5jb20ucHkvZmlybWFkaWdpdGFsL29jc3AwggEdBgNVHSAEggEUMIIBEDCCAQwGA1UdIDCCAQMwNgYIKwYBBQUHAgEWKmh0dHA6Ly93d3cuYWNyYWl6Lmdvdi5weS9jcHMvcG9saXRpY2FzLnBkZjBmBggrBgEFBQcCAjBaGlhDZXJ0aWZpY2Fkb3MgZW1pdGlkb3MgZGVudHJvIGRlbCBtYXJjbyBkZSBsYSBQS0kgUGFyYWd1YXkgYmFqbyBsYSBqZXJhcnF1aWEgZGUgc3UgQUNSYWl6MGEGCCsGAQUFBwICMFUaU0lzc3VlZCBDZXJ0aWZpY2F0ZXMgaW4gdGhlIHNjb3BlIG9mIHRoZSBQS0kgUGFyYWd1YXkgdW5kZXIgdGhlIGhpZXJhY2h5IG9mIFJPT1QgQ0EuMDwGA1UdHwQ1MDMwMaAvoC2GK2h0dHA6Ly93d3cuYWNyYWl6Lmdvdi5weS9hcmwvYWNfcmFpel9weS5jcmwwDQYJKoZIhvcNAQELBQADggIBAGK+wo/po7oT9Qq40OltXGGgBIA3i4NGFQ5UBsWU3tI+O3jNkBi/9k/BkYHVT9UxWNHUxoZw+QJsAKl5f8wQksVH18Scq5Z+RUSBQ7v1hvvH1m2P7FXcB0nf+nwDVoDyGv57EmhKofwQibUzKajDts6JrsXyugQhVbLynSCw4qPMJLpImpL21LxxVMcryQMYymYUAr3DrMLOUuXxKLXCSOf8oP/PSmBvKldr2xeGJ5kowMxq0Af8mn7+pnm3yi0Ons5plFugKv3eSAmBY3zBS5NGPt9FFY/9FeNbCNXLEIRhaCx3T/6lSfIJZU5fCfLUY3y0hkSwuoK1gf/hHFyqyN/PrJ8E9PbyEzpMYwc51K+PhRRMcrJaD9txveHz8XjDrjjoISL+ZV54LMzUi5sF++nG79TLxDaC4vBtg6I8mOooFqzbsYgM3R4SaElTQIv6dSEZX1wKJXh25RbldqePe4Alnwe3vU97ZrTEpKPQkRM4lPJVElOicbYR1Wx5xrvyFucagF6IVeP4IZLJt1L4rbiSzPq027Q8jECgeJeRQWVKS8nQ8KyMfA0tgAuL3Vtub5pSbMI3xqtQwdJtOgwFj2iVp1BQv3XegF6OySbw/sk46AGWOTwb6vwUPq5TfnuNzO92keBxGg+aWylEC25zYFPYpAq384g5lmVaV53zmp1f</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4c5sEd5Uv7WzoNXkOMs8+KBP2mPG6cXk3qyxwKr16eo=</DigestValue>
    </Reference>
    <Reference Type="http://www.w3.org/2000/09/xmldsig#Object" URI="#idOfficeObject">
      <DigestMethod Algorithm="http://www.w3.org/2001/04/xmlenc#sha256"/>
      <DigestValue>Fz2vFl6oQO1UeyVh5Es42G7qxOetiNfogJX+7uxbfeE=</DigestValue>
    </Reference>
    <Reference Type="http://uri.etsi.org/01903#SignedProperties" URI="#idSignedProperties">
      <Transforms>
        <Transform Algorithm="http://www.w3.org/TR/2001/REC-xml-c14n-20010315"/>
      </Transforms>
      <DigestMethod Algorithm="http://www.w3.org/2001/04/xmlenc#sha256"/>
      <DigestValue>R1LD+xMdZaDLNGDb3MMaWJlkfccPSNgAdBYqbNyHf1Y=</DigestValue>
    </Reference>
  </SignedInfo>
  <SignatureValue>e3gYoaq9wrTASe+aYQ5/PZyLNjZWJtbtJBie+C+lq3MAGsxn23HiUaoMHHZcepzONzSI0Q8jwS2e
eR6P4nr1FpNqNRQjD0Por8TlM3OTmQfR2AB7Xh8aq+WsKHBGPZc31m66G2P5X5OGcoxnomRIItaa
LGPYImrxeDplW050jF25ybTsVUYaLhfXlFoXxeQ9fgJOeLG0hZ/AfI6+tl4Zp3rGEd0UqDjv4/RQ
bCcpPKqNAb+UYB1krxTrmL9YvzzCuwYILxgXpVCQMMlvXAR/Hc0IidsqH3p8pFwmEFpsNdrIauIj
D5LpRPnMNvCpYfDM/EO5F7WzgJbdcklmxZ5hnw==</SignatureValue>
  <KeyInfo>
    <X509Data>
      <X509Certificate>MIIIBDCCBeygAwIBAgIIWtHxezM+oGIwDQYJKoZIhvcNAQELBQAwWzEXMBUGA1UEBRMOUlVDIDgwMDUwMTcyLTExGjAYBgNVBAMTEUNBLURPQ1VNRU5UQSBTLkEuMRcwFQYDVQQKEw5ET0NVTUVOVEEgUy5BLjELMAkGA1UEBhMCUFkwHhcNMTkwODI2MTg0NDIwWhcNMjEwODI1MTg1NDIwWjCBpDELMAkGA1UEBhMCUFkxFTATBgNVBAQMDFZBTERFWiBJU0FTSTERMA8GA1UEBRMIQ0k4MTU0ODMxGDAWBgNVBCoMD0pVQU4gVklDVE9SSUFOTzEXMBUGA1UECgwOUEVSU09OQSBGSVNJQ0ExETAPBgNVBAsMCEZJUk1BIEYyMSUwIwYDVQQDDBxKVUFOIFZJQ1RPUklBTk8gVkFMREVaIElTQVNJMIIBIjANBgkqhkiG9w0BAQEFAAOCAQ8AMIIBCgKCAQEAw8ioduzIcMXdDSM85yKKq9AQhXVIII/VzxK7/CkhmLq72qSjWpnHi5jES44mSoAEsCbcrJpALOgLs+ppnPi8NPEvpyy9Z2axJN23oYTyXrHLXGwY/YQxuUfXHWxp3qvqhFxrFOIaLHD7BTWVO7/O1j/JlEzVqmhgheQd7UskhFi914nYdBaaqKGAbybx8yNSAPt6h8cv0hb8HwbmOljp5bPwuYrNwUww0CzbKF8mWTkQ4WGXmdRziPuk175j3NVekxnfblLElFuYJO8hfPozqTaiPRoIcOeqNizD/5cpNLTPq102GRpuPiKfDmMSdCpYZ8X88w1Dv19avdmKj0UCbwIDAQABo4IDgDCCA3wwDAYDVR0TAQH/BAIwADAOBgNVHQ8BAf8EBAMCBeAwKgYDVR0lAQH/BCAwHgYIKwYBBQUHAwEGCCsGAQUFBwMCBggrBgEFBQcDBDAdBgNVHQ4EFgQURqaLcaiAjauKpW9h41x8p8EHUrwwgZYGCCsGAQUFBwEBBIGJMIGGMDkGCCsGAQUFBzABhi1odHRwOi8vd3d3LmRvY3VtZW50YS5jb20ucHkvZmlybWFkaWdpdGFsL29zY3AwSQYIKwYBBQUHMAKGPWh0dHBzOi8vd3d3LmRvY3VtZW50YS5jb20ucHkvZmlybWFkaWdpdGFsL2Rlc2Nhcmdhcy9jYWRvYy5jcnQwHwYDVR0jBBgwFoAUQCasJlxij8b1AlTkjcEaJtbupbIwTwYDVR0fBEgwRjBEoEKgQIY+aHR0cHM6Ly93d3cuZG9jdW1lbnRhLmNvbS5weS9maXJtYWRpZ2l0YWwvZGVzY2FyZ2FzL2NybGRvYy5jcmwwJQYDVR0RBB4wHIEaal92YWxkZXpfaXNhc2lAaG90bWFpbC5jb20wggHdBgNVHSAEggHUMIIB0DCCAcwGDisGAQQBgvk7AQEBBgEBMIIBuDA/BggrBgEFBQcCARYzaHR0cHM6Ly93d3cuZG9jdW1lbnRhLmNvbS5weS9maXJtYWRpZ2l0YWwvZGVzY2FyZ2FzMIHABggrBgEFBQcCAjCBsxqBsEVzdGUgZXMgdW4gY2VydGlmaWNhZG8gZGUgcGVyc29uYSBm7XNpY2EgY3V5YSBjbGF2ZSBwcml2YWRhIGVzdOEgY29udGVuaWRhIGVuIHVuIG3zZHVsbyBkZSBoYXJkd2FyZSBzZWd1cm8geSBzdSBmaW5hbGlkYWQgZXMgYXV0ZW50aWNhciBhIHN1IHRpdHVsYXIgbyBnZW5lcmFyIGZpcm1hcyBkaWdpdGFsZXMuMIGxBggrBgEFBQcCAjCBpBqBoVRoaXMgaXMgYW4gZW5kIHVzZXIgY2VydGlmaWNhdGUgd2hvc2UgcHJpdmF0ZSBrZXkgaXMgZW1iZWRkZWQgd2l0aGluIGEgc2VjdXJlIGhhcmR3YXJlIG1vZHVsZSB0aGF0IGFpbXMgdG8gYXV0aGVudGljYXRlIGl0cyBvd25lciBvciBnZW5lcmF0ZSBkaWdpdGFsIHNpZ25hdHVyZXMuMA0GCSqGSIb3DQEBCwUAA4ICAQB3ft4n2DdflP5dzfVHkDT+xkMiPiTeUC3+bNV7TJ+LBTtCrQCMid5qfaOPZrkdSc5/WwCKKWDdAet8FYAJYjGQFG3EKohFoKUFE/huLrUE39X6PyLre2IL8xjGbk20/WxvRcDvGapEtN2ZTQSUrayT4eM9O0DsYEfT3HFQiYw0kWrSzrkB4MnoZk9vb+vKOsTpxhxF7SCvbgbqKhfo+/5Ir/ABMbJWRmfbnfpzUfSipv0NKWkoDNaB2cXYtHbLhKKyrF2HBdYNvnhGNstjIU8G7iHl+YRqHCZxDOEqECu2J8IU+9EsawtOYZTcaRQNwmTm11+qk191qnQgl5OgQGOmLw2nvjZBlu0k54PsUsNHXz57Dhcat9yukOtkVKP44q2TaX6p0o3thks/JDGmOjoUZ9ETBAe1D/O9+sCrr2dVugCBvmt786qEHDPDuG5RTIPTyXCcfziPM3hy+zps0ilStkrUIus59SP1jfTHPiOr0D3vheUAMdZ/55/sS9UPIX8FHeEF7ZW5x9XrYKmXCf+986LLVUPRCyqhOejbNluazXdW+403o2xO1zuNQtBchclzNt8N5so8DpTVgn9kLWFKnraZKcolW+G/IZQ4sdxa2INXdi/i/MhhAyZbXoYp1BlC/kSLq+tsC+CUXi8hz3wnvqxGXGPFB6sAsmUAu8TDt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21"/>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Transform>
          <Transform Algorithm="http://www.w3.org/TR/2001/REC-xml-c14n-20010315"/>
        </Transforms>
        <DigestMethod Algorithm="http://www.w3.org/2001/04/xmlenc#sha256"/>
        <DigestValue>8FpqrJCi38PwIyXyMJnGa6rRvrv8BOaOp2Yq0gXFB+o=</DigestValue>
      </Reference>
      <Reference URI="/xl/calcChain.xml?ContentType=application/vnd.openxmlformats-officedocument.spreadsheetml.calcChain+xml">
        <DigestMethod Algorithm="http://www.w3.org/2001/04/xmlenc#sha256"/>
        <DigestValue>6ZMpU5uzlUW1+HYSYtqXOqG9sejnyLgbnBBnvrAt2L8=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ysY7u8LLyl7naQrzFRAwountIREwV1elZfBQr4/fz6I=</DigestValue>
      </Reference>
      <Reference URI="/xl/drawings/drawing1.xml?ContentType=application/vnd.openxmlformats-officedocument.drawing+xml">
        <DigestMethod Algorithm="http://www.w3.org/2001/04/xmlenc#sha256"/>
        <DigestValue>2nQxnYBTEyJy5ZzUXKoK+XW6F35fOPLcSK2P5cAj1ZM=</DigestValue>
      </Reference>
      <Reference URI="/xl/media/image1.emf?ContentType=image/x-emf">
        <DigestMethod Algorithm="http://www.w3.org/2001/04/xmlenc#sha256"/>
        <DigestValue>n3U1LYKaJRkrDTFA+ZvM/QIG9j25o5CM+jA5S4xp85k=</DigestValue>
      </Reference>
      <Reference URI="/xl/media/image2.emf?ContentType=image/x-emf">
        <DigestMethod Algorithm="http://www.w3.org/2001/04/xmlenc#sha256"/>
        <DigestValue>1N7QnO8MnJCjA75oxWc+I02GRgaoafUJ5mmr5MvvKlo=</DigestValue>
      </Reference>
      <Reference URI="/xl/media/image3.emf?ContentType=image/x-emf">
        <DigestMethod Algorithm="http://www.w3.org/2001/04/xmlenc#sha256"/>
        <DigestValue>us2ctd9/doQyiuhBZ+ty9flsbW7bGWoNGWfW16znxic=</DigestValue>
      </Reference>
      <Reference URI="/xl/media/image4.emf?ContentType=image/x-emf">
        <DigestMethod Algorithm="http://www.w3.org/2001/04/xmlenc#sha256"/>
        <DigestValue>FF9uyLOmbgFW4/4PAu2f5lUs7Wsvu30CYkYqQx7pcyU=</DigestValue>
      </Reference>
      <Reference URI="/xl/printerSettings/printerSettings1.bin?ContentType=application/vnd.openxmlformats-officedocument.spreadsheetml.printerSettings">
        <DigestMethod Algorithm="http://www.w3.org/2001/04/xmlenc#sha256"/>
        <DigestValue>Ps63/7/W6895YRzzIaL1YIpPM7bj5eY/ZP9pwu5j6iU=</DigestValue>
      </Reference>
      <Reference URI="/xl/printerSettings/printerSettings10.bin?ContentType=application/vnd.openxmlformats-officedocument.spreadsheetml.printerSettings">
        <DigestMethod Algorithm="http://www.w3.org/2001/04/xmlenc#sha256"/>
        <DigestValue>vdFQvtMyWiZp2ODhqJmDAWYyBvjSEF4AG0WDu87qLq4=</DigestValue>
      </Reference>
      <Reference URI="/xl/printerSettings/printerSettings11.bin?ContentType=application/vnd.openxmlformats-officedocument.spreadsheetml.printerSettings">
        <DigestMethod Algorithm="http://www.w3.org/2001/04/xmlenc#sha256"/>
        <DigestValue>UHUGXEq0I4VbFBBH1/Tzo9uwCn0CvLxuXhAP5ou7ncI=</DigestValue>
      </Reference>
      <Reference URI="/xl/printerSettings/printerSettings12.bin?ContentType=application/vnd.openxmlformats-officedocument.spreadsheetml.printerSettings">
        <DigestMethod Algorithm="http://www.w3.org/2001/04/xmlenc#sha256"/>
        <DigestValue>6U8UhJ4IOwPwGNaCH7dIQqm0226JT2iTWoiPHQuDv2o=</DigestValue>
      </Reference>
      <Reference URI="/xl/printerSettings/printerSettings13.bin?ContentType=application/vnd.openxmlformats-officedocument.spreadsheetml.printerSettings">
        <DigestMethod Algorithm="http://www.w3.org/2001/04/xmlenc#sha256"/>
        <DigestValue>oXXcjL/SZmeJcoQhuKeW7IXCsPoyac7L4qPaHzOrPPg=</DigestValue>
      </Reference>
      <Reference URI="/xl/printerSettings/printerSettings14.bin?ContentType=application/vnd.openxmlformats-officedocument.spreadsheetml.printerSettings">
        <DigestMethod Algorithm="http://www.w3.org/2001/04/xmlenc#sha256"/>
        <DigestValue>Up5UdR2ezW7Z+DDEKUUHpFBNI+pLFFdLZ2VZguWQ9mI=</DigestValue>
      </Reference>
      <Reference URI="/xl/printerSettings/printerSettings15.bin?ContentType=application/vnd.openxmlformats-officedocument.spreadsheetml.printerSettings">
        <DigestMethod Algorithm="http://www.w3.org/2001/04/xmlenc#sha256"/>
        <DigestValue>I9E/8i7lzmdWId6lN+wBu81vKI0+9U7jMwdlJEcrEwM=</DigestValue>
      </Reference>
      <Reference URI="/xl/printerSettings/printerSettings16.bin?ContentType=application/vnd.openxmlformats-officedocument.spreadsheetml.printerSettings">
        <DigestMethod Algorithm="http://www.w3.org/2001/04/xmlenc#sha256"/>
        <DigestValue>FHM4esBLQdwt87lNwu17Pgx9geqTQhc0zUiZFdCnm+M=</DigestValue>
      </Reference>
      <Reference URI="/xl/printerSettings/printerSettings17.bin?ContentType=application/vnd.openxmlformats-officedocument.spreadsheetml.printerSettings">
        <DigestMethod Algorithm="http://www.w3.org/2001/04/xmlenc#sha256"/>
        <DigestValue>q8LZzhZZ51tfeUjpjWUcK+369SvzXnt0p+7dpBtZYV0=</DigestValue>
      </Reference>
      <Reference URI="/xl/printerSettings/printerSettings18.bin?ContentType=application/vnd.openxmlformats-officedocument.spreadsheetml.printerSettings">
        <DigestMethod Algorithm="http://www.w3.org/2001/04/xmlenc#sha256"/>
        <DigestValue>ZkJPqTTtgt64x078hQBxKRRTHJ+dECDmGUSEOHkHYr8=</DigestValue>
      </Reference>
      <Reference URI="/xl/printerSettings/printerSettings2.bin?ContentType=application/vnd.openxmlformats-officedocument.spreadsheetml.printerSettings">
        <DigestMethod Algorithm="http://www.w3.org/2001/04/xmlenc#sha256"/>
        <DigestValue>mmwcrQHwANXRSH5U7U8zq+8+n9LgtqSdkSpZmT+xlTk=</DigestValue>
      </Reference>
      <Reference URI="/xl/printerSettings/printerSettings3.bin?ContentType=application/vnd.openxmlformats-officedocument.spreadsheetml.printerSettings">
        <DigestMethod Algorithm="http://www.w3.org/2001/04/xmlenc#sha256"/>
        <DigestValue>ynO1n3Xf9rEv5LRyI1WB4kFP57/K/CpOw4Bt4TPB7wE=</DigestValue>
      </Reference>
      <Reference URI="/xl/printerSettings/printerSettings4.bin?ContentType=application/vnd.openxmlformats-officedocument.spreadsheetml.printerSettings">
        <DigestMethod Algorithm="http://www.w3.org/2001/04/xmlenc#sha256"/>
        <DigestValue>ZlM2371Rg2SNVhf9qQA9b2H7AXvgNOSZZzo//1iOaQg=</DigestValue>
      </Reference>
      <Reference URI="/xl/printerSettings/printerSettings5.bin?ContentType=application/vnd.openxmlformats-officedocument.spreadsheetml.printerSettings">
        <DigestMethod Algorithm="http://www.w3.org/2001/04/xmlenc#sha256"/>
        <DigestValue>nxo3qkntvMe4Eed87Pk7/+sxu5M9NFFF7hfFMoODsCQ=</DigestValue>
      </Reference>
      <Reference URI="/xl/printerSettings/printerSettings6.bin?ContentType=application/vnd.openxmlformats-officedocument.spreadsheetml.printerSettings">
        <DigestMethod Algorithm="http://www.w3.org/2001/04/xmlenc#sha256"/>
        <DigestValue>kiY3KmaVlnFXEcup6MSg1XMNEamS3SPnrFXnTP/bgZg=</DigestValue>
      </Reference>
      <Reference URI="/xl/printerSettings/printerSettings7.bin?ContentType=application/vnd.openxmlformats-officedocument.spreadsheetml.printerSettings">
        <DigestMethod Algorithm="http://www.w3.org/2001/04/xmlenc#sha256"/>
        <DigestValue>ZlM2371Rg2SNVhf9qQA9b2H7AXvgNOSZZzo//1iOaQg=</DigestValue>
      </Reference>
      <Reference URI="/xl/printerSettings/printerSettings8.bin?ContentType=application/vnd.openxmlformats-officedocument.spreadsheetml.printerSettings">
        <DigestMethod Algorithm="http://www.w3.org/2001/04/xmlenc#sha256"/>
        <DigestValue>ZlM2371Rg2SNVhf9qQA9b2H7AXvgNOSZZzo//1iOaQg=</DigestValue>
      </Reference>
      <Reference URI="/xl/printerSettings/printerSettings9.bin?ContentType=application/vnd.openxmlformats-officedocument.spreadsheetml.printerSettings">
        <DigestMethod Algorithm="http://www.w3.org/2001/04/xmlenc#sha256"/>
        <DigestValue>vdFQvtMyWiZp2ODhqJmDAWYyBvjSEF4AG0WDu87qLq4=</DigestValue>
      </Reference>
      <Reference URI="/xl/sharedStrings.xml?ContentType=application/vnd.openxmlformats-officedocument.spreadsheetml.sharedStrings+xml">
        <DigestMethod Algorithm="http://www.w3.org/2001/04/xmlenc#sha256"/>
        <DigestValue>o4NP9VuayQ5KfdHORkxiehDcuuSRqFU/O6DI01dXtpE=</DigestValue>
      </Reference>
      <Reference URI="/xl/styles.xml?ContentType=application/vnd.openxmlformats-officedocument.spreadsheetml.styles+xml">
        <DigestMethod Algorithm="http://www.w3.org/2001/04/xmlenc#sha256"/>
        <DigestValue>JIMNLurhNv2f2kqtusE/TovO+fa4PfOuJuEy9WLlKCc=</DigestValue>
      </Reference>
      <Reference URI="/xl/theme/theme1.xml?ContentType=application/vnd.openxmlformats-officedocument.theme+xml">
        <DigestMethod Algorithm="http://www.w3.org/2001/04/xmlenc#sha256"/>
        <DigestValue>MSC/EYkfwclNctHK+aZVNa7gncE2d4S8pHsh2ftpRsE=</DigestValue>
      </Reference>
      <Reference URI="/xl/workbook.xml?ContentType=application/vnd.openxmlformats-officedocument.spreadsheetml.sheet.main+xml">
        <DigestMethod Algorithm="http://www.w3.org/2001/04/xmlenc#sha256"/>
        <DigestValue>vtdBonwJi2DNwrmR8SNNje4bu7jYB4zYr6x7vf7pagY=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BW13LjEKaEXRjIa2jXYQllSRmBFgqp8rbML9TX2/npU=</DigestValue>
      </Reference>
      <Reference URI="/xl/worksheets/_rels/sheet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7KnOMn7UlXli3Jy1eYmN5veK0HI9TOlohTDdyttJaLI=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/3ofRylsUvlPscG1Xoa4Kgh1ir9P8tW/F7PDlnplt1o=</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1n3KbRo1b7kt/TmXtwZ71Yv5MzSHlCSJBnkzJR2j3pg=</DigestValue>
      </Reference>
      <Reference URI="/xl/worksheets/sheet10.xml?ContentType=application/vnd.openxmlformats-officedocument.spreadsheetml.worksheet+xml">
        <DigestMethod Algorithm="http://www.w3.org/2001/04/xmlenc#sha256"/>
        <DigestValue>CoRG4/pCCvo3Y+SBbRdnHW1Gt2cn8p4IzhYQox/Xx/A=</DigestValue>
      </Reference>
      <Reference URI="/xl/worksheets/sheet11.xml?ContentType=application/vnd.openxmlformats-officedocument.spreadsheetml.worksheet+xml">
        <DigestMethod Algorithm="http://www.w3.org/2001/04/xmlenc#sha256"/>
        <DigestValue>VA1Pyhk91wjmYANA5N+ZQXGe8PpxaqAuIEkoZ1BTzo0=</DigestValue>
      </Reference>
      <Reference URI="/xl/worksheets/sheet12.xml?ContentType=application/vnd.openxmlformats-officedocument.spreadsheetml.worksheet+xml">
        <DigestMethod Algorithm="http://www.w3.org/2001/04/xmlenc#sha256"/>
        <DigestValue>Ov90pm7c9lJt3bnK6OeCIVWfQpD3sINlaad2Tz3MbT4=</DigestValue>
      </Reference>
      <Reference URI="/xl/worksheets/sheet13.xml?ContentType=application/vnd.openxmlformats-officedocument.spreadsheetml.worksheet+xml">
        <DigestMethod Algorithm="http://www.w3.org/2001/04/xmlenc#sha256"/>
        <DigestValue>PbeHPo+aVYachqROfRwXkMGYuklx0yPxjb1HCX7nL00=</DigestValue>
      </Reference>
      <Reference URI="/xl/worksheets/sheet14.xml?ContentType=application/vnd.openxmlformats-officedocument.spreadsheetml.worksheet+xml">
        <DigestMethod Algorithm="http://www.w3.org/2001/04/xmlenc#sha256"/>
        <DigestValue>geqajDVkVvFQEXyJIZKWTg+Hw7SuojQb/m6lPMJXlqc=</DigestValue>
      </Reference>
      <Reference URI="/xl/worksheets/sheet15.xml?ContentType=application/vnd.openxmlformats-officedocument.spreadsheetml.worksheet+xml">
        <DigestMethod Algorithm="http://www.w3.org/2001/04/xmlenc#sha256"/>
        <DigestValue>3sfrxLZt1SSYvy3HAPVV0TYWUFbudun1pjPYHUoGyEo=</DigestValue>
      </Reference>
      <Reference URI="/xl/worksheets/sheet16.xml?ContentType=application/vnd.openxmlformats-officedocument.spreadsheetml.worksheet+xml">
        <DigestMethod Algorithm="http://www.w3.org/2001/04/xmlenc#sha256"/>
        <DigestValue>m6+DwfFzIw+7Ke0TNJ3Ta8CRywNmlX6SM6DY3ntNBO4=</DigestValue>
      </Reference>
      <Reference URI="/xl/worksheets/sheet17.xml?ContentType=application/vnd.openxmlformats-officedocument.spreadsheetml.worksheet+xml">
        <DigestMethod Algorithm="http://www.w3.org/2001/04/xmlenc#sha256"/>
        <DigestValue>sU93BFLVxVhWxJju0wvfN0IgXPJE2r0AmvSUq5RLMro=</DigestValue>
      </Reference>
      <Reference URI="/xl/worksheets/sheet18.xml?ContentType=application/vnd.openxmlformats-officedocument.spreadsheetml.worksheet+xml">
        <DigestMethod Algorithm="http://www.w3.org/2001/04/xmlenc#sha256"/>
        <DigestValue>tGnfTwfT3x0pkM8sLMo3GxQkbwN7qNj13In0JXbGj94=</DigestValue>
      </Reference>
      <Reference URI="/xl/worksheets/sheet2.xml?ContentType=application/vnd.openxmlformats-officedocument.spreadsheetml.worksheet+xml">
        <DigestMethod Algorithm="http://www.w3.org/2001/04/xmlenc#sha256"/>
        <DigestValue>q/Z3XmC+TfjippyxF8mIfbP11HG6OELR1JCEP5JYEZE=</DigestValue>
      </Reference>
      <Reference URI="/xl/worksheets/sheet3.xml?ContentType=application/vnd.openxmlformats-officedocument.spreadsheetml.worksheet+xml">
        <DigestMethod Algorithm="http://www.w3.org/2001/04/xmlenc#sha256"/>
        <DigestValue>lT/uoNpfTNLFqlBKOUy8FMx9jtPPG0l3FMNGQfH42cQ=</DigestValue>
      </Reference>
      <Reference URI="/xl/worksheets/sheet4.xml?ContentType=application/vnd.openxmlformats-officedocument.spreadsheetml.worksheet+xml">
        <DigestMethod Algorithm="http://www.w3.org/2001/04/xmlenc#sha256"/>
        <DigestValue>fzwE5WmEUbSAxTnbWZqmiKqeT0zfL3gYaY8ehhmJ7Ik=</DigestValue>
      </Reference>
      <Reference URI="/xl/worksheets/sheet5.xml?ContentType=application/vnd.openxmlformats-officedocument.spreadsheetml.worksheet+xml">
        <DigestMethod Algorithm="http://www.w3.org/2001/04/xmlenc#sha256"/>
        <DigestValue>NKpOj/A7cNUlO6gcx6a5c8z6LfkiaEnM0zheP5ssGaU=</DigestValue>
      </Reference>
      <Reference URI="/xl/worksheets/sheet6.xml?ContentType=application/vnd.openxmlformats-officedocument.spreadsheetml.worksheet+xml">
        <DigestMethod Algorithm="http://www.w3.org/2001/04/xmlenc#sha256"/>
        <DigestValue>HAI53e9+YIvs6BOBgaeFkaT5MTfZakNRd72YVd8XbLk=</DigestValue>
      </Reference>
      <Reference URI="/xl/worksheets/sheet7.xml?ContentType=application/vnd.openxmlformats-officedocument.spreadsheetml.worksheet+xml">
        <DigestMethod Algorithm="http://www.w3.org/2001/04/xmlenc#sha256"/>
        <DigestValue>+EWyU/jAA6oJVjiMq4n9A3A/0x8w2V7JBeQjYde5ARc=</DigestValue>
      </Reference>
      <Reference URI="/xl/worksheets/sheet8.xml?ContentType=application/vnd.openxmlformats-officedocument.spreadsheetml.worksheet+xml">
        <DigestMethod Algorithm="http://www.w3.org/2001/04/xmlenc#sha256"/>
        <DigestValue>jrZrHHRmwLR7qorbbMv7QT8ggO6tUJJYwQMnKFofezQ=</DigestValue>
      </Reference>
      <Reference URI="/xl/worksheets/sheet9.xml?ContentType=application/vnd.openxmlformats-officedocument.spreadsheetml.worksheet+xml">
        <DigestMethod Algorithm="http://www.w3.org/2001/04/xmlenc#sha256"/>
        <DigestValue>yaEK25m29RJzv13KasGz5dYtkZfQiwAXx88mezl/gFc=</DigestValue>
      </Reference>
    </Manifest>
    <SignatureProperties>
      <SignatureProperty Id="idSignatureTime" Target="#idPackageSignature">
        <mdssi:SignatureTime xmlns:mdssi="http://schemas.openxmlformats.org/package/2006/digital-signature">
          <mdssi:Format>YYYY-MM-DDThh:mm:ssTZD</mdssi:Format>
          <mdssi:Value>2020-04-28T20:18:29Z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SINDICO</SignatureComments>
          <WindowsVersion>10.0</WindowsVersion>
          <OfficeVersion>16.0</OfficeVersion>
          <ApplicationVersion>16.0</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2020-04-28T20:18:29Z</xd:SigningTime>
          <xd:SigningCertificate>
            <xd:Cert>
              <xd:CertDigest>
                <DigestMethod Algorithm="http://www.w3.org/2001/04/xmlenc#sha256"/>
                <DigestValue>3Yvs/4EezjtDZ4MOrfPTqBie0BcXY7KE92q1KaPNTj8=</DigestValue>
              </xd:CertDigest>
              <xd:IssuerSerial>
                <X509IssuerName>C=PY, O=DOCUMENTA S.A., CN=CA-DOCUMENTA S.A., SERIALNUMBER=RUC 80050172-1</X509IssuerName>
                <X509SerialNumber>6544277244989055074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qTCCBZGgAwIBAgIQWC+ij8rcjflWoRe765RflzANBgkqhkiG9w0BAQsFADBvMQswCQYDVQQGEwJQWTErMCkGA1UECgwiTWluaXN0ZXJpbyBkZSBJbmR1c3RyaWEgeSBDb21lcmNpbzEzMDEGA1UEAwwqQXV0b3JpZGFkIENlcnRpZmljYWRvcmEgUmHDrXogZGVsIFBhcmFndWF5MB4XDTE2MDEyMTE3MzkwN1oXDTI2MDEyMTE3MzkwN1owWzEXMBUGA1UEBRMOUlVDIDgwMDUwMTcyLTExGjAYBgNVBAMTEUNBLURPQ1VNRU5UQSBTLkEuMRcwFQYDVQQKEw5ET0NVTUVOVEEgUy5BLjELMAkGA1UEBhMCUFkwggIiMA0GCSqGSIb3DQEBAQUAA4ICDwAwggIKAoICAQD945XFHgasDzMiYEmYi3plyca69N8oZ2P/hk+D/VTF+X5H6btEEiBu1KNEf35B5e2pyeOAOBsduFcJAgh3tjNAQGcY057ad1eCdBf6pbXv8Mhio0jlcGSvlmF+OVTTYvTUwF2HbgHDqOiQDJpnDzMhVXmNKfKH7W62QYKp0fKB8F8li1ChNt30za2bqzeTntqq3kCXHlhbjHlLMHqV76MgsEeHuSJMtxOBbQatlxyJRmcEfUyF/hu8A8q3caWLFOzfsJbTfpAxkxo3/ewkRVF/SAj70/3VBrw+IY/9TTTeS2oYrWkurC3tT5KTmwr1mMKIBprkVRVqzWuh+4HyPmgF/u4kqI6A8xiA1mdsk+hCP5zICkEv+qwjP9mK4pq1gTvjvuQ6sbu2+qBaUi5nTr/L81Y5vSvLOR0Hod7GmCx9p7JWMzEVAGmh28F0ZqPt5Ry37w4DLdtrBJPzdyso36OZseNaXM3puukBisbv2vyt2ydUvuLwEbl2oYDKcvfifCLauqlgwCv5BKFuxBDL/KKaxnJZBYKbEtgY9ztwYEY8xyAbyQqH/JAB88VW04vw7GVkdUPu7mw1udKafyJXRrqlsrAbCTWdtwYuXJPj3mi/x3z6+Fg1+kx9izYU/5+DtGLhk3YN0eIObqtjUjBhqT+u1rJ3iZtalwRtDBhEb5ehrQIDAQABo4ICUzCCAk8wEgYDVR0TAQH/BAgwBgEB/wIBADAOBgNVHQ8BAf8EBAMCAQYwHQYDVR0OBBYEFEAmrCZcYo/G9QJU5I3BGibW7qWyMB8GA1UdIwQYMBaAFMLEEfIqaEQMACjsTNYp25L7Xr3WMIGJBggrBgEFBQcBAQR9MHswPgYIKwYBBQUHMAKGMmh0dHA6Ly93d3cuYWNyYWl6Lmdvdi5weS9jcnQvYWNfcmFpel9weV9zaGEyNTYuY3J0MDkGCCsGAQUFBzABhi1odHRwOi8vd3d3LmRvY3VtZW50YS5jb20ucHkvZmlybWFkaWdpdGFsL29jc3AwggEdBgNVHSAEggEUMIIBEDCCAQwGA1UdIDCCAQMwNgYIKwYBBQUHAgEWKmh0dHA6Ly93d3cuYWNyYWl6Lmdvdi5weS9jcHMvcG9saXRpY2FzLnBkZjBmBggrBgEFBQcCAjBaGlhDZXJ0aWZpY2Fkb3MgZW1pdGlkb3MgZGVudHJvIGRlbCBtYXJjbyBkZSBsYSBQS0kgUGFyYWd1YXkgYmFqbyBsYSBqZXJhcnF1aWEgZGUgc3UgQUNSYWl6MGEGCCsGAQUFBwICMFUaU0lzc3VlZCBDZXJ0aWZpY2F0ZXMgaW4gdGhlIHNjb3BlIG9mIHRoZSBQS0kgUGFyYWd1YXkgdW5kZXIgdGhlIGhpZXJhY2h5IG9mIFJPT1QgQ0EuMDwGA1UdHwQ1MDMwMaAvoC2GK2h0dHA6Ly93d3cuYWNyYWl6Lmdvdi5weS9hcmwvYWNfcmFpel9weS5jcmwwDQYJKoZIhvcNAQELBQADggIBAGK+wo/po7oT9Qq40OltXGGgBIA3i4NGFQ5UBsWU3tI+O3jNkBi/9k/BkYHVT9UxWNHUxoZw+QJsAKl5f8wQksVH18Scq5Z+RUSBQ7v1hvvH1m2P7FXcB0nf+nwDVoDyGv57EmhKofwQibUzKajDts6JrsXyugQhVbLynSCw4qPMJLpImpL21LxxVMcryQMYymYUAr3DrMLOUuXxKLXCSOf8oP/PSmBvKldr2xeGJ5kowMxq0Af8mn7+pnm3yi0Ons5plFugKv3eSAmBY3zBS5NGPt9FFY/9FeNbCNXLEIRhaCx3T/6lSfIJZU5fCfLUY3y0hkSwuoK1gf/hHFyqyN/PrJ8E9PbyEzpMYwc51K+PhRRMcrJaD9txveHz8XjDrjjoISL+ZV54LMzUi5sF++nG79TLxDaC4vBtg6I8mOooFqzbsYgM3R4SaElTQIv6dSEZX1wKJXh25RbldqePe4Alnwe3vU97ZrTEpKPQkRM4lPJVElOicbYR1Wx5xrvyFucagF6IVeP4IZLJt1L4rbiSzPq027Q8jECgeJeRQWVKS8nQ8KyMfA0tgAuL3Vtub5pSbMI3xqtQwdJtOgwFj2iVp1BQv3XegF6OySbw/sk46AGWOTwb6vwUPq5TfnuNzO92keBxGg+aWylEC25zYFPYpAq384g5lmVaV53zmp1f</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c/MoAjottHymvvNXddmtQ7FRzr24ngjXefRf5CKasls=</DigestValue>
    </Reference>
    <Reference Type="http://www.w3.org/2000/09/xmldsig#Object" URI="#idOfficeObject">
      <DigestMethod Algorithm="http://www.w3.org/2001/04/xmlenc#sha256"/>
      <DigestValue>uikrhVZWNMcTRKpUTulRGa9ZidLg0WbLGcxV5gooVpc=</DigestValue>
    </Reference>
    <Reference Type="http://uri.etsi.org/01903#SignedProperties" URI="#idSignedProperties">
      <Transforms>
        <Transform Algorithm="http://www.w3.org/TR/2001/REC-xml-c14n-20010315"/>
      </Transforms>
      <DigestMethod Algorithm="http://www.w3.org/2001/04/xmlenc#sha256"/>
      <DigestValue>QPYQLTYGeKTzuz0xTA9IttvPMZdwqSbwuMfzzhEiMN4=</DigestValue>
    </Reference>
  </SignedInfo>
  <SignatureValue>VQG8+0Pxc7857E+ArKA2enX9MRZR526JSAxkD6z0cn4vdbadjQpzfOSxsHG7ie3FncKPvB3R1ohx
0+xDVu1sPjaxoBODBRcwcQ/DjGnS/bUgm4uYPBW5X75IBv8uz2weDhTYywePnoUuDxe0DRWNFg+/
KNZu8B/f82i6mjm9qcbvnI/lgGOEUcE7CCCAQBrJPPqNsZnLvdfAJZLYy46giZcR8a1Z8OXCwEpR
hrWlwa+qBlGbUBakVGzuoXzcrEDrU+YOyJPfIk0WRjhAQJ8aH3VLfvxxsL9tvDlBN1dXYjlju8z6
czI695HRdZqBAXAzbYmu8cm8/xLhveMciPDUCA==</SignatureValue>
  <KeyInfo>
    <X509Data>
      <X509Certificate>MIIH9jCCBd6gAwIBAgIIOcgWUefkC9owDQYJKoZIhvcNAQELBQAwWzEXMBUGA1UEBRMOUlVDIDgwMDUwMTcyLTExGjAYBgNVBAMTEUNBLURPQ1VNRU5UQSBTLkEuMRcwFQYDVQQKEw5ET0NVTUVOVEEgUy5BLjELMAkGA1UEBhMCUFkwHhcNMTkwOTA0MTcxNjIyWhcNMjEwOTAzMTcyNjIyWjCBmjELMAkGA1UEBhMCUFkxFjAUBgNVBAQMDUJFTkVHQVMgSVNFQVMxETAPBgNVBAUTCENJODU1NTUwMRIwEAYDVQQqDAlCTEFTIFRJVE8xFzAVBgNVBAoMDlBFUlNPTkEgRklTSUNBMREwDwYDVQQLDAhGSVJNQSBGMjEgMB4GA1UEAwwXQkxBUyBUSVRPIEJFTkVHQVMgSVNFQVMwggEiMA0GCSqGSIb3DQEBAQUAA4IBDwAwggEKAoIBAQC269KylNmwpNrhH02bKutOIOq6//Dmmid0oJ6WclIsyRG8Ewhx8F6X5VnYxMJRjcjjO0WPVDl6nVnPN0NDVy/NjPapCXEznnH6Dz/DuJP+A0NGp6ovM+AgeuuqhvLIo6AJ/XgqSI96okuB0urohpOG2t5C1CwmTRYvNVLdwmjvx6TGsU5TxzqT9hhXC13TIyX82fiKj8wlF7Q0DzCjzpwjG6WoA3ApKGZXGQ/TsNroSDCRaKMWKGQMisi1QFMDahG7lhkvEV1XzvSQQ214dTDPsbfJklDFmroB8OlZGP8zXE13Zhl8zGJXi+ny+FMNLI2GVSR5aek/420u2u2M6beVAgMBAAGjggN8MIIDeDAMBgNVHRMBAf8EAjAAMA4GA1UdDwEB/wQEAwIF4DAqBgNVHSUBAf8EIDAeBggrBgEFBQcDAQYIKwYBBQUHAwIGCCsGAQUFBwMEMB0GA1UdDgQWBBRuiChIVVuuJEifwCFW90BLcmfY+DCBlgYIKwYBBQUHAQEEgYkwgYYwOQYIKwYBBQUHMAGGLWh0dHA6Ly93d3cuZG9jdW1lbnRhLmNvbS5weS9maXJtYWRpZ2l0YWwvb3NjcDBJBggrBgEFBQcwAoY9aHR0cHM6Ly93d3cuZG9jdW1lbnRhLmNvbS5weS9maXJtYWRpZ2l0YWwvZGVzY2FyZ2FzL2NhZG9jLmNydDAfBgNVHSMEGDAWgBRAJqwmXGKPxvUCVOSNwRom1u6lsjBPBgNVHR8ESDBGMESgQqBAhj5odHRwczovL3d3dy5kb2N1bWVudGEuY29tLnB5L2Zpcm1hZGlnaXRhbC9kZXNjYXJnYXMvY3JsZG9jLmNybDAhBgNVHREEGjAYgRZibGFzdGJlbmVnYXNAeWFob28uY29tMIIB3QYDVR0gBIIB1DCCAdAwggHMBg4rBgEEAYL5OwEBAQYBATCCAbgwPwYIKwYBBQUHAgEWM2h0dHBzOi8vd3d3LmRvY3VtZW50YS5jb20ucHkvZmlybWFkaWdpdGFsL2Rlc2NhcmdhczCBwAYIKwYBBQUHAgIwgbMagbBFc3RlIGVzIHVuIGNlcnRpZmljYWRvIGRlIHBlcnNvbmEgZu1zaWNhIGN1eWEgY2xhdmUgcHJpdmFkYSBlc3ThIGNvbnRlbmlkYSBlbiB1biBt82R1bG8gZGUgaGFyZHdhcmUgc2VndXJvIHkgc3UgZmluYWxpZGFkIGVzIGF1dGVudGljYXIgYSBzdSB0aXR1bGFyIG8gZ2VuZXJhciBmaXJtYXMgZGlnaXRhbGVzLjCBsQYIKwYBBQUHAgIwgaQagaFUaGlzIGlzIGFuIGVuZCB1c2VyIGNlcnRpZmljYXRlIHdob3NlIHByaXZhdGUga2V5IGlzIGVtYmVkZGVkIHdpdGhpbiBhIHNlY3VyZSBoYXJkd2FyZSBtb2R1bGUgdGhhdCBhaW1zIHRvIGF1dGhlbnRpY2F0ZSBpdHMgb3duZXIgb3IgZ2VuZXJhdGUgZGlnaXRhbCBzaWduYXR1cmVzLjANBgkqhkiG9w0BAQsFAAOCAgEAVAPxlzIIQhyoGEIOgyF4j/e5kjQVScnUtkONLg3YpyXpRMGjP6xwOjIXMtCIhMHxqk+6gk79kHFToWNd0BVcJXxvoK9lS73Y4Ze8dQ7gaIv9ZlgJ8/kpygjQI09nIaX0UZucsi/aPvQ4Cg78sGW3ty6Tu+cyZn7sc/XaCMuECpKyFeGwhlA0iHyxJUnVW8fx4BE2G8Y9f6QyOiUHKgNYrr+vQ979fjuh7mmn7KMbsLh/IumTs8TAi14hdt87B22EF7MV1zWyljE9BOj4MQL96Z9AdD7TcFLMvMICrGiCqkawv2u34k8+2aUTZNmPd5jvrsRLfAHseJj3ZPBYB3+47nIokzZYBIRMCCDrrDUAdKGaBqxP1BaD5YWroJlzFXXG3H4ymMM9l6WER41LQ30JP1gmkZdPYXhmx0dnytTsNNuqDEXnog86JOaB5zZ6EZ1I1EiRrPU6YX7OptLT2hgxZzj7KEPiVxsUZ+0Q46QYjloZ0s7dxMhYhd28PNjee4ln4WG2cUIZkkjTF/nR9KT+cMOJv3xknOqB2nLbS5Y+QYVfQZHk6MYqcaqnNp22Re7XgTmarFNcdwkbkFhpp4lh2+C13OhA4qI/w2syySECqrk7BWyXbJTf47wGZ7y2RK1rleGTeN46yYOyP1J8uS0VnsecMoYUuv4AQAKMtAIB5/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21"/>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Transform>
          <Transform Algorithm="http://www.w3.org/TR/2001/REC-xml-c14n-20010315"/>
        </Transforms>
        <DigestMethod Algorithm="http://www.w3.org/2001/04/xmlenc#sha256"/>
        <DigestValue>8FpqrJCi38PwIyXyMJnGa6rRvrv8BOaOp2Yq0gXFB+o=</DigestValue>
      </Reference>
      <Reference URI="/xl/calcChain.xml?ContentType=application/vnd.openxmlformats-officedocument.spreadsheetml.calcChain+xml">
        <DigestMethod Algorithm="http://www.w3.org/2001/04/xmlenc#sha256"/>
        <DigestValue>6ZMpU5uzlUW1+HYSYtqXOqG9sejnyLgbnBBnvrAt2L8=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ysY7u8LLyl7naQrzFRAwountIREwV1elZfBQr4/fz6I=</DigestValue>
      </Reference>
      <Reference URI="/xl/drawings/drawing1.xml?ContentType=application/vnd.openxmlformats-officedocument.drawing+xml">
        <DigestMethod Algorithm="http://www.w3.org/2001/04/xmlenc#sha256"/>
        <DigestValue>2nQxnYBTEyJy5ZzUXKoK+XW6F35fOPLcSK2P5cAj1ZM=</DigestValue>
      </Reference>
      <Reference URI="/xl/media/image1.emf?ContentType=image/x-emf">
        <DigestMethod Algorithm="http://www.w3.org/2001/04/xmlenc#sha256"/>
        <DigestValue>n3U1LYKaJRkrDTFA+ZvM/QIG9j25o5CM+jA5S4xp85k=</DigestValue>
      </Reference>
      <Reference URI="/xl/media/image2.emf?ContentType=image/x-emf">
        <DigestMethod Algorithm="http://www.w3.org/2001/04/xmlenc#sha256"/>
        <DigestValue>1N7QnO8MnJCjA75oxWc+I02GRgaoafUJ5mmr5MvvKlo=</DigestValue>
      </Reference>
      <Reference URI="/xl/media/image3.emf?ContentType=image/x-emf">
        <DigestMethod Algorithm="http://www.w3.org/2001/04/xmlenc#sha256"/>
        <DigestValue>us2ctd9/doQyiuhBZ+ty9flsbW7bGWoNGWfW16znxic=</DigestValue>
      </Reference>
      <Reference URI="/xl/media/image4.emf?ContentType=image/x-emf">
        <DigestMethod Algorithm="http://www.w3.org/2001/04/xmlenc#sha256"/>
        <DigestValue>FF9uyLOmbgFW4/4PAu2f5lUs7Wsvu30CYkYqQx7pcyU=</DigestValue>
      </Reference>
      <Reference URI="/xl/printerSettings/printerSettings1.bin?ContentType=application/vnd.openxmlformats-officedocument.spreadsheetml.printerSettings">
        <DigestMethod Algorithm="http://www.w3.org/2001/04/xmlenc#sha256"/>
        <DigestValue>Ps63/7/W6895YRzzIaL1YIpPM7bj5eY/ZP9pwu5j6iU=</DigestValue>
      </Reference>
      <Reference URI="/xl/printerSettings/printerSettings10.bin?ContentType=application/vnd.openxmlformats-officedocument.spreadsheetml.printerSettings">
        <DigestMethod Algorithm="http://www.w3.org/2001/04/xmlenc#sha256"/>
        <DigestValue>vdFQvtMyWiZp2ODhqJmDAWYyBvjSEF4AG0WDu87qLq4=</DigestValue>
      </Reference>
      <Reference URI="/xl/printerSettings/printerSettings11.bin?ContentType=application/vnd.openxmlformats-officedocument.spreadsheetml.printerSettings">
        <DigestMethod Algorithm="http://www.w3.org/2001/04/xmlenc#sha256"/>
        <DigestValue>UHUGXEq0I4VbFBBH1/Tzo9uwCn0CvLxuXhAP5ou7ncI=</DigestValue>
      </Reference>
      <Reference URI="/xl/printerSettings/printerSettings12.bin?ContentType=application/vnd.openxmlformats-officedocument.spreadsheetml.printerSettings">
        <DigestMethod Algorithm="http://www.w3.org/2001/04/xmlenc#sha256"/>
        <DigestValue>6U8UhJ4IOwPwGNaCH7dIQqm0226JT2iTWoiPHQuDv2o=</DigestValue>
      </Reference>
      <Reference URI="/xl/printerSettings/printerSettings13.bin?ContentType=application/vnd.openxmlformats-officedocument.spreadsheetml.printerSettings">
        <DigestMethod Algorithm="http://www.w3.org/2001/04/xmlenc#sha256"/>
        <DigestValue>oXXcjL/SZmeJcoQhuKeW7IXCsPoyac7L4qPaHzOrPPg=</DigestValue>
      </Reference>
      <Reference URI="/xl/printerSettings/printerSettings14.bin?ContentType=application/vnd.openxmlformats-officedocument.spreadsheetml.printerSettings">
        <DigestMethod Algorithm="http://www.w3.org/2001/04/xmlenc#sha256"/>
        <DigestValue>Up5UdR2ezW7Z+DDEKUUHpFBNI+pLFFdLZ2VZguWQ9mI=</DigestValue>
      </Reference>
      <Reference URI="/xl/printerSettings/printerSettings15.bin?ContentType=application/vnd.openxmlformats-officedocument.spreadsheetml.printerSettings">
        <DigestMethod Algorithm="http://www.w3.org/2001/04/xmlenc#sha256"/>
        <DigestValue>I9E/8i7lzmdWId6lN+wBu81vKI0+9U7jMwdlJEcrEwM=</DigestValue>
      </Reference>
      <Reference URI="/xl/printerSettings/printerSettings16.bin?ContentType=application/vnd.openxmlformats-officedocument.spreadsheetml.printerSettings">
        <DigestMethod Algorithm="http://www.w3.org/2001/04/xmlenc#sha256"/>
        <DigestValue>FHM4esBLQdwt87lNwu17Pgx9geqTQhc0zUiZFdCnm+M=</DigestValue>
      </Reference>
      <Reference URI="/xl/printerSettings/printerSettings17.bin?ContentType=application/vnd.openxmlformats-officedocument.spreadsheetml.printerSettings">
        <DigestMethod Algorithm="http://www.w3.org/2001/04/xmlenc#sha256"/>
        <DigestValue>q8LZzhZZ51tfeUjpjWUcK+369SvzXnt0p+7dpBtZYV0=</DigestValue>
      </Reference>
      <Reference URI="/xl/printerSettings/printerSettings18.bin?ContentType=application/vnd.openxmlformats-officedocument.spreadsheetml.printerSettings">
        <DigestMethod Algorithm="http://www.w3.org/2001/04/xmlenc#sha256"/>
        <DigestValue>ZkJPqTTtgt64x078hQBxKRRTHJ+dECDmGUSEOHkHYr8=</DigestValue>
      </Reference>
      <Reference URI="/xl/printerSettings/printerSettings2.bin?ContentType=application/vnd.openxmlformats-officedocument.spreadsheetml.printerSettings">
        <DigestMethod Algorithm="http://www.w3.org/2001/04/xmlenc#sha256"/>
        <DigestValue>mmwcrQHwANXRSH5U7U8zq+8+n9LgtqSdkSpZmT+xlTk=</DigestValue>
      </Reference>
      <Reference URI="/xl/printerSettings/printerSettings3.bin?ContentType=application/vnd.openxmlformats-officedocument.spreadsheetml.printerSettings">
        <DigestMethod Algorithm="http://www.w3.org/2001/04/xmlenc#sha256"/>
        <DigestValue>ynO1n3Xf9rEv5LRyI1WB4kFP57/K/CpOw4Bt4TPB7wE=</DigestValue>
      </Reference>
      <Reference URI="/xl/printerSettings/printerSettings4.bin?ContentType=application/vnd.openxmlformats-officedocument.spreadsheetml.printerSettings">
        <DigestMethod Algorithm="http://www.w3.org/2001/04/xmlenc#sha256"/>
        <DigestValue>ZlM2371Rg2SNVhf9qQA9b2H7AXvgNOSZZzo//1iOaQg=</DigestValue>
      </Reference>
      <Reference URI="/xl/printerSettings/printerSettings5.bin?ContentType=application/vnd.openxmlformats-officedocument.spreadsheetml.printerSettings">
        <DigestMethod Algorithm="http://www.w3.org/2001/04/xmlenc#sha256"/>
        <DigestValue>nxo3qkntvMe4Eed87Pk7/+sxu5M9NFFF7hfFMoODsCQ=</DigestValue>
      </Reference>
      <Reference URI="/xl/printerSettings/printerSettings6.bin?ContentType=application/vnd.openxmlformats-officedocument.spreadsheetml.printerSettings">
        <DigestMethod Algorithm="http://www.w3.org/2001/04/xmlenc#sha256"/>
        <DigestValue>kiY3KmaVlnFXEcup6MSg1XMNEamS3SPnrFXnTP/bgZg=</DigestValue>
      </Reference>
      <Reference URI="/xl/printerSettings/printerSettings7.bin?ContentType=application/vnd.openxmlformats-officedocument.spreadsheetml.printerSettings">
        <DigestMethod Algorithm="http://www.w3.org/2001/04/xmlenc#sha256"/>
        <DigestValue>ZlM2371Rg2SNVhf9qQA9b2H7AXvgNOSZZzo//1iOaQg=</DigestValue>
      </Reference>
      <Reference URI="/xl/printerSettings/printerSettings8.bin?ContentType=application/vnd.openxmlformats-officedocument.spreadsheetml.printerSettings">
        <DigestMethod Algorithm="http://www.w3.org/2001/04/xmlenc#sha256"/>
        <DigestValue>ZlM2371Rg2SNVhf9qQA9b2H7AXvgNOSZZzo//1iOaQg=</DigestValue>
      </Reference>
      <Reference URI="/xl/printerSettings/printerSettings9.bin?ContentType=application/vnd.openxmlformats-officedocument.spreadsheetml.printerSettings">
        <DigestMethod Algorithm="http://www.w3.org/2001/04/xmlenc#sha256"/>
        <DigestValue>vdFQvtMyWiZp2ODhqJmDAWYyBvjSEF4AG0WDu87qLq4=</DigestValue>
      </Reference>
      <Reference URI="/xl/sharedStrings.xml?ContentType=application/vnd.openxmlformats-officedocument.spreadsheetml.sharedStrings+xml">
        <DigestMethod Algorithm="http://www.w3.org/2001/04/xmlenc#sha256"/>
        <DigestValue>o4NP9VuayQ5KfdHORkxiehDcuuSRqFU/O6DI01dXtpE=</DigestValue>
      </Reference>
      <Reference URI="/xl/styles.xml?ContentType=application/vnd.openxmlformats-officedocument.spreadsheetml.styles+xml">
        <DigestMethod Algorithm="http://www.w3.org/2001/04/xmlenc#sha256"/>
        <DigestValue>JIMNLurhNv2f2kqtusE/TovO+fa4PfOuJuEy9WLlKCc=</DigestValue>
      </Reference>
      <Reference URI="/xl/theme/theme1.xml?ContentType=application/vnd.openxmlformats-officedocument.theme+xml">
        <DigestMethod Algorithm="http://www.w3.org/2001/04/xmlenc#sha256"/>
        <DigestValue>MSC/EYkfwclNctHK+aZVNa7gncE2d4S8pHsh2ftpRsE=</DigestValue>
      </Reference>
      <Reference URI="/xl/workbook.xml?ContentType=application/vnd.openxmlformats-officedocument.spreadsheetml.sheet.main+xml">
        <DigestMethod Algorithm="http://www.w3.org/2001/04/xmlenc#sha256"/>
        <DigestValue>vtdBonwJi2DNwrmR8SNNje4bu7jYB4zYr6x7vf7pagY=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BW13LjEKaEXRjIa2jXYQllSRmBFgqp8rbML9TX2/npU=</DigestValue>
      </Reference>
      <Reference URI="/xl/worksheets/_rels/sheet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7KnOMn7UlXli3Jy1eYmN5veK0HI9TOlohTDdyttJaLI=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/3ofRylsUvlPscG1Xoa4Kgh1ir9P8tW/F7PDlnplt1o=</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1n3KbRo1b7kt/TmXtwZ71Yv5MzSHlCSJBnkzJR2j3pg=</DigestValue>
      </Reference>
      <Reference URI="/xl/worksheets/sheet10.xml?ContentType=application/vnd.openxmlformats-officedocument.spreadsheetml.worksheet+xml">
        <DigestMethod Algorithm="http://www.w3.org/2001/04/xmlenc#sha256"/>
        <DigestValue>CoRG4/pCCvo3Y+SBbRdnHW1Gt2cn8p4IzhYQox/Xx/A=</DigestValue>
      </Reference>
      <Reference URI="/xl/worksheets/sheet11.xml?ContentType=application/vnd.openxmlformats-officedocument.spreadsheetml.worksheet+xml">
        <DigestMethod Algorithm="http://www.w3.org/2001/04/xmlenc#sha256"/>
        <DigestValue>VA1Pyhk91wjmYANA5N+ZQXGe8PpxaqAuIEkoZ1BTzo0=</DigestValue>
      </Reference>
      <Reference URI="/xl/worksheets/sheet12.xml?ContentType=application/vnd.openxmlformats-officedocument.spreadsheetml.worksheet+xml">
        <DigestMethod Algorithm="http://www.w3.org/2001/04/xmlenc#sha256"/>
        <DigestValue>Ov90pm7c9lJt3bnK6OeCIVWfQpD3sINlaad2Tz3MbT4=</DigestValue>
      </Reference>
      <Reference URI="/xl/worksheets/sheet13.xml?ContentType=application/vnd.openxmlformats-officedocument.spreadsheetml.worksheet+xml">
        <DigestMethod Algorithm="http://www.w3.org/2001/04/xmlenc#sha256"/>
        <DigestValue>PbeHPo+aVYachqROfRwXkMGYuklx0yPxjb1HCX7nL00=</DigestValue>
      </Reference>
      <Reference URI="/xl/worksheets/sheet14.xml?ContentType=application/vnd.openxmlformats-officedocument.spreadsheetml.worksheet+xml">
        <DigestMethod Algorithm="http://www.w3.org/2001/04/xmlenc#sha256"/>
        <DigestValue>geqajDVkVvFQEXyJIZKWTg+Hw7SuojQb/m6lPMJXlqc=</DigestValue>
      </Reference>
      <Reference URI="/xl/worksheets/sheet15.xml?ContentType=application/vnd.openxmlformats-officedocument.spreadsheetml.worksheet+xml">
        <DigestMethod Algorithm="http://www.w3.org/2001/04/xmlenc#sha256"/>
        <DigestValue>3sfrxLZt1SSYvy3HAPVV0TYWUFbudun1pjPYHUoGyEo=</DigestValue>
      </Reference>
      <Reference URI="/xl/worksheets/sheet16.xml?ContentType=application/vnd.openxmlformats-officedocument.spreadsheetml.worksheet+xml">
        <DigestMethod Algorithm="http://www.w3.org/2001/04/xmlenc#sha256"/>
        <DigestValue>m6+DwfFzIw+7Ke0TNJ3Ta8CRywNmlX6SM6DY3ntNBO4=</DigestValue>
      </Reference>
      <Reference URI="/xl/worksheets/sheet17.xml?ContentType=application/vnd.openxmlformats-officedocument.spreadsheetml.worksheet+xml">
        <DigestMethod Algorithm="http://www.w3.org/2001/04/xmlenc#sha256"/>
        <DigestValue>sU93BFLVxVhWxJju0wvfN0IgXPJE2r0AmvSUq5RLMro=</DigestValue>
      </Reference>
      <Reference URI="/xl/worksheets/sheet18.xml?ContentType=application/vnd.openxmlformats-officedocument.spreadsheetml.worksheet+xml">
        <DigestMethod Algorithm="http://www.w3.org/2001/04/xmlenc#sha256"/>
        <DigestValue>tGnfTwfT3x0pkM8sLMo3GxQkbwN7qNj13In0JXbGj94=</DigestValue>
      </Reference>
      <Reference URI="/xl/worksheets/sheet2.xml?ContentType=application/vnd.openxmlformats-officedocument.spreadsheetml.worksheet+xml">
        <DigestMethod Algorithm="http://www.w3.org/2001/04/xmlenc#sha256"/>
        <DigestValue>q/Z3XmC+TfjippyxF8mIfbP11HG6OELR1JCEP5JYEZE=</DigestValue>
      </Reference>
      <Reference URI="/xl/worksheets/sheet3.xml?ContentType=application/vnd.openxmlformats-officedocument.spreadsheetml.worksheet+xml">
        <DigestMethod Algorithm="http://www.w3.org/2001/04/xmlenc#sha256"/>
        <DigestValue>lT/uoNpfTNLFqlBKOUy8FMx9jtPPG0l3FMNGQfH42cQ=</DigestValue>
      </Reference>
      <Reference URI="/xl/worksheets/sheet4.xml?ContentType=application/vnd.openxmlformats-officedocument.spreadsheetml.worksheet+xml">
        <DigestMethod Algorithm="http://www.w3.org/2001/04/xmlenc#sha256"/>
        <DigestValue>fzwE5WmEUbSAxTnbWZqmiKqeT0zfL3gYaY8ehhmJ7Ik=</DigestValue>
      </Reference>
      <Reference URI="/xl/worksheets/sheet5.xml?ContentType=application/vnd.openxmlformats-officedocument.spreadsheetml.worksheet+xml">
        <DigestMethod Algorithm="http://www.w3.org/2001/04/xmlenc#sha256"/>
        <DigestValue>NKpOj/A7cNUlO6gcx6a5c8z6LfkiaEnM0zheP5ssGaU=</DigestValue>
      </Reference>
      <Reference URI="/xl/worksheets/sheet6.xml?ContentType=application/vnd.openxmlformats-officedocument.spreadsheetml.worksheet+xml">
        <DigestMethod Algorithm="http://www.w3.org/2001/04/xmlenc#sha256"/>
        <DigestValue>HAI53e9+YIvs6BOBgaeFkaT5MTfZakNRd72YVd8XbLk=</DigestValue>
      </Reference>
      <Reference URI="/xl/worksheets/sheet7.xml?ContentType=application/vnd.openxmlformats-officedocument.spreadsheetml.worksheet+xml">
        <DigestMethod Algorithm="http://www.w3.org/2001/04/xmlenc#sha256"/>
        <DigestValue>+EWyU/jAA6oJVjiMq4n9A3A/0x8w2V7JBeQjYde5ARc=</DigestValue>
      </Reference>
      <Reference URI="/xl/worksheets/sheet8.xml?ContentType=application/vnd.openxmlformats-officedocument.spreadsheetml.worksheet+xml">
        <DigestMethod Algorithm="http://www.w3.org/2001/04/xmlenc#sha256"/>
        <DigestValue>jrZrHHRmwLR7qorbbMv7QT8ggO6tUJJYwQMnKFofezQ=</DigestValue>
      </Reference>
      <Reference URI="/xl/worksheets/sheet9.xml?ContentType=application/vnd.openxmlformats-officedocument.spreadsheetml.worksheet+xml">
        <DigestMethod Algorithm="http://www.w3.org/2001/04/xmlenc#sha256"/>
        <DigestValue>yaEK25m29RJzv13KasGz5dYtkZfQiwAXx88mezl/gFc=</DigestValue>
      </Reference>
    </Manifest>
    <SignatureProperties>
      <SignatureProperty Id="idSignatureTime" Target="#idPackageSignature">
        <mdssi:SignatureTime xmlns:mdssi="http://schemas.openxmlformats.org/package/2006/digital-signature">
          <mdssi:Format>YYYY-MM-DDThh:mm:ssTZD</mdssi:Format>
          <mdssi:Value>2020-04-29T13:34:18Z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PRESIDENTE</SignatureComments>
          <WindowsVersion>10.0</WindowsVersion>
          <OfficeVersion>16.0.12624/20</OfficeVersion>
          <ApplicationVersion>16.0.12624</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2020-04-29T13:34:18Z</xd:SigningTime>
          <xd:SigningCertificate>
            <xd:Cert>
              <xd:CertDigest>
                <DigestMethod Algorithm="http://www.w3.org/2001/04/xmlenc#sha256"/>
                <DigestValue>FXkYk/QZ+B1NqlfJrMYhgv6Gz0iIvqivUm4I55vQgPk=</DigestValue>
              </xd:CertDigest>
              <xd:IssuerSerial>
                <X509IssuerName>C=PY, O=DOCUMENTA S.A., CN=CA-DOCUMENTA S.A., SERIALNUMBER=RUC 80050172-1</X509IssuerName>
                <X509SerialNumber>4163602396542667738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qTCCBZGgAwIBAgIQWC+ij8rcjflWoRe765RflzANBgkqhkiG9w0BAQsFADBvMQswCQYDVQQGEwJQWTErMCkGA1UECgwiTWluaXN0ZXJpbyBkZSBJbmR1c3RyaWEgeSBDb21lcmNpbzEzMDEGA1UEAwwqQXV0b3JpZGFkIENlcnRpZmljYWRvcmEgUmHDrXogZGVsIFBhcmFndWF5MB4XDTE2MDEyMTE3MzkwN1oXDTI2MDEyMTE3MzkwN1owWzEXMBUGA1UEBRMOUlVDIDgwMDUwMTcyLTExGjAYBgNVBAMTEUNBLURPQ1VNRU5UQSBTLkEuMRcwFQYDVQQKEw5ET0NVTUVOVEEgUy5BLjELMAkGA1UEBhMCUFkwggIiMA0GCSqGSIb3DQEBAQUAA4ICDwAwggIKAoICAQD945XFHgasDzMiYEmYi3plyca69N8oZ2P/hk+D/VTF+X5H6btEEiBu1KNEf35B5e2pyeOAOBsduFcJAgh3tjNAQGcY057ad1eCdBf6pbXv8Mhio0jlcGSvlmF+OVTTYvTUwF2HbgHDqOiQDJpnDzMhVXmNKfKH7W62QYKp0fKB8F8li1ChNt30za2bqzeTntqq3kCXHlhbjHlLMHqV76MgsEeHuSJMtxOBbQatlxyJRmcEfUyF/hu8A8q3caWLFOzfsJbTfpAxkxo3/ewkRVF/SAj70/3VBrw+IY/9TTTeS2oYrWkurC3tT5KTmwr1mMKIBprkVRVqzWuh+4HyPmgF/u4kqI6A8xiA1mdsk+hCP5zICkEv+qwjP9mK4pq1gTvjvuQ6sbu2+qBaUi5nTr/L81Y5vSvLOR0Hod7GmCx9p7JWMzEVAGmh28F0ZqPt5Ry37w4DLdtrBJPzdyso36OZseNaXM3puukBisbv2vyt2ydUvuLwEbl2oYDKcvfifCLauqlgwCv5BKFuxBDL/KKaxnJZBYKbEtgY9ztwYEY8xyAbyQqH/JAB88VW04vw7GVkdUPu7mw1udKafyJXRrqlsrAbCTWdtwYuXJPj3mi/x3z6+Fg1+kx9izYU/5+DtGLhk3YN0eIObqtjUjBhqT+u1rJ3iZtalwRtDBhEb5ehrQIDAQABo4ICUzCCAk8wEgYDVR0TAQH/BAgwBgEB/wIBADAOBgNVHQ8BAf8EBAMCAQYwHQYDVR0OBBYEFEAmrCZcYo/G9QJU5I3BGibW7qWyMB8GA1UdIwQYMBaAFMLEEfIqaEQMACjsTNYp25L7Xr3WMIGJBggrBgEFBQcBAQR9MHswPgYIKwYBBQUHMAKGMmh0dHA6Ly93d3cuYWNyYWl6Lmdvdi5weS9jcnQvYWNfcmFpel9weV9zaGEyNTYuY3J0MDkGCCsGAQUFBzABhi1odHRwOi8vd3d3LmRvY3VtZW50YS5jb20ucHkvZmlybWFkaWdpdGFsL29jc3AwggEdBgNVHSAEggEUMIIBEDCCAQwGA1UdIDCCAQMwNgYIKwYBBQUHAgEWKmh0dHA6Ly93d3cuYWNyYWl6Lmdvdi5weS9jcHMvcG9saXRpY2FzLnBkZjBmBggrBgEFBQcCAjBaGlhDZXJ0aWZpY2Fkb3MgZW1pdGlkb3MgZGVudHJvIGRlbCBtYXJjbyBkZSBsYSBQS0kgUGFyYWd1YXkgYmFqbyBsYSBqZXJhcnF1aWEgZGUgc3UgQUNSYWl6MGEGCCsGAQUFBwICMFUaU0lzc3VlZCBDZXJ0aWZpY2F0ZXMgaW4gdGhlIHNjb3BlIG9mIHRoZSBQS0kgUGFyYWd1YXkgdW5kZXIgdGhlIGhpZXJhY2h5IG9mIFJPT1QgQ0EuMDwGA1UdHwQ1MDMwMaAvoC2GK2h0dHA6Ly93d3cuYWNyYWl6Lmdvdi5weS9hcmwvYWNfcmFpel9weS5jcmwwDQYJKoZIhvcNAQELBQADggIBAGK+wo/po7oT9Qq40OltXGGgBIA3i4NGFQ5UBsWU3tI+O3jNkBi/9k/BkYHVT9UxWNHUxoZw+QJsAKl5f8wQksVH18Scq5Z+RUSBQ7v1hvvH1m2P7FXcB0nf+nwDVoDyGv57EmhKofwQibUzKajDts6JrsXyugQhVbLynSCw4qPMJLpImpL21LxxVMcryQMYymYUAr3DrMLOUuXxKLXCSOf8oP/PSmBvKldr2xeGJ5kowMxq0Af8mn7+pnm3yi0Ons5plFugKv3eSAmBY3zBS5NGPt9FFY/9FeNbCNXLEIRhaCx3T/6lSfIJZU5fCfLUY3y0hkSwuoK1gf/hHFyqyN/PrJ8E9PbyEzpMYwc51K+PhRRMcrJaD9txveHz8XjDrjjoISL+ZV54LMzUi5sF++nG79TLxDaC4vBtg6I8mOooFqzbsYgM3R4SaElTQIv6dSEZX1wKJXh25RbldqePe4Alnwe3vU97ZrTEpKPQkRM4lPJVElOicbYR1Wx5xrvyFucagF6IVeP4IZLJt1L4rbiSzPq027Q8jECgeJeRQWVKS8nQ8KyMfA0tgAuL3Vtub5pSbMI3xqtQwdJtOgwFj2iVp1BQv3XegF6OySbw/sk46AGWOTwb6vwUPq5TfnuNzO92keBxGg+aWylEC25zYFPYpAq384g5lmVaV53zmp1f</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4.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gc3bbsNsS+gzIxLAgBil6w7t7Pg=</DigestValue>
    </Reference>
    <Reference URI="#idOfficeObject" Type="http://www.w3.org/2000/09/xmldsig#Object">
      <DigestMethod Algorithm="http://www.w3.org/2000/09/xmldsig#sha1"/>
      <DigestValue>81Mmo9cBO6PQVuRLOXRf1n7XbEQ=</DigestValue>
    </Reference>
    <Reference URI="#idSignedProperties" Type="http://uri.etsi.org/01903#SignedProperties">
      <Transforms>
        <Transform Algorithm="http://www.w3.org/TR/2001/REC-xml-c14n-20010315"/>
      </Transforms>
      <DigestMethod Algorithm="http://www.w3.org/2000/09/xmldsig#sha1"/>
      <DigestValue>dGDk3BVDooHGopT3n1+6wLUb2mE=</DigestValue>
    </Reference>
  </SignedInfo>
  <SignatureValue>SPP9dFki+GZZTE2oD69hGDboINBNlCm0Nb25pq/fju0GybgFfhR+ZYwmE27zV/P/5DcLRJmJA6OY
TS4iXiItp7rYa1ONi1ZNBOEi0iPtnQf1FiSMAMJBFHWEyDoPrz+EiX8jVpeuQG2DUDS2qgCXHDPF
78mZYgioCsXOC490YdfuzoQwP4ql52afNFhfgoku7GIz1SxKTjMwX/VRV25kUn9jYyZk+2yS56rX
WBNWTrvzlwqe/uiqE2NoaplGFLMDwG0J/4mFJJtK+htHIK3eZ6ashzqlUgfnvbB/bez/DUgITmAE
IVLBiwOHHZmWxI1UBhvDxGb/2tCLloFt3QwJ6A==</SignatureValue>
  <KeyInfo>
    <X509Data>
      <X509Certificate>MIIIDjCCBfagAwIBAgITXAAAH9sU8pod27bNmwAAAAAf2zANBgkqhkiG9w0BAQsFADBXMRcwFQYD
VQQFEw5SVUMgODAwODA2MTAtNzEVMBMGA1UEChMMQ09ERTEwMCBTLkEuMQswCQYDVQQGEwJQWTEY
MBYGA1UEAxMPQ0EtQ09ERTEwMCBTLkEuMB4XDTE5MTIyMzE0MDMxNloXDTIxMTIyMzE0MDMxNlow
gaQxJTAjBgNVBAMTHEFOVE9OSU8gTUlHVUVMIEdBTEVBTk8gU0lMVkExFzAVBgNVBAoTDlBFUlNP
TkEgRklTSUNBMQswCQYDVQQGEwJQWTEXMBUGA1UEKhMOQU5UT05JTyBNSUdVRUwxFjAUBgNVBAQT
DUdBTEVBTk8gU0lMVkExETAPBgNVBAUTCENJNTc1MDIwMREwDwYDVQQLEwhGSVJNQSBGMjCCASIw
DQYJKoZIhvcNAQEBBQADggEPADCCAQoCggEBAMlwY54ERZO3gnCuCwuoaubypvN9Tw5qoYCzq86c
R/Nm2LoSoXm/e0oHRGq1hWQBkQkL4hDNMbNDvos4G2iHVJoHS4pUUsIiUGmMBzpyEJSS8EqvONAE
oSSsenGzUm8v+MjStcVcIC/jS9hr2lF7KQIy0IiWDSjPnM7qhnNZsE5LQX010sC73clTL7GAJxwe
Je+33dMOXekxN61fvGOtZgSy/ZZBEVHM2O3+gRSvKSNODrGxTMBa2rqOeeF9Vlnq/QrUcBlYDE4k
sMx860K/J9ulH6WfCSjiUKG7XmGHpkvPCBbOwP5voD+OC6ygv+rnnkebev0/FCbaGrUvJBGPH2EC
AwEAAaOCA4MwggN/MA4GA1UdDwEB/wQEAwIF4DAMBgNVHRMBAf8EAjAAMCAGA1UdJQEB/wQWMBQG
CCsGAQUFBwMCBggrBgEFBQcDBDAdBgNVHQ4EFgQU38eTPNU6qAePf4vGEIER5bRvEsIwHwYDVR0j
BBgwFoAUJ/baOwt/k/hZEtAVqkLPspaWPUUwgYgGA1UdHwSBgDB+MHygeqB4hjpodHRwOi8vY2Ex
LmNvZGUxMDAuY29tLnB5L2Zpcm1hLWRpZ2l0YWwvY3JsL0NBLUNPREUxMDAuY3JshjpodHRwOi8v
Y2EyLmNvZGUxMDAuY29tLnB5L2Zpcm1hLWRpZ2l0YWwvY3JsL0NBLUNPREUxMDAuY3JsMIH4Bggr
BgEFBQcBAQSB6zCB6DBGBggrBgEFBQcwAoY6aHR0cDovL2NhMS5jb2RlMTAwLmNvbS5weS9maXJt
YS1kaWdpdGFsL2Nlci9DQS1DT0RFMTAwLmNlcjBGBggrBgEFBQcwAoY6aHR0cDovL2NhMi5jb2Rl
MTAwLmNvbS5weS9maXJtYS1kaWdpdGFsL2Nlci9DQS1DT0RFMTAwLmNlcjAqBggrBgEFBQcwAYYe
aHR0cDovL2NhMS5jb2RlMTAwLmNvbS5weS9vY3NwMCoGCCsGAQUFBzABhh5odHRwOi8vY2EyLmNv
ZGUxMDAuY29tLnB5L29jc3AwggFPBgNVHSAEggFGMIIBQjCCAT4GDCsGAQQBgtlKAQEBBjCCASww
bAYIKwYBBQUHAgEWYGh0dHA6Ly93d3cuY29kZTEwMC5jb20ucHkvZmlybWEtZGlnaXRhbC9DT0RF
MTAwJTIwUG9saXRpY2ElMjBkZSUyMENlcnRpZmljYWNpb24lMjBGMiUyMHYyLjAucGRmADBmBggr
BgEFBQcCAjBaHlgAUABvAGwAaQB0AGkAYwBhACAAZABlACAAYwBlAHIAdABpAGYAaQBjAGEAYwBp
AG8AbgAgAEYAMgAgAGQAZQAgAEMAbwBkAGUAMQAwADAAIABTAC4AQQAuMFQGCCsGAQUFBwICMEge
RgBDAG8AZABlACAAMQAwADAAIABTAC4AQQAuACAAQwBlAHIAdABpAGYAaQBjAGEAdABlACAAUABv
AGwAaQBjAHkAIABGADIwJAYDVR0RBB0wG4EZTUlHVUVMR0FMRUFOT0BDUEFOLkNPTS5QWTANBgkq
hkiG9w0BAQsFAAOCAgEAfUGt/+thM2WCNJHXCifUsFplev9zwbqnCb9Jp2Y/6+3C5PQ9r7mXOrLM
C31bmFZ3DSj7i6nT0Dgv6W/hUelas0kI8dMrGn0f6CCecQawd3jsbfZNOFgjYpSMFD2TMhu3GM8t
CwKN9aW0BNvQ/JKIl0SArekSKpOGd/szb47YKDCUqmoBRtZdbztjNF9KW9XWXhPJugvN1W2HD4tX
bW/v0hZ6coSVYFecxM0yf61G8wukD2WeHAByr+Xps5/QT7eodAiCpgKC/oJSOw6D63HI7MvtzuMc
8zaHckzSCHAsxkpvIhNfo98/wQchOvyKTn+pHHHKY0UZg8cnPY2D/w95IdTTlC2nLJDDe4UQ7UrL
dMy34sprgbCs6/ySNOt6BFdygjP9SNvaRfDElysvLaN2eEijxnOgxZ8iokvBHKX03OO85xWaCx4o
+g/6j1V06DOUOmSMrDuj6wSA7e7vF/1rhqJor4wdpMCD8XUUF4/Py+CFaDAVMGcUkWYY3rNGSS+K
WWh56WsPGEUAxd1btVWQsbob3rMn3cbx3vRyconj/71kLMnV85YPHRur3Agtlj7bnMzzrXSRS8oP
KZlqaQg3w+YDrAHd9z3iTJM/Gk/aokbLnekdq+Uih/3pL1JJwVEYbGFma0vomXGKI7JhD/LeztYg
H31NLrIf2hKbRh3jqZk=</X509Certificate>
    </X509Data>
  </KeyInfo>
  <Object xmlns:mdssi="http://schemas.openxmlformats.org/package/2006/digital-signature" Id="idPackageObject">
    <Manifest>
      <Reference URI="/xl/media/image1.emf?ContentType=image/x-emf">
        <DigestMethod Algorithm="http://www.w3.org/2000/09/xmldsig#sha1"/>
        <DigestValue>OKHE8y5HMeb+7IXPArODtOJ+AoY=</DigestValue>
      </Reference>
      <Reference URI="/xl/worksheets/sheet11.xml?ContentType=application/vnd.openxmlformats-officedocument.spreadsheetml.worksheet+xml">
        <DigestMethod Algorithm="http://www.w3.org/2000/09/xmldsig#sha1"/>
        <DigestValue>rwxASnMtKM2/nJtij6OV8Mq1epE=</DigestValue>
      </Reference>
      <Reference URI="/xl/printerSettings/printerSettings8.bin?ContentType=application/vnd.openxmlformats-officedocument.spreadsheetml.printerSettings">
        <DigestMethod Algorithm="http://www.w3.org/2000/09/xmldsig#sha1"/>
        <DigestValue>NnQpxSrVYkkrvmgZg54PWACZxJU=</DigestValue>
      </Reference>
      <Reference URI="/xl/worksheets/sheet12.xml?ContentType=application/vnd.openxmlformats-officedocument.spreadsheetml.worksheet+xml">
        <DigestMethod Algorithm="http://www.w3.org/2000/09/xmldsig#sha1"/>
        <DigestValue>JObGV3J7MVxU6Obb3DSB4qTicnM=</DigestValue>
      </Reference>
      <Reference URI="/xl/printerSettings/printerSettings7.bin?ContentType=application/vnd.openxmlformats-officedocument.spreadsheetml.printerSettings">
        <DigestMethod Algorithm="http://www.w3.org/2000/09/xmldsig#sha1"/>
        <DigestValue>NnQpxSrVYkkrvmgZg54PWACZxJU=</DigestValue>
      </Reference>
      <Reference URI="/xl/worksheets/sheet13.xml?ContentType=application/vnd.openxmlformats-officedocument.spreadsheetml.worksheet+xml">
        <DigestMethod Algorithm="http://www.w3.org/2000/09/xmldsig#sha1"/>
        <DigestValue>XP18IpJnL/tL/Lycqy0wZVUQoF0=</DigestValue>
      </Reference>
      <Reference URI="/xl/styles.xml?ContentType=application/vnd.openxmlformats-officedocument.spreadsheetml.styles+xml">
        <DigestMethod Algorithm="http://www.w3.org/2000/09/xmldsig#sha1"/>
        <DigestValue>HR/1m5mGH1U/N+UrST7lpXAdTSY=</DigestValue>
      </Reference>
      <Reference URI="/xl/theme/theme1.xml?ContentType=application/vnd.openxmlformats-officedocument.theme+xml">
        <DigestMethod Algorithm="http://www.w3.org/2000/09/xmldsig#sha1"/>
        <DigestValue>NxRce5j61R1JQ0oZ4SHeTW3rgyc=</DigestValue>
      </Reference>
      <Reference URI="/xl/printerSettings/printerSettings5.bin?ContentType=application/vnd.openxmlformats-officedocument.spreadsheetml.printerSettings">
        <DigestMethod Algorithm="http://www.w3.org/2000/09/xmldsig#sha1"/>
        <DigestValue>jDigxcMu2plCDORmuhpcptvAY+c=</DigestValue>
      </Reference>
      <Reference URI="/xl/worksheets/sheet18.xml?ContentType=application/vnd.openxmlformats-officedocument.spreadsheetml.worksheet+xml">
        <DigestMethod Algorithm="http://www.w3.org/2000/09/xmldsig#sha1"/>
        <DigestValue>fY5SqLYf8DWTkHObOQv/9rOOL0M=</DigestValue>
      </Reference>
      <Reference URI="/xl/printerSettings/printerSettings4.bin?ContentType=application/vnd.openxmlformats-officedocument.spreadsheetml.printerSettings">
        <DigestMethod Algorithm="http://www.w3.org/2000/09/xmldsig#sha1"/>
        <DigestValue>NnQpxSrVYkkrvmgZg54PWACZxJU=</DigestValue>
      </Reference>
      <Reference URI="/xl/worksheets/sheet5.xml?ContentType=application/vnd.openxmlformats-officedocument.spreadsheetml.worksheet+xml">
        <DigestMethod Algorithm="http://www.w3.org/2000/09/xmldsig#sha1"/>
        <DigestValue>b1EdZLdbxRz+ncvWR/dQFHpW4ew=</DigestValue>
      </Reference>
      <Reference URI="/xl/printerSettings/printerSettings9.bin?ContentType=application/vnd.openxmlformats-officedocument.spreadsheetml.printerSettings">
        <DigestMethod Algorithm="http://www.w3.org/2000/09/xmldsig#sha1"/>
        <DigestValue>X+JvYY4+aJM/XNxjmsKkRR7B2qw=</DigestValue>
      </Reference>
      <Reference URI="/xl/worksheets/sheet10.xml?ContentType=application/vnd.openxmlformats-officedocument.spreadsheetml.worksheet+xml">
        <DigestMethod Algorithm="http://www.w3.org/2000/09/xmldsig#sha1"/>
        <DigestValue>jIYCOAxALdmHDgLkmB86AnTWb5o=</DigestValue>
      </Reference>
      <Reference URI="/xl/printerSettings/printerSettings3.bin?ContentType=application/vnd.openxmlformats-officedocument.spreadsheetml.printerSettings">
        <DigestMethod Algorithm="http://www.w3.org/2000/09/xmldsig#sha1"/>
        <DigestValue>MeyfvmIIuvzWqE8zZ+X6EEa1IQw=</DigestValue>
      </Reference>
      <Reference URI="/xl/worksheets/sheet9.xml?ContentType=application/vnd.openxmlformats-officedocument.spreadsheetml.worksheet+xml">
        <DigestMethod Algorithm="http://www.w3.org/2000/09/xmldsig#sha1"/>
        <DigestValue>Pt72tSqbVc7EsNVketpkoIYw5Kg=</DigestValue>
      </Reference>
      <Reference URI="/xl/printerSettings/printerSettings12.bin?ContentType=application/vnd.openxmlformats-officedocument.spreadsheetml.printerSettings">
        <DigestMethod Algorithm="http://www.w3.org/2000/09/xmldsig#sha1"/>
        <DigestValue>DcQ6IKlhPB2lcPT1Qi48OyPc0B0=</DigestValue>
      </Reference>
      <Reference URI="/xl/worksheets/sheet8.xml?ContentType=application/vnd.openxmlformats-officedocument.spreadsheetml.worksheet+xml">
        <DigestMethod Algorithm="http://www.w3.org/2000/09/xmldsig#sha1"/>
        <DigestValue>mJj+qwxxH15xGcCBT+/pCUzyqoU=</DigestValue>
      </Reference>
      <Reference URI="/xl/printerSettings/printerSettings11.bin?ContentType=application/vnd.openxmlformats-officedocument.spreadsheetml.printerSettings">
        <DigestMethod Algorithm="http://www.w3.org/2000/09/xmldsig#sha1"/>
        <DigestValue>BRRfhtKLOCSZxvKqeXvI4ev1xfw=</DigestValue>
      </Reference>
      <Reference URI="/xl/worksheets/sheet7.xml?ContentType=application/vnd.openxmlformats-officedocument.spreadsheetml.worksheet+xml">
        <DigestMethod Algorithm="http://www.w3.org/2000/09/xmldsig#sha1"/>
        <DigestValue>gQUuP9TqWcwr3KfujkCx1lGblRQ=</DigestValue>
      </Reference>
      <Reference URI="/xl/printerSettings/printerSettings10.bin?ContentType=application/vnd.openxmlformats-officedocument.spreadsheetml.printerSettings">
        <DigestMethod Algorithm="http://www.w3.org/2000/09/xmldsig#sha1"/>
        <DigestValue>X+JvYY4+aJM/XNxjmsKkRR7B2qw=</DigestValue>
      </Reference>
      <Reference URI="/xl/worksheets/sheet6.xml?ContentType=application/vnd.openxmlformats-officedocument.spreadsheetml.worksheet+xml">
        <DigestMethod Algorithm="http://www.w3.org/2000/09/xmldsig#sha1"/>
        <DigestValue>tnDoJmbm5ccVYW7AJnYvWg1cn64=</DigestValue>
      </Reference>
      <Reference URI="/xl/sharedStrings.xml?ContentType=application/vnd.openxmlformats-officedocument.spreadsheetml.sharedStrings+xml">
        <DigestMethod Algorithm="http://www.w3.org/2000/09/xmldsig#sha1"/>
        <DigestValue>vGxHgMv7z36DIsBCt7Wqs5NwsHo=</DigestValue>
      </Reference>
      <Reference URI="/xl/printerSettings/printerSettings6.bin?ContentType=application/vnd.openxmlformats-officedocument.spreadsheetml.printerSettings">
        <DigestMethod Algorithm="http://www.w3.org/2000/09/xmldsig#sha1"/>
        <DigestValue>fCNTGY5YbULSjzWoGBmTht1LK+E=</DigestValue>
      </Reference>
      <Reference URI="/xl/printerSettings/printerSettings13.bin?ContentType=application/vnd.openxmlformats-officedocument.spreadsheetml.printerSettings">
        <DigestMethod Algorithm="http://www.w3.org/2000/09/xmldsig#sha1"/>
        <DigestValue>krWEUbFpfAQbLxQ+t0d0R/HutUc=</DigestValue>
      </Reference>
      <Reference URI="/xl/media/image4.emf?ContentType=image/x-emf">
        <DigestMethod Algorithm="http://www.w3.org/2000/09/xmldsig#sha1"/>
        <DigestValue>fKnJDK2s1EnPQunBg9IWB+uglyY=</DigestValue>
      </Reference>
      <Reference URI="/xl/calcChain.xml?ContentType=application/vnd.openxmlformats-officedocument.spreadsheetml.calcChain+xml">
        <DigestMethod Algorithm="http://www.w3.org/2000/09/xmldsig#sha1"/>
        <DigestValue>1LN3I1fVLV6wL50pRIKZ7c3hBgA=</DigestValue>
      </Reference>
      <Reference URI="/xl/worksheets/sheet3.xml?ContentType=application/vnd.openxmlformats-officedocument.spreadsheetml.worksheet+xml">
        <DigestMethod Algorithm="http://www.w3.org/2000/09/xmldsig#sha1"/>
        <DigestValue>BssCl8k9nRJ2PDsUb419UXfC574=</DigestValue>
      </Reference>
      <Reference URI="/xl/printerSettings/printerSettings18.bin?ContentType=application/vnd.openxmlformats-officedocument.spreadsheetml.printerSettings">
        <DigestMethod Algorithm="http://www.w3.org/2000/09/xmldsig#sha1"/>
        <DigestValue>hXeFx7zF9FQsfzhlAFG85bVudYY=</DigestValue>
      </Reference>
      <Reference URI="/xl/worksheets/sheet2.xml?ContentType=application/vnd.openxmlformats-officedocument.spreadsheetml.worksheet+xml">
        <DigestMethod Algorithm="http://www.w3.org/2000/09/xmldsig#sha1"/>
        <DigestValue>qsbYogwPkOeMy1Ui5vdMOwg4g9k=</DigestValue>
      </Reference>
      <Reference URI="/xl/printerSettings/printerSettings17.bin?ContentType=application/vnd.openxmlformats-officedocument.spreadsheetml.printerSettings">
        <DigestMethod Algorithm="http://www.w3.org/2000/09/xmldsig#sha1"/>
        <DigestValue>oFFMHgFT9DesU5H2OhNJs3Tdrck=</DigestValue>
      </Reference>
      <Reference URI="/xl/worksheets/sheet4.xml?ContentType=application/vnd.openxmlformats-officedocument.spreadsheetml.worksheet+xml">
        <DigestMethod Algorithm="http://www.w3.org/2000/09/xmldsig#sha1"/>
        <DigestValue>F2BI92biLTCchJ1+qPYURgFRpik=</DigestValue>
      </Reference>
      <Reference URI="/xl/printerSettings/printerSettings16.bin?ContentType=application/vnd.openxmlformats-officedocument.spreadsheetml.printerSettings">
        <DigestMethod Algorithm="http://www.w3.org/2000/09/xmldsig#sha1"/>
        <DigestValue>HvAg2Tttp11IEK7baR0LhO/D9KE=</DigestValue>
      </Reference>
      <Reference URI="/xl/workbook.xml?ContentType=application/vnd.openxmlformats-officedocument.spreadsheetml.sheet.main+xml">
        <DigestMethod Algorithm="http://www.w3.org/2000/09/xmldsig#sha1"/>
        <DigestValue>NEtWGTCtjEpyQn5SX/qSZVcFZaU=</DigestValue>
      </Reference>
      <Reference URI="/xl/worksheets/sheet17.xml?ContentType=application/vnd.openxmlformats-officedocument.spreadsheetml.worksheet+xml">
        <DigestMethod Algorithm="http://www.w3.org/2000/09/xmldsig#sha1"/>
        <DigestValue>RM4ReW1Dd8+orSw3NCAaIfDroQQ=</DigestValue>
      </Reference>
      <Reference URI="/xl/media/image3.emf?ContentType=image/x-emf">
        <DigestMethod Algorithm="http://www.w3.org/2000/09/xmldsig#sha1"/>
        <DigestValue>ezUuXVNnda2Ne249ZWe45UAIB4M=</DigestValue>
      </Reference>
      <Reference URI="/xl/worksheets/sheet1.xml?ContentType=application/vnd.openxmlformats-officedocument.spreadsheetml.worksheet+xml">
        <DigestMethod Algorithm="http://www.w3.org/2000/09/xmldsig#sha1"/>
        <DigestValue>6oWUtWvKcZH5yJKZo3On0INw6sU=</DigestValue>
      </Reference>
      <Reference URI="/xl/worksheets/sheet16.xml?ContentType=application/vnd.openxmlformats-officedocument.spreadsheetml.worksheet+xml">
        <DigestMethod Algorithm="http://www.w3.org/2000/09/xmldsig#sha1"/>
        <DigestValue>W0bfg91Nl+xrfhRv3y5EeNf/U3U=</DigestValue>
      </Reference>
      <Reference URI="/xl/printerSettings/printerSettings14.bin?ContentType=application/vnd.openxmlformats-officedocument.spreadsheetml.printerSettings">
        <DigestMethod Algorithm="http://www.w3.org/2000/09/xmldsig#sha1"/>
        <DigestValue>zZTtcULQO3UheueB4OUuyZcrVyU=</DigestValue>
      </Reference>
      <Reference URI="/xl/worksheets/sheet15.xml?ContentType=application/vnd.openxmlformats-officedocument.spreadsheetml.worksheet+xml">
        <DigestMethod Algorithm="http://www.w3.org/2000/09/xmldsig#sha1"/>
        <DigestValue>GKeKT2B+/YEE5HeHjebIK810n2M=</DigestValue>
      </Reference>
      <Reference URI="/xl/media/image2.emf?ContentType=image/x-emf">
        <DigestMethod Algorithm="http://www.w3.org/2000/09/xmldsig#sha1"/>
        <DigestValue>VJy5JCdoMZXev7in2FEkHSzsO68=</DigestValue>
      </Reference>
      <Reference URI="/xl/printerSettings/printerSettings15.bin?ContentType=application/vnd.openxmlformats-officedocument.spreadsheetml.printerSettings">
        <DigestMethod Algorithm="http://www.w3.org/2000/09/xmldsig#sha1"/>
        <DigestValue>DT4bZb9Yby3Pfrn5PZyRyFHInQE=</DigestValue>
      </Reference>
      <Reference URI="/xl/printerSettings/printerSettings2.bin?ContentType=application/vnd.openxmlformats-officedocument.spreadsheetml.printerSettings">
        <DigestMethod Algorithm="http://www.w3.org/2000/09/xmldsig#sha1"/>
        <DigestValue>ABLbQGZyRQqThBAg2h9ews8RWf8=</DigestValue>
      </Reference>
      <Reference URI="/xl/drawings/drawing1.xml?ContentType=application/vnd.openxmlformats-officedocument.drawing+xml">
        <DigestMethod Algorithm="http://www.w3.org/2000/09/xmldsig#sha1"/>
        <DigestValue>EpTO8yIF19AtSq5JRoNADTOVnCA=</DigestValue>
      </Reference>
      <Reference URI="/xl/printerSettings/printerSettings1.bin?ContentType=application/vnd.openxmlformats-officedocument.spreadsheetml.printerSettings">
        <DigestMethod Algorithm="http://www.w3.org/2000/09/xmldsig#sha1"/>
        <DigestValue>GOgRQvUVZjxNFqPezKQIkjesFr0=</DigestValue>
      </Reference>
      <Reference URI="/xl/worksheets/sheet14.xml?ContentType=application/vnd.openxmlformats-officedocument.spreadsheetml.worksheet+xml">
        <DigestMethod Algorithm="http://www.w3.org/2000/09/xmldsig#sha1"/>
        <DigestValue>O3lRAuTMzHi8MUhtym4x7LMJzAI=</DigestValue>
      </Reference>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worksheets/_rels/sheet1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PxK0qP4o06/lzq3VVh8E9mUG7h0=</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_rels/sheet1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wq4CjvcIXrAyAs/vmq7dZAl44ms=</DigestValue>
      </Reference>
      <Reference URI="/xl/worksheets/_rels/sheet1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n+0vGARnVcePbMd38IPwNKCZjEA=</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10.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LPejZ6yBAfuuMiUZm6rOO7mcndA=</DigestValue>
      </Reference>
      <Reference URI="/xl/worksheets/_rels/sheet1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DFdJzDLZ8OTJcoQLID9K1l3GaC8=</DigestValue>
      </Reference>
      <Reference URI="/xl/worksheets/_rels/sheet1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ibkiIuzQ2e+YaSZ+kFpdH5M+LcA=</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1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90J5z1TBOhifoo6InYYUeFEUQFs=</DigestValue>
      </Reference>
      <Reference URI="/xl/worksheets/_rels/sheet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gLMRZB7s88mg+sKljXP+o9GVNVU=</DigestValue>
      </Reference>
      <Reference URI="/xl/worksheets/_rels/sheet1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Vclzwqg39PLFkJdzcx3F8AQsaJo=</DigestValue>
      </Reference>
      <Reference URI="/xl/worksheets/_rels/sheet1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U7CUEIIjus89uV8hommNXczPLCs=</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33fQgBklHSIwJI+hsQ0yrLjHobI=</DigestValue>
      </Reference>
      <Reference URI="/xl/drawings/_rels/drawing1.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4"/>
          </Transform>
          <Transform Algorithm="http://www.w3.org/TR/2001/REC-xml-c14n-20010315"/>
        </Transforms>
        <DigestMethod Algorithm="http://www.w3.org/2000/09/xmldsig#sha1"/>
        <DigestValue>RGQIFHvTzT+WnggN65Ys3379YGo=</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18"/>
            <mdssi:RelationshipReference SourceId="rId3"/>
            <mdssi:RelationshipReference SourceId="rId21"/>
            <mdssi:RelationshipReference SourceId="rId7"/>
            <mdssi:RelationshipReference SourceId="rId12"/>
            <mdssi:RelationshipReference SourceId="rId17"/>
            <mdssi:RelationshipReference SourceId="rId2"/>
            <mdssi:RelationshipReference SourceId="rId16"/>
            <mdssi:RelationshipReference SourceId="rId20"/>
            <mdssi:RelationshipReference SourceId="rId1"/>
            <mdssi:RelationshipReference SourceId="rId6"/>
            <mdssi:RelationshipReference SourceId="rId11"/>
            <mdssi:RelationshipReference SourceId="rId5"/>
            <mdssi:RelationshipReference SourceId="rId15"/>
            <mdssi:RelationshipReference SourceId="rId10"/>
            <mdssi:RelationshipReference SourceId="rId19"/>
            <mdssi:RelationshipReference SourceId="rId4"/>
            <mdssi:RelationshipReference SourceId="rId9"/>
            <mdssi:RelationshipReference SourceId="rId14"/>
            <mdssi:RelationshipReference SourceId="rId22"/>
          </Transform>
          <Transform Algorithm="http://www.w3.org/TR/2001/REC-xml-c14n-20010315"/>
        </Transforms>
        <DigestMethod Algorithm="http://www.w3.org/2000/09/xmldsig#sha1"/>
        <DigestValue>kNR6XUqmGa0ooiUk2dqtVoJ4pf4=</DigestValue>
      </Reference>
    </Manifest>
    <SignatureProperties>
      <SignatureProperty Id="idSignatureTime" Target="#idPackageSignature">
        <mdssi:SignatureTime>
          <mdssi:Format>YYYY-MM-DDThh:mm:ssTZD</mdssi:Format>
          <mdssi:Value>2020-05-07T14:07:38Z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auditoria</SignatureComments>
          <WindowsVersion>6.2</WindowsVersion>
          <OfficeVersion>14.0</OfficeVersion>
          <ApplicationVersion>14.0</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Object>
    <xd:QualifyingProperties xmlns:xd="http://uri.etsi.org/01903/v1.3.2#" Target="#idPackageSignature">
      <xd:SignedProperties Id="idSignedProperties">
        <xd:SignedSignatureProperties>
          <xd:SigningTime>2020-05-07T14:07:38Z</xd:SigningTime>
          <xd:SigningCertificate>
            <xd:Cert>
              <xd:CertDigest>
                <DigestMethod Algorithm="http://www.w3.org/2000/09/xmldsig#sha1"/>
                <DigestValue>LiUaq49t0GRk/O5ZcWqnSVVJIjw=</DigestValue>
              </xd:CertDigest>
              <xd:IssuerSerial>
                <X509IssuerName>SERIALNUMBER=RUC 80080610-7, O=CODE100 S.A., C=PY, CN=CA-CODE100 S.A.</X509IssuerName>
                <X509SerialNumber>2051668600608423079476994808766593502290124763</X509SerialNumber>
              </xd:IssuerSerial>
            </xd:Cert>
          </xd:SigningCertificate>
          <xd:SignaturePolicyIdentifier>
            <xd:SignaturePolicyImplied/>
          </xd:SignaturePolicyIdentifier>
        </xd:SignedSignatureProperties>
      </xd:SignedProperties>
      <xd:UnsignedProperti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2A04D5FD80433458B2C003629D34133" ma:contentTypeVersion="15" ma:contentTypeDescription="Crear nuevo documento." ma:contentTypeScope="" ma:versionID="0f277538ebec512c565ac7d4422e7b0d">
  <xsd:schema xmlns:xsd="http://www.w3.org/2001/XMLSchema" xmlns:xs="http://www.w3.org/2001/XMLSchema" xmlns:p="http://schemas.microsoft.com/office/2006/metadata/properties" xmlns:ns2="d5845aff-2e4f-4185-9b6c-b7ccf4ea8de4" xmlns:ns3="2e8945e0-4060-434a-9296-88ec39959342" targetNamespace="http://schemas.microsoft.com/office/2006/metadata/properties" ma:root="true" ma:fieldsID="21b677b76e38fdf8e757791de32346d1" ns2:_="" ns3:_="">
    <xsd:import namespace="d5845aff-2e4f-4185-9b6c-b7ccf4ea8de4"/>
    <xsd:import namespace="2e8945e0-4060-434a-9296-88ec39959342"/>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LengthInSecond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845aff-2e4f-4185-9b6c-b7ccf4ea8d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n" ma:readOnly="false" ma:fieldId="{5cf76f15-5ced-4ddc-b409-7134ff3c332f}" ma:taxonomyMulti="true" ma:sspId="bf57b533-a176-4645-b33c-7fea236c2aa1"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e8945e0-4060-434a-9296-88ec39959342"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05fa4682-f683-46b7-8aa9-acd6744f51ed}" ma:internalName="TaxCatchAll" ma:showField="CatchAllData" ma:web="2e8945e0-4060-434a-9296-88ec39959342">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5845aff-2e4f-4185-9b6c-b7ccf4ea8de4">
      <Terms xmlns="http://schemas.microsoft.com/office/infopath/2007/PartnerControls"/>
    </lcf76f155ced4ddcb4097134ff3c332f>
    <TaxCatchAll xmlns="2e8945e0-4060-434a-9296-88ec39959342" xsi:nil="true"/>
  </documentManagement>
</p:properties>
</file>

<file path=customXml/itemProps1.xml><?xml version="1.0" encoding="utf-8"?>
<ds:datastoreItem xmlns:ds="http://schemas.openxmlformats.org/officeDocument/2006/customXml" ds:itemID="{B3F55B1E-D150-4421-8576-B46936C5EA17}"/>
</file>

<file path=customXml/itemProps2.xml><?xml version="1.0" encoding="utf-8"?>
<ds:datastoreItem xmlns:ds="http://schemas.openxmlformats.org/officeDocument/2006/customXml" ds:itemID="{0F12CC72-95FC-45B1-AD0A-9C44EF52DC8B}"/>
</file>

<file path=customXml/itemProps3.xml><?xml version="1.0" encoding="utf-8"?>
<ds:datastoreItem xmlns:ds="http://schemas.openxmlformats.org/officeDocument/2006/customXml" ds:itemID="{36CF2C43-0C3F-4872-BAEC-D67A4C17F3A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18</vt:i4>
      </vt:variant>
      <vt:variant>
        <vt:lpstr>Rangos con nombre</vt:lpstr>
      </vt:variant>
      <vt:variant>
        <vt:i4>17</vt:i4>
      </vt:variant>
    </vt:vector>
  </HeadingPairs>
  <TitlesOfParts>
    <vt:vector size="35" baseType="lpstr">
      <vt:lpstr>ENCABEZADO</vt:lpstr>
      <vt:lpstr>BALANCE</vt:lpstr>
      <vt:lpstr>ESTADO DE RESULTADO</vt:lpstr>
      <vt:lpstr>FLUJO EFECTIVO</vt:lpstr>
      <vt:lpstr>E. DE EVOL. DEL PATRI. </vt:lpstr>
      <vt:lpstr>NOTAS A LOS EEFF</vt:lpstr>
      <vt:lpstr>Anexo a Personas vinculadas</vt:lpstr>
      <vt:lpstr>anexo 1 </vt:lpstr>
      <vt:lpstr>ANEXO A</vt:lpstr>
      <vt:lpstr>ANEXO B</vt:lpstr>
      <vt:lpstr>ANEXO C</vt:lpstr>
      <vt:lpstr>ANEXO D</vt:lpstr>
      <vt:lpstr>ANEXO E</vt:lpstr>
      <vt:lpstr>ANEXO F</vt:lpstr>
      <vt:lpstr>ANEXO G</vt:lpstr>
      <vt:lpstr>ANEXO H</vt:lpstr>
      <vt:lpstr>ANEXO I</vt:lpstr>
      <vt:lpstr>ANEXO J</vt:lpstr>
      <vt:lpstr>'anexo 1 '!Área_de_impresión</vt:lpstr>
      <vt:lpstr>'ANEXO A'!Área_de_impresión</vt:lpstr>
      <vt:lpstr>'Anexo a Personas vinculadas'!Área_de_impresión</vt:lpstr>
      <vt:lpstr>'ANEXO B'!Área_de_impresión</vt:lpstr>
      <vt:lpstr>'ANEXO C'!Área_de_impresión</vt:lpstr>
      <vt:lpstr>'ANEXO D'!Área_de_impresión</vt:lpstr>
      <vt:lpstr>'ANEXO E'!Área_de_impresión</vt:lpstr>
      <vt:lpstr>'ANEXO F'!Área_de_impresión</vt:lpstr>
      <vt:lpstr>'ANEXO G'!Área_de_impresión</vt:lpstr>
      <vt:lpstr>'ANEXO H'!Área_de_impresión</vt:lpstr>
      <vt:lpstr>'ANEXO I'!Área_de_impresión</vt:lpstr>
      <vt:lpstr>'ANEXO J'!Área_de_impresión</vt:lpstr>
      <vt:lpstr>BALANCE!Área_de_impresión</vt:lpstr>
      <vt:lpstr>'E. DE EVOL. DEL PATRI. '!Área_de_impresión</vt:lpstr>
      <vt:lpstr>ENCABEZADO!Área_de_impresión</vt:lpstr>
      <vt:lpstr>'ESTADO DE RESULTADO'!Área_de_impresión</vt:lpstr>
      <vt:lpstr>'FLUJO EFECTIVO'!Área_de_impresión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Humberto Ramalho</dc:creator>
  <cp:lastModifiedBy>Humberto Ramalho</cp:lastModifiedBy>
  <cp:lastPrinted>2020-04-15T14:06:54Z</cp:lastPrinted>
  <dcterms:created xsi:type="dcterms:W3CDTF">2018-02-09T18:43:39Z</dcterms:created>
  <dcterms:modified xsi:type="dcterms:W3CDTF">2020-04-28T18:23:06Z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0x01010022A04D5FD80433458B2C003629D34133</vt:lpwstr>
  </property>
  <property fmtid="{D5CDD505-2E9C-101B-9397-08002B2CF9AE}" pid="3" name="Order">
    <vt:r8>9942000</vt:r8>
  </property>
</Properties>
</file>