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e\Desktop\Ale\10. Octubre\Firmar\"/>
    </mc:Choice>
  </mc:AlternateContent>
  <xr:revisionPtr revIDLastSave="0" documentId="13_ncr:1_{588199BB-310E-4FA8-9666-FDB376D1D250}" xr6:coauthVersionLast="47" xr6:coauthVersionMax="47" xr10:uidLastSave="{00000000-0000-0000-0000-000000000000}"/>
  <bookViews>
    <workbookView xWindow="20370" yWindow="-120" windowWidth="20730" windowHeight="11160" xr2:uid="{00000000-000D-0000-FFFF-FFFF00000000}"/>
  </bookViews>
  <sheets>
    <sheet name="Bce" sheetId="1" r:id="rId1"/>
    <sheet name="Balance" sheetId="6" state="hidden" r:id="rId2"/>
    <sheet name="Roe" sheetId="2" state="hidden" r:id="rId3"/>
    <sheet name="ROE AUMENTO" sheetId="4" state="hidden" r:id="rId4"/>
  </sheets>
  <definedNames>
    <definedName name="_xlnm.Print_Area" localSheetId="0">Bce!$B$1:$N$152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2" l="1"/>
  <c r="C7" i="2"/>
  <c r="H83" i="1"/>
  <c r="Q55" i="1" l="1"/>
  <c r="N51" i="1"/>
  <c r="N50" i="1"/>
  <c r="N49" i="1"/>
  <c r="N48" i="1"/>
  <c r="N47" i="1"/>
  <c r="N46" i="1"/>
  <c r="N45" i="1"/>
  <c r="N44" i="1"/>
  <c r="N43" i="1"/>
  <c r="N42" i="1"/>
  <c r="G50" i="1"/>
  <c r="G48" i="1"/>
  <c r="Q27" i="1" s="1"/>
  <c r="G47" i="1"/>
  <c r="G46" i="1"/>
  <c r="G45" i="1"/>
  <c r="G44" i="1"/>
  <c r="G43" i="1"/>
  <c r="G49" i="1"/>
  <c r="G42" i="1"/>
  <c r="N23" i="1"/>
  <c r="M29" i="1" l="1"/>
  <c r="M28" i="1" s="1"/>
  <c r="J80" i="1" l="1"/>
  <c r="G83" i="1" l="1"/>
  <c r="J79" i="1" l="1"/>
  <c r="G84" i="1" l="1"/>
  <c r="J77" i="1"/>
  <c r="H34" i="1" l="1"/>
  <c r="H33" i="1"/>
  <c r="N25" i="1" l="1"/>
  <c r="N24" i="1"/>
  <c r="N22" i="1"/>
  <c r="N21" i="1"/>
  <c r="N16" i="1"/>
  <c r="N15" i="1"/>
  <c r="N14" i="1"/>
  <c r="N13" i="1"/>
  <c r="G14" i="1"/>
  <c r="G15" i="1"/>
  <c r="G17" i="1"/>
  <c r="G19" i="1"/>
  <c r="G20" i="1"/>
  <c r="G21" i="1"/>
  <c r="G13" i="1"/>
  <c r="G16" i="1"/>
  <c r="C5" i="2" l="1"/>
  <c r="N27" i="1"/>
  <c r="G18" i="1"/>
  <c r="G31" i="1" s="1"/>
  <c r="G55" i="1" l="1"/>
  <c r="N20" i="1"/>
  <c r="H84" i="1"/>
  <c r="C3" i="2"/>
  <c r="C6" i="2" s="1"/>
  <c r="I84" i="1" l="1"/>
  <c r="J3" i="2" l="1"/>
  <c r="K3" i="2" s="1"/>
  <c r="G30" i="2" l="1"/>
  <c r="G31" i="2" s="1"/>
  <c r="G32" i="2" s="1"/>
  <c r="I29" i="2"/>
  <c r="H29" i="2"/>
  <c r="H27" i="2"/>
  <c r="H16" i="2"/>
  <c r="H4" i="4" l="1"/>
  <c r="I6" i="4" l="1"/>
  <c r="I7" i="4" s="1"/>
  <c r="G6" i="4"/>
  <c r="G7" i="4" s="1"/>
  <c r="C7" i="4"/>
  <c r="E6" i="4"/>
  <c r="E7" i="4" s="1"/>
  <c r="D4" i="4"/>
  <c r="E5" i="4" s="1"/>
  <c r="C8" i="4"/>
  <c r="G5" i="4" l="1"/>
  <c r="I5" i="4" s="1"/>
  <c r="I8" i="4" s="1"/>
  <c r="E8" i="4"/>
  <c r="F5" i="4" l="1"/>
  <c r="G8" i="4"/>
  <c r="I18" i="2"/>
  <c r="G19" i="2" s="1"/>
  <c r="I5" i="2"/>
  <c r="H18" i="2" l="1"/>
  <c r="H5" i="2" l="1"/>
  <c r="G6" i="2" l="1"/>
  <c r="N55" i="1" l="1"/>
  <c r="O55" i="1" s="1"/>
  <c r="J4" i="2"/>
  <c r="K4" i="2" s="1"/>
  <c r="J78" i="1"/>
  <c r="Q78" i="1" s="1"/>
  <c r="J82" i="1"/>
  <c r="Q82" i="1" s="1"/>
  <c r="J83" i="1"/>
  <c r="J81" i="1"/>
  <c r="Q81" i="1" s="1"/>
  <c r="Q80" i="1" l="1"/>
  <c r="Q77" i="1"/>
  <c r="Q83" i="1"/>
  <c r="J84" i="1"/>
  <c r="C4" i="2"/>
  <c r="N18" i="1"/>
  <c r="N31" i="1" s="1"/>
  <c r="Q31" i="1" s="1"/>
  <c r="O31" i="1" l="1"/>
  <c r="I93" i="1"/>
  <c r="H3" i="2"/>
  <c r="Q84" i="1"/>
  <c r="G20" i="2" l="1"/>
  <c r="G21" i="2" s="1"/>
  <c r="G7" i="2"/>
  <c r="G8" i="2" s="1"/>
  <c r="J93" i="1" l="1"/>
</calcChain>
</file>

<file path=xl/sharedStrings.xml><?xml version="1.0" encoding="utf-8"?>
<sst xmlns="http://schemas.openxmlformats.org/spreadsheetml/2006/main" count="4908" uniqueCount="3779">
  <si>
    <t>Casa Matriz: Avda.Mcal.Lopez 3811</t>
  </si>
  <si>
    <t xml:space="preserve">                  Tel. : (595 21) - 3255000</t>
  </si>
  <si>
    <t>Página Digital: www.bancop.com.py</t>
  </si>
  <si>
    <t>A C T I V O</t>
  </si>
  <si>
    <t>GUARANIES</t>
  </si>
  <si>
    <t>P A S I V O</t>
  </si>
  <si>
    <t>Disponible</t>
  </si>
  <si>
    <t>Obligaciones por Intermediación Financiera - Sector Financiero</t>
  </si>
  <si>
    <t>Valores Públicos y Privados</t>
  </si>
  <si>
    <t>Obligaciones por Intermediación Financiera - Sector No Financiero</t>
  </si>
  <si>
    <t>Créditos Vigentes por Intermediación Financiera - Sector Financiero</t>
  </si>
  <si>
    <t>Obligaciones Diversas</t>
  </si>
  <si>
    <t>Créditos Vigentes por Intermediación Financiera - Sector No Financiero</t>
  </si>
  <si>
    <t>Provisiones y Previsiones</t>
  </si>
  <si>
    <t>Créditos Diversos</t>
  </si>
  <si>
    <t>Créditos Vencidos por Intermediación Financiera</t>
  </si>
  <si>
    <t>TOTAL PASIVO</t>
  </si>
  <si>
    <t>Inversiones</t>
  </si>
  <si>
    <t>Bienes de Uso</t>
  </si>
  <si>
    <t>PATRIMONIO</t>
  </si>
  <si>
    <t>Capital Social</t>
  </si>
  <si>
    <t>Aportes a Cta.Integración de Capital</t>
  </si>
  <si>
    <t>Resultados Acumulados</t>
  </si>
  <si>
    <t>Resultado del Ejercicio</t>
  </si>
  <si>
    <t>TOTAL ACTIVO</t>
  </si>
  <si>
    <t>TOTAL PASIVO Y PATRIMONIO</t>
  </si>
  <si>
    <t>CUENTAS DE CONTINGENCIA</t>
  </si>
  <si>
    <t>CUENTAS DE ORDEN</t>
  </si>
  <si>
    <t>P É R D I D A S</t>
  </si>
  <si>
    <t>G A N A N C I A S</t>
  </si>
  <si>
    <t>Pérdidas por Obligaciones por Intermediación Financiera-Sector  Financiero</t>
  </si>
  <si>
    <t>Ganancias por Créditos Vigentes por Int.Fin.-Sector Financiero</t>
  </si>
  <si>
    <t>Pérdidas por Obligaciones por Intermediación Financiera-Sector No Financiero</t>
  </si>
  <si>
    <t>Ganancias por Créditos Vigentes por Int.Fin.-Sector  No Financiero</t>
  </si>
  <si>
    <t>Pérdidas por Valuación</t>
  </si>
  <si>
    <t>Ganancias por Créditos Vencidos por Intermediación Financiera</t>
  </si>
  <si>
    <t>Pérdidas por Incobrabilidad</t>
  </si>
  <si>
    <t>Desafectación de Previsiones</t>
  </si>
  <si>
    <t>Pérdidas por Servicios</t>
  </si>
  <si>
    <t>Ganancias por  Valuación</t>
  </si>
  <si>
    <t>Otras Pérdidas Operativas</t>
  </si>
  <si>
    <t>Rentas y Diferencia de Cotización de Valores Públicos</t>
  </si>
  <si>
    <t>Ganancias por Servicios</t>
  </si>
  <si>
    <t>Otras Ganancias Operativas</t>
  </si>
  <si>
    <t>TOTAL</t>
  </si>
  <si>
    <t xml:space="preserve">TOTAL </t>
  </si>
  <si>
    <t>CATEGORIAS DE CLASIFICACIÓN</t>
  </si>
  <si>
    <t>T O T A L</t>
  </si>
  <si>
    <t>1a</t>
  </si>
  <si>
    <t>1b</t>
  </si>
  <si>
    <t>Total Riesgos (*)</t>
  </si>
  <si>
    <t>Garantías Computables p/previsiones: Cob.s/Riesgos (**)</t>
  </si>
  <si>
    <t>Riesgos Netos Afectados a Previsiones</t>
  </si>
  <si>
    <t>Previsiones Mínimas exigidas</t>
  </si>
  <si>
    <t>Previsiones Genéricas</t>
  </si>
  <si>
    <t>Previsiones Existentes en EE.CC.</t>
  </si>
  <si>
    <t>Concepto</t>
  </si>
  <si>
    <t xml:space="preserve">Saldo al cierre del </t>
  </si>
  <si>
    <t>Movimientos</t>
  </si>
  <si>
    <t>Saldo  al cierre</t>
  </si>
  <si>
    <t>ejercicio anterior</t>
  </si>
  <si>
    <t>Aumento</t>
  </si>
  <si>
    <t>Disminución</t>
  </si>
  <si>
    <t>TOTAL Patrimonio Neto</t>
  </si>
  <si>
    <t>RELACIÓN PORCENTUAL ENTRE EL RESULTADO DEL EJERCICIO Y EL PATRIMONIO NETO</t>
  </si>
  <si>
    <t>% cierre del ejercicio anterior</t>
  </si>
  <si>
    <t>RESULTADO DEL EJERCICIO</t>
  </si>
  <si>
    <t>PATRIMONIO NETO</t>
  </si>
  <si>
    <t>Anualizado al cierre del presente ejercicio</t>
  </si>
  <si>
    <t>Reservas de Revalúo</t>
  </si>
  <si>
    <t>Ganancias del Ejercicio</t>
  </si>
  <si>
    <t>Menos: Impuesto a la Renta</t>
  </si>
  <si>
    <t>Utilidad antes de Impuesto a la Renta</t>
  </si>
  <si>
    <t>del periodo</t>
  </si>
  <si>
    <t>(*) Incluyen las deudas efectivas (capital e intereses devengados a la fecha de clasificación) y los créditos contingentes. Asimismo. incluye el saldo de los Deudores por Venta de Bienes a Plazo.</t>
  </si>
  <si>
    <t>B) EVOLUCIÓN DEL PATRIMONIO NETO</t>
  </si>
  <si>
    <t>C) RESULTADO DEL EJERCICIO</t>
  </si>
  <si>
    <t xml:space="preserve">% cierre del periodo </t>
  </si>
  <si>
    <t>A) CARTERA CLASIFICADA</t>
  </si>
  <si>
    <t>Reserva Legal</t>
  </si>
  <si>
    <t>Prima de Emisión</t>
  </si>
  <si>
    <t>R. NETO</t>
  </si>
  <si>
    <t>PN</t>
  </si>
  <si>
    <t>IMPUESTO</t>
  </si>
  <si>
    <t>ROE</t>
  </si>
  <si>
    <t>REIA: Resultado del Ejercicio Antes de Impuesto</t>
  </si>
  <si>
    <t>REAI</t>
  </si>
  <si>
    <t>Capital Integrado</t>
  </si>
  <si>
    <t>Resultados del Ejercicio</t>
  </si>
  <si>
    <t>ROE ANUAL</t>
  </si>
  <si>
    <t>Ganancias Extraordinarias</t>
  </si>
  <si>
    <t>RESULTADO DEL EJERCICIO AL CIERRE 2020</t>
  </si>
  <si>
    <t>Capitalización</t>
  </si>
  <si>
    <t>Variación</t>
  </si>
  <si>
    <t>ORIGINAL</t>
  </si>
  <si>
    <t>REPROGRAMADO 2020</t>
  </si>
  <si>
    <t>Cargos Diferidos e Intangibles</t>
  </si>
  <si>
    <t>(Superavit) o Déficit de Previsiones</t>
  </si>
  <si>
    <t>COD_RUBRO</t>
  </si>
  <si>
    <t>RUBRO</t>
  </si>
  <si>
    <t>SALDO_ACTUAL_GS_9</t>
  </si>
  <si>
    <t>SALDO_ACTUAL_EQ_DOLAR_10</t>
  </si>
  <si>
    <t>SALDO_ACTUAL_EQ_GS_11</t>
  </si>
  <si>
    <t>TOTAL_12</t>
  </si>
  <si>
    <t>0.10.0.00.000.0.00.000.00</t>
  </si>
  <si>
    <t>Activo</t>
  </si>
  <si>
    <t>0.11.0.00.000.0.00.000.00</t>
  </si>
  <si>
    <t>0.11.0.10.000.0.00.000.00</t>
  </si>
  <si>
    <t>Caja</t>
  </si>
  <si>
    <t>0.11.0.10.101.0.00.000.00</t>
  </si>
  <si>
    <t>Monedas y Billetes</t>
  </si>
  <si>
    <t>0.11.0.10.101.0.02.000.00</t>
  </si>
  <si>
    <t>En la Empresa</t>
  </si>
  <si>
    <t>0.11.0.10.101.0.02.001.03</t>
  </si>
  <si>
    <t>0.11.1.10.101.1.02.001.03</t>
  </si>
  <si>
    <t>Efectivo Real</t>
  </si>
  <si>
    <t>0.11.0.10.101.0.02.001.05</t>
  </si>
  <si>
    <t>0.11.1.10.101.1.02.001.05</t>
  </si>
  <si>
    <t>Efectivo Dolares Usa</t>
  </si>
  <si>
    <t>0.11.0.10.101.0.02.001.17</t>
  </si>
  <si>
    <t>0.11.1.10.101.1.02.001.17</t>
  </si>
  <si>
    <t>Efectivo Euro</t>
  </si>
  <si>
    <t>0.11.0.10.101.0.02.001.99</t>
  </si>
  <si>
    <t>0.11.1.10.101.1.02.001.99</t>
  </si>
  <si>
    <t>Billetes y Monedas Pyg.</t>
  </si>
  <si>
    <t>0.11.0.10.101.0.02.101.99</t>
  </si>
  <si>
    <t>0.11.1.10.101.1.02.101.99</t>
  </si>
  <si>
    <t>Atm Nø1 - Oficinas del Banco -  Gs.</t>
  </si>
  <si>
    <t>0.11.0.10.101.0.02.103.99</t>
  </si>
  <si>
    <t>0.11.1.10.101.1.02.103.99</t>
  </si>
  <si>
    <t>Atm Nø 3 - Oficina Minga Pora Gs</t>
  </si>
  <si>
    <t>0.11.0.10.101.0.02.104.99</t>
  </si>
  <si>
    <t>0.11.1.10.101.1.02.104.99</t>
  </si>
  <si>
    <t>0.11.0.10.101.0.02.105.99</t>
  </si>
  <si>
    <t>0.11.1.10.101.1.02.105.99</t>
  </si>
  <si>
    <t>Atm N° 5 - Obligado</t>
  </si>
  <si>
    <t>0.11.0.10.101.0.02.106.99</t>
  </si>
  <si>
    <t>0.11.1.10.101.1.02.106.99</t>
  </si>
  <si>
    <t>0.11.0.10.101.0.02.107.99</t>
  </si>
  <si>
    <t>0.11.1.10.101.1.02.107.99</t>
  </si>
  <si>
    <t>Atm N°7 -  Pirahu</t>
  </si>
  <si>
    <t>0.11.0.10.101.0.02.108.99</t>
  </si>
  <si>
    <t>0.11.1.10.101.1.02.108.99</t>
  </si>
  <si>
    <t>Atm N° 8 - Naranjito</t>
  </si>
  <si>
    <t>0.11.0.10.101.0.02.109.99</t>
  </si>
  <si>
    <t>0.11.1.10.101.1.02.109.99</t>
  </si>
  <si>
    <t>Atm N° 9 - Cac Ma. Auxiliadora</t>
  </si>
  <si>
    <t>0.11.0.10.101.0.02.110.99</t>
  </si>
  <si>
    <t>0.11.1.10.101.1.02.110.99</t>
  </si>
  <si>
    <t>Atm Nº 10 - Fecoprod</t>
  </si>
  <si>
    <t>0.11.0.10.101.0.02.111.99</t>
  </si>
  <si>
    <t>0.11.1.10.101.1.02.111.99</t>
  </si>
  <si>
    <t>Atm Nº 11 - Asuncion Centro</t>
  </si>
  <si>
    <t>0.11.0.10.101.0.02.112.99</t>
  </si>
  <si>
    <t>0.11.1.10.101.1.02.112.99</t>
  </si>
  <si>
    <t>Atm Nº12 - Campo 9</t>
  </si>
  <si>
    <t>0.11.0.10.101.0.02.113.99</t>
  </si>
  <si>
    <t>0.11.1.10.101.1.02.113.99</t>
  </si>
  <si>
    <t>Atm Nº13 - Ecop Loma Plata</t>
  </si>
  <si>
    <t>0.11.0.10.101.0.02.114.99</t>
  </si>
  <si>
    <t>0.11.1.10.101.1.02.114.99</t>
  </si>
  <si>
    <t>Atm Nº 14 - Filadelfia</t>
  </si>
  <si>
    <t>0.11.0.10.101.0.02.115.99</t>
  </si>
  <si>
    <t>0.11.1.10.101.1.02.115.99</t>
  </si>
  <si>
    <t>Atm Nº 15 - Neuland - Gs</t>
  </si>
  <si>
    <t>0.11.0.10.101.0.02.116.99</t>
  </si>
  <si>
    <t>0.11.1.10.101.1.02.116.99</t>
  </si>
  <si>
    <t>Atm N°16 - Ciudad del Este - Gs</t>
  </si>
  <si>
    <t>0.11.0.10.101.0.02.117.99</t>
  </si>
  <si>
    <t>0.11.1.10.101.1.02.117.99</t>
  </si>
  <si>
    <t>Atm Nº 17 - Ypane -  Gs</t>
  </si>
  <si>
    <t>0.11.0.10.101.0.02.118.99</t>
  </si>
  <si>
    <t>0.11.1.10.101.1.02.118.99</t>
  </si>
  <si>
    <t>Atm Nº 18 - Pindo - Gs</t>
  </si>
  <si>
    <t>0.11.0.10.101.0.02.119.99</t>
  </si>
  <si>
    <t>0.11.1.10.101.1.02.119.99</t>
  </si>
  <si>
    <t>Atm N° 19 -Naranjal</t>
  </si>
  <si>
    <t>0.11.0.10.103.0.00.000.00</t>
  </si>
  <si>
    <t>0.11.0.10.103.0.01.000.00</t>
  </si>
  <si>
    <t>Dinero en Transito</t>
  </si>
  <si>
    <t>0.11.0.10.103.0.01.001.99</t>
  </si>
  <si>
    <t>0.11.1.10.103.1.01.001.99</t>
  </si>
  <si>
    <t>0.11.0.20.000.0.00.000.00</t>
  </si>
  <si>
    <t>Instituciones Financieras</t>
  </si>
  <si>
    <t>0.11.0.20.105.0.00.000.00</t>
  </si>
  <si>
    <t>Depositos en el Banco Central del Paraguay</t>
  </si>
  <si>
    <t>0.11.0.20.105.0.02.000.00</t>
  </si>
  <si>
    <t>Encaje Legal</t>
  </si>
  <si>
    <t>0.11.0.20.105.0.02.001.99</t>
  </si>
  <si>
    <t>0.11.1.20.105.1.02.001.99</t>
  </si>
  <si>
    <t>Depositos en Bcp - Encaje Legal - Gs</t>
  </si>
  <si>
    <t>0.11.0.20.105.0.04.000.00</t>
  </si>
  <si>
    <t>Encaje Especial Resolucion 1/131 y 189/93</t>
  </si>
  <si>
    <t>0.11.0.20.105.0.04.001.05</t>
  </si>
  <si>
    <t>0.11.1.20.105.1.04.001.05</t>
  </si>
  <si>
    <t>Encaje Especial Resolucion 1/131 - Usd</t>
  </si>
  <si>
    <t>0.11.0.20.105.0.04.001.99</t>
  </si>
  <si>
    <t>0.11.1.20.105.1.04.001.99</t>
  </si>
  <si>
    <t>Encaje Especial Resolucion 1/131</t>
  </si>
  <si>
    <t>0.11.0.20.105.0.06.000.00</t>
  </si>
  <si>
    <t>Encaje Legal M/E</t>
  </si>
  <si>
    <t>0.11.0.20.105.0.06.001.05</t>
  </si>
  <si>
    <t>0.11.1.20.105.1.06.001.05</t>
  </si>
  <si>
    <t>Bcp - Encaje Legal - Dolares</t>
  </si>
  <si>
    <t>0.11.0.20.105.0.06.002.05</t>
  </si>
  <si>
    <t>0.11.1.20.105.1.06.002.05</t>
  </si>
  <si>
    <t>Bcp-Encaje Legal-Euros-Usd</t>
  </si>
  <si>
    <t>0.11.0.20.105.0.18.000.00</t>
  </si>
  <si>
    <t>Cuenta M/E</t>
  </si>
  <si>
    <t>0.11.0.20.105.0.18.001.05</t>
  </si>
  <si>
    <t>0.11.1.20.105.1.18.001.05</t>
  </si>
  <si>
    <t>Bcp - Cuenta Corriente M/E</t>
  </si>
  <si>
    <t>0.11.0.20.105.0.18.003.17</t>
  </si>
  <si>
    <t>0.11.1.20.105.1.18.003.17</t>
  </si>
  <si>
    <t>Bcp - Cuenta Corriente - Euros</t>
  </si>
  <si>
    <t>0.11.0.20.105.0.34.000.00</t>
  </si>
  <si>
    <t>Depositos por Operaciones Monetarias</t>
  </si>
  <si>
    <t>0.11.0.20.105.0.34.001.99</t>
  </si>
  <si>
    <t>0.11.1.20.105.1.34.001.99</t>
  </si>
  <si>
    <t>0.11.0.20.109.0.00.000.00</t>
  </si>
  <si>
    <t>Otras Instituciones Financieras, Vista</t>
  </si>
  <si>
    <t>0.11.0.20.109.0.02.000.00</t>
  </si>
  <si>
    <t>Bancos Oficiales del Pais</t>
  </si>
  <si>
    <t>0.11.0.20.109.0.02.002.99</t>
  </si>
  <si>
    <t>0.11.1.20.109.1.02.002.99</t>
  </si>
  <si>
    <t>Banco Nacional de Fomento - Gs</t>
  </si>
  <si>
    <t>0.11.0.20.109.0.02.003.99</t>
  </si>
  <si>
    <t>0.11.1.20.109.1.02.003.99</t>
  </si>
  <si>
    <t>Banco Nacional de Fomento - Cta. Depositos</t>
  </si>
  <si>
    <t>Banco Nacional de Fomento-Cobranza - Usd</t>
  </si>
  <si>
    <t>0.11.0.20.109.0.03.000.00</t>
  </si>
  <si>
    <t>Bancos en el Exterior</t>
  </si>
  <si>
    <t>0.11.0.20.109.0.03.001.28</t>
  </si>
  <si>
    <t>0.11.1.20.109.1.03.001.28</t>
  </si>
  <si>
    <t>Commerzbank  Frankfurt - Cad</t>
  </si>
  <si>
    <t>0.11.0.20.109.0.03.007.17</t>
  </si>
  <si>
    <t>0.11.1.20.109.1.03.007.17</t>
  </si>
  <si>
    <t>Dz Bank Ag</t>
  </si>
  <si>
    <t>0.11.0.20.109.0.03.009.05</t>
  </si>
  <si>
    <t>0.11.1.20.109.1.03.009.05</t>
  </si>
  <si>
    <t>Bank Of Montreal</t>
  </si>
  <si>
    <t>0.11.0.20.109.0.03.010.17</t>
  </si>
  <si>
    <t>0.11.1.20.109.1.03.010.17</t>
  </si>
  <si>
    <t>Oddo Bhf - Eur</t>
  </si>
  <si>
    <t>0.11.0.20.109.0.04.000.00</t>
  </si>
  <si>
    <t>Bancos Privados del Pais</t>
  </si>
  <si>
    <t>Banco Gnb Paraguay S.A. - Gs</t>
  </si>
  <si>
    <t>Sudameris Bank S.A.E.C.A. - Usd</t>
  </si>
  <si>
    <t>0.11.0.20.109.0.04.030.99</t>
  </si>
  <si>
    <t>0.11.1.20.109.1.04.030.99</t>
  </si>
  <si>
    <t>Banco Basa S.A. - Gs</t>
  </si>
  <si>
    <t>0.11.0.20.109.0.04.031.99</t>
  </si>
  <si>
    <t>0.11.1.20.109.1.04.031.99</t>
  </si>
  <si>
    <t>Basa Pronet Comisiones Gs</t>
  </si>
  <si>
    <t>0.11.0.20.109.0.04.032.05</t>
  </si>
  <si>
    <t>0.11.1.20.109.1.04.032.05</t>
  </si>
  <si>
    <t>Basa Pronet Facturador Usd</t>
  </si>
  <si>
    <t>0.11.0.20.109.0.04.032.99</t>
  </si>
  <si>
    <t>0.11.1.20.109.1.04.032.99</t>
  </si>
  <si>
    <t>Basa Pronet Facturador Gs</t>
  </si>
  <si>
    <t>0.11.0.20.109.0.04.106.05</t>
  </si>
  <si>
    <t>0.11.1.20.109.1.04.106.05</t>
  </si>
  <si>
    <t>Citibank N.A. - Cobranza - Usd</t>
  </si>
  <si>
    <t>Sudameris Bank S.A.E.C.A. - Cobranza -  Usd</t>
  </si>
  <si>
    <t>0.11.0.20.109.0.06.000.00</t>
  </si>
  <si>
    <t>Entidades de Credito No Bancarias</t>
  </si>
  <si>
    <t>Financiera Paraguayo Japonesa</t>
  </si>
  <si>
    <t>0.11.0.20.109.0.06.178.99</t>
  </si>
  <si>
    <t>0.11.1.20.109.1.06.178.99</t>
  </si>
  <si>
    <t>Tu Financiera S.A.</t>
  </si>
  <si>
    <t>0.11.0.20.111.0.00.000.00</t>
  </si>
  <si>
    <t>Cheques para Compensar</t>
  </si>
  <si>
    <t>0.11.0.20.111.0.04.000.00</t>
  </si>
  <si>
    <t>0.11.0.20.111.0.04.003.99</t>
  </si>
  <si>
    <t>0.11.1.20.111.1.04.003.99</t>
  </si>
  <si>
    <t>Cheques para Compensar - Horario Extendido</t>
  </si>
  <si>
    <t>0.11.0.80.000.0.00.000.00</t>
  </si>
  <si>
    <t>Deudores por Productos Financieros Devengados</t>
  </si>
  <si>
    <t>0.11.0.80.119.0.00.000.00</t>
  </si>
  <si>
    <t>0.11.0.80.119.0.82.000.00</t>
  </si>
  <si>
    <t>Residentes</t>
  </si>
  <si>
    <t>0.11.0.80.119.0.82.034.99</t>
  </si>
  <si>
    <t>0.11.1.80.119.1.82.034.99</t>
  </si>
  <si>
    <t>Intereses Sobre Depositos por Operaciones Monetarias</t>
  </si>
  <si>
    <t>0.12.0.00.000.0.00.000.00</t>
  </si>
  <si>
    <t>Valores Publicos y Privados</t>
  </si>
  <si>
    <t>0.12.0.10.000.0.00.000.00</t>
  </si>
  <si>
    <t>Valores Publicos</t>
  </si>
  <si>
    <t>0.12.0.10.123.0.00.000.00</t>
  </si>
  <si>
    <t>Valores Publicos Nacionales</t>
  </si>
  <si>
    <t>0.12.0.10.123.0.02.000.00</t>
  </si>
  <si>
    <t>Valores Publicos Emitidos por el Gobierno Central</t>
  </si>
  <si>
    <t>0.12.0.10.123.0.02.003.99</t>
  </si>
  <si>
    <t>0.12.8.10.123.8.02.003.99</t>
  </si>
  <si>
    <t>Bonos del Tesoro Nacional - Gs.</t>
  </si>
  <si>
    <t>Bonos del Tesoro Nacional - Gs</t>
  </si>
  <si>
    <t>0.12.0.10.123.0.08.000.00</t>
  </si>
  <si>
    <t>Cuentas Representativas de Letras de Regulacion Mo</t>
  </si>
  <si>
    <t>0.12.0.10.123.0.08.001.99</t>
  </si>
  <si>
    <t>0.12.7.10.123.7.08.001.99</t>
  </si>
  <si>
    <t>Letras de Regulacion Monetaria-Hasta 3 Anos</t>
  </si>
  <si>
    <t>0.12.0.10.123.0.16.000.00</t>
  </si>
  <si>
    <t>Agencia Financiera de Desarrollo</t>
  </si>
  <si>
    <t>0.12.0.10.123.0.16.001.99</t>
  </si>
  <si>
    <t>0.12.8.10.123.8.16.001.99</t>
  </si>
  <si>
    <t>0.12.0.80.000.0.00.000.00</t>
  </si>
  <si>
    <t>Rentas de Valores Mobiliarios Devengados</t>
  </si>
  <si>
    <t>0.12.0.80.127.0.00.000.00</t>
  </si>
  <si>
    <t>Rentas de Valores Mobiliarios Publicos</t>
  </si>
  <si>
    <t>0.12.0.80.127.0.82.000.00</t>
  </si>
  <si>
    <t>Rentas Documentadas - Nacionales</t>
  </si>
  <si>
    <t>0.12.0.80.127.0.82.001.99</t>
  </si>
  <si>
    <t>0.12.7.80.127.7.82.001.99</t>
  </si>
  <si>
    <t>0.12.0.80.127.0.82.003.99</t>
  </si>
  <si>
    <t>0.12.8.80.127.8.82.003.99</t>
  </si>
  <si>
    <t>Bonos del Tesoro Nacional-Gs.-Mas de 3 Anos</t>
  </si>
  <si>
    <t>0.12.0.80.127.0.82.006.99</t>
  </si>
  <si>
    <t>0.12.8.80.127.8.82.006.99</t>
  </si>
  <si>
    <t>Bonos de la Afd-Gs.-Mas de 3 Anos</t>
  </si>
  <si>
    <t>0.12.0.80.127.0.92.000.00</t>
  </si>
  <si>
    <t>(Rentas Documentadas a Devengar - Nacionales</t>
  </si>
  <si>
    <t>0.12.0.80.127.0.92.001.99</t>
  </si>
  <si>
    <t>0.12.7.80.127.7.92.001.99</t>
  </si>
  <si>
    <t>0.12.0.80.127.0.92.003.99</t>
  </si>
  <si>
    <t>0.12.8.80.127.8.92.003.99</t>
  </si>
  <si>
    <t>0.12.0.80.127.0.92.006.99</t>
  </si>
  <si>
    <t>0.12.8.80.127.8.92.006.99</t>
  </si>
  <si>
    <t>0.13.0.00.000.0.00.000.00</t>
  </si>
  <si>
    <t>Creditos Vigentes por Intermediacion Financiera -</t>
  </si>
  <si>
    <t>0.13.0.10.000.0.00.000.00</t>
  </si>
  <si>
    <t>Colocaciones</t>
  </si>
  <si>
    <t>0.13.0.10.131.0.00.000.00</t>
  </si>
  <si>
    <t>Otras Instituciones Financieras a Plazo Fijo No Re</t>
  </si>
  <si>
    <t>0.13.0.10.131.0.04.000.00</t>
  </si>
  <si>
    <t>0.13.0.10.131.0.04.003.05</t>
  </si>
  <si>
    <t>Cda Mercado Primario Bancos Privados del Pais</t>
  </si>
  <si>
    <t>0.13.7.10.131.7.04.003.05</t>
  </si>
  <si>
    <t>0.13.8.10.131.8.04.003.05</t>
  </si>
  <si>
    <t>0.13.0.10.131.0.04.003.99</t>
  </si>
  <si>
    <t>Cda Mercado Primario Bancos del Pais</t>
  </si>
  <si>
    <t>0.13.7.10.131.7.04.003.99</t>
  </si>
  <si>
    <t>0.13.8.10.131.8.04.003.99</t>
  </si>
  <si>
    <t>0.13.0.10.131.0.04.099.99</t>
  </si>
  <si>
    <t>0.13.7.10.131.7.04.099.99</t>
  </si>
  <si>
    <t>Empresas Financieras del Pais</t>
  </si>
  <si>
    <t>0.13.0.10.131.0.24.000.00</t>
  </si>
  <si>
    <t>Cooperativas de Produccion</t>
  </si>
  <si>
    <t>0.13.0.10.131.0.24.112.05</t>
  </si>
  <si>
    <t>0.13.6.10.131.6.24.112.05</t>
  </si>
  <si>
    <t>0.13.8.10.131.8.24.112.05</t>
  </si>
  <si>
    <t>0.13.0.10.131.0.24.112.99</t>
  </si>
  <si>
    <t>0.13.0.10.131.0.26.000.00</t>
  </si>
  <si>
    <t>Cooperativas Multiactivas</t>
  </si>
  <si>
    <t>0.13.0.10.131.0.26.112.05</t>
  </si>
  <si>
    <t>0.13.8.10.131.8.26.112.05</t>
  </si>
  <si>
    <t>0.13.0.10.131.0.26.112.99</t>
  </si>
  <si>
    <t>0.13.7.10.131.7.26.112.99</t>
  </si>
  <si>
    <t>0.13.0.10.419.0.00.000.00</t>
  </si>
  <si>
    <t>Compra de Cartera</t>
  </si>
  <si>
    <t>0.13.0.10.419.0.02.000.00</t>
  </si>
  <si>
    <t>0.13.0.10.419.0.02.112.05</t>
  </si>
  <si>
    <t>0.13.5.10.419.5.02.112.05</t>
  </si>
  <si>
    <t>0.13.6.10.419.6.02.112.05</t>
  </si>
  <si>
    <t>0.13.0.20.000.0.00.000.00</t>
  </si>
  <si>
    <t>Operaciones a Liquidar</t>
  </si>
  <si>
    <t>0.13.0.20.153.0.00.000.00</t>
  </si>
  <si>
    <t>Deudores por Valores Vendidos con Compra Futura</t>
  </si>
  <si>
    <t>0.13.0.20.153.0.04.000.00</t>
  </si>
  <si>
    <t>Otros Valores</t>
  </si>
  <si>
    <t>0.13.0.20.153.0.04.001.99</t>
  </si>
  <si>
    <t>0.13.2.20.153.2.04.001.99</t>
  </si>
  <si>
    <t>0.13.0.80.000.0.00.000.00</t>
  </si>
  <si>
    <t>Deudores por Productos Financieros</t>
  </si>
  <si>
    <t>0.13.0.80.161.0.00.000.00</t>
  </si>
  <si>
    <t>Deudores por Productos Financieros - Colocaciones</t>
  </si>
  <si>
    <t>0.13.0.80.161.0.82.000.00</t>
  </si>
  <si>
    <t>Productos Financieros Documentados - Residentes</t>
  </si>
  <si>
    <t>0.13.0.80.161.0.82.004.05</t>
  </si>
  <si>
    <t>0.13.7.80.161.7.82.004.05</t>
  </si>
  <si>
    <t>0.13.8.80.161.8.82.004.05</t>
  </si>
  <si>
    <t>0.13.0.80.161.0.82.004.99</t>
  </si>
  <si>
    <t>Int a Cobrar Cda Mercado Primario Bcos del Pais Gs</t>
  </si>
  <si>
    <t>0.13.7.80.161.7.82.004.99</t>
  </si>
  <si>
    <t>0.13.8.80.161.8.82.004.99</t>
  </si>
  <si>
    <t>0.13.0.80.161.0.82.112.05</t>
  </si>
  <si>
    <t>0.13.5.80.161.5.82.112.05</t>
  </si>
  <si>
    <t>0.13.6.80.161.6.82.112.05</t>
  </si>
  <si>
    <t>0.13.7.80.161.7.82.112.05</t>
  </si>
  <si>
    <t>Productos Financieros Documentos - Residentes</t>
  </si>
  <si>
    <t>0.13.8.80.161.8.82.112.05</t>
  </si>
  <si>
    <t>0.13.0.80.161.0.82.112.99</t>
  </si>
  <si>
    <t>0.13.6.80.161.6.82.112.99</t>
  </si>
  <si>
    <t>Productos Financieros Documentados</t>
  </si>
  <si>
    <t>0.13.7.80.161.7.82.112.99</t>
  </si>
  <si>
    <t>0.13.8.80.161.8.82.112.99</t>
  </si>
  <si>
    <t>0.13.0.80.161.0.94.000.00</t>
  </si>
  <si>
    <t>(Productos Financieros Documentados a Devengar - R</t>
  </si>
  <si>
    <t>0.13.0.80.161.0.94.003.99</t>
  </si>
  <si>
    <t>(Productos Financieros Documentados a Devengar - Residentes)</t>
  </si>
  <si>
    <t>0.13.7.80.161.7.94.003.99</t>
  </si>
  <si>
    <t>Bancos Privados del Pais-Hasta 3 Anos</t>
  </si>
  <si>
    <t>0.13.8.80.161.8.94.003.99</t>
  </si>
  <si>
    <t>(Productos Financieros Documentados a Devengar)</t>
  </si>
  <si>
    <t>0.13.0.80.161.0.94.004.05</t>
  </si>
  <si>
    <t>0.13.7.80.161.7.94.004.05</t>
  </si>
  <si>
    <t>0.13.8.80.161.8.94.004.05</t>
  </si>
  <si>
    <t>0.13.0.80.161.0.94.112.05</t>
  </si>
  <si>
    <t>0.13.6.80.161.6.94.112.05</t>
  </si>
  <si>
    <t>(Productos Financieros Documentados)</t>
  </si>
  <si>
    <t>0.13.7.80.161.7.94.112.05</t>
  </si>
  <si>
    <t>0.13.8.80.161.8.94.112.05</t>
  </si>
  <si>
    <t>0.13.0.80.161.0.94.112.99</t>
  </si>
  <si>
    <t>0.13.6.80.161.6.94.112.99</t>
  </si>
  <si>
    <t>0.13.7.80.161.7.94.112.99</t>
  </si>
  <si>
    <t>0.13.8.80.161.8.94.112.99</t>
  </si>
  <si>
    <t>Deudores por Prod.Finan.Deveng-Med.Excep.Emitida por Bcp2020</t>
  </si>
  <si>
    <t>(Productos Financieros Documentados a Devengar-Residentes)</t>
  </si>
  <si>
    <t>0.14.0.00.000.0.00.000.00</t>
  </si>
  <si>
    <t>0.14.0.10.000.0.00.000.00</t>
  </si>
  <si>
    <t>Prestamos</t>
  </si>
  <si>
    <t>0.14.0.10.169.0.00.000.00</t>
  </si>
  <si>
    <t>Prestamos a Plazo Fijo No Reajustables</t>
  </si>
  <si>
    <t>0.14.0.10.169.0.02.000.00</t>
  </si>
  <si>
    <t>0.14.0.10.169.0.02.112.05</t>
  </si>
  <si>
    <t>0.14.4.10.169.4.02.112.05</t>
  </si>
  <si>
    <t>0.14.5.10.169.5.02.112.05</t>
  </si>
  <si>
    <t>0.14.6.10.169.6.02.112.05</t>
  </si>
  <si>
    <t>0.14.7.10.169.7.02.112.05</t>
  </si>
  <si>
    <t>0.14.0.10.169.0.02.112.99</t>
  </si>
  <si>
    <t>0.14.4.10.169.4.02.112.99</t>
  </si>
  <si>
    <t>0.14.5.10.169.5.02.112.99</t>
  </si>
  <si>
    <t>0.14.6.10.169.6.02.112.99</t>
  </si>
  <si>
    <t>0.14.7.10.169.7.02.112.99</t>
  </si>
  <si>
    <t>0.14.0.10.169.0.04.000.00</t>
  </si>
  <si>
    <t>Creditos Renovados</t>
  </si>
  <si>
    <t>0.14.0.10.169.0.04.112.05</t>
  </si>
  <si>
    <t>0.14.5.10.169.5.04.112.05</t>
  </si>
  <si>
    <t>0.14.6.10.169.6.04.112.05</t>
  </si>
  <si>
    <t>0.14.0.10.169.0.04.112.99</t>
  </si>
  <si>
    <t>0.14.5.10.169.5.04.112.99</t>
  </si>
  <si>
    <t>0.14.6.10.169.6.04.112.99</t>
  </si>
  <si>
    <t>0.14.0.10.169.0.06.000.00</t>
  </si>
  <si>
    <t>Creditos Refinanciados</t>
  </si>
  <si>
    <t>0.14.0.10.173.0.00.000.00</t>
  </si>
  <si>
    <t>Prestamos Amortizables No Reajustables</t>
  </si>
  <si>
    <t>0.14.0.10.173.0.02.000.00</t>
  </si>
  <si>
    <t>0.14.0.10.173.0.02.112.05</t>
  </si>
  <si>
    <t>0.14.5.10.173.5.02.112.05</t>
  </si>
  <si>
    <t>0.14.6.10.173.6.02.112.05</t>
  </si>
  <si>
    <t>0.14.7.10.173.7.02.112.05</t>
  </si>
  <si>
    <t>0.14.8.10.173.8.02.112.05</t>
  </si>
  <si>
    <t>0.14.0.10.173.0.02.112.99</t>
  </si>
  <si>
    <t>0.14.5.10.173.5.02.112.99</t>
  </si>
  <si>
    <t>0.14.6.10.173.6.02.112.99</t>
  </si>
  <si>
    <t>0.14.7.10.173.7.02.112.99</t>
  </si>
  <si>
    <t>0.14.8.10.173.8.02.112.99</t>
  </si>
  <si>
    <t>0.14.0.10.173.0.04.000.00</t>
  </si>
  <si>
    <t>Prestamos Al Personal</t>
  </si>
  <si>
    <t>0.14.0.10.173.0.04.112.99</t>
  </si>
  <si>
    <t>0.14.7.10.173.7.04.112.99</t>
  </si>
  <si>
    <t>0.14.8.10.173.8.04.112.99</t>
  </si>
  <si>
    <t>0.14.0.10.173.0.06.000.00</t>
  </si>
  <si>
    <t>0.14.0.10.173.0.06.112.99</t>
  </si>
  <si>
    <t>0.14.7.10.173.7.06.112.99</t>
  </si>
  <si>
    <t>0.14.8.10.173.8.06.112.99</t>
  </si>
  <si>
    <t>0.14.0.10.173.0.08.000.00</t>
  </si>
  <si>
    <t>0.14.0.10.173.0.08.112.99</t>
  </si>
  <si>
    <t>0.14.7.10.173.7.08.112.99</t>
  </si>
  <si>
    <t>0.14.0.10.173.0.10.000.00</t>
  </si>
  <si>
    <t>Creditos Reestructurados</t>
  </si>
  <si>
    <t>0.14.0.10.173.0.10.112.05</t>
  </si>
  <si>
    <t>0.14.8.10.173.8.10.112.05</t>
  </si>
  <si>
    <t>0.14.0.10.173.0.10.112.99</t>
  </si>
  <si>
    <t>0.14.8.10.173.8.10.112.99</t>
  </si>
  <si>
    <t>0.14.0.10.187.0.00.000.00</t>
  </si>
  <si>
    <t>Creditos Utilizados en Ctas.Ctes.-c/Autoriz.Previo</t>
  </si>
  <si>
    <t>0.14.0.10.187.0.02.000.00</t>
  </si>
  <si>
    <t>0.14.0.10.187.0.02.222.99</t>
  </si>
  <si>
    <t>0.14.2.10.187.2.02.222.99</t>
  </si>
  <si>
    <t>Con Autorizacion-Residentes-Vista</t>
  </si>
  <si>
    <t>0.14.0.10.189.0.00.000.00</t>
  </si>
  <si>
    <t>Creditos Utilizados en Ctas.Ctes.-Sobregi.Transit.</t>
  </si>
  <si>
    <t>0.14.0.10.189.0.02.000.00</t>
  </si>
  <si>
    <t>0.14.0.10.189.0.02.111.05</t>
  </si>
  <si>
    <t>0.14.2.10.189.2.02.111.05</t>
  </si>
  <si>
    <t>Sobregiros en Cuentas Corrientes</t>
  </si>
  <si>
    <t>0.14.0.10.189.0.02.111.99</t>
  </si>
  <si>
    <t>0.14.2.10.189.2.02.111.99</t>
  </si>
  <si>
    <t>0.14.0.10.205.0.00.000.00</t>
  </si>
  <si>
    <t>Deudores por Utilizacion de Tarjetas de Creditos</t>
  </si>
  <si>
    <t>0.14.0.10.205.0.02.000.00</t>
  </si>
  <si>
    <t>0.14.0.10.205.0.02.001.99</t>
  </si>
  <si>
    <t>0.14.2.10.205.2.02.001.99</t>
  </si>
  <si>
    <t>Deudores por Utilizacion de Tarjetas de Creditos-Residente</t>
  </si>
  <si>
    <t>0.14.0.10.209.0.00.000.00</t>
  </si>
  <si>
    <t>Prestamos con Recursos Administrados</t>
  </si>
  <si>
    <t>0.14.0.10.209.0.04.000.00</t>
  </si>
  <si>
    <t>Prest.c/Recursos Adm.p/ la Ag.Fin.de Desarrollo</t>
  </si>
  <si>
    <t>0.14.0.10.209.0.04.112.05</t>
  </si>
  <si>
    <t>Prestamos con Fondos de la A.F.D.</t>
  </si>
  <si>
    <t>0.14.8.10.209.8.04.112.05</t>
  </si>
  <si>
    <t>0.14.0.10.209.0.04.112.99</t>
  </si>
  <si>
    <t>0.14.8.10.209.8.04.112.99</t>
  </si>
  <si>
    <t>0.14.0.10.209.0.08.000.00</t>
  </si>
  <si>
    <t>Prestamos con Recursos Administrados por la Afd-De</t>
  </si>
  <si>
    <t>0.14.0.10.209.0.08.112.99</t>
  </si>
  <si>
    <t>0.14.8.10.209.8.08.112.99</t>
  </si>
  <si>
    <t>Prestamos con Recursos Administrados por la Afd-Decreto 2282</t>
  </si>
  <si>
    <t>0.14.0.10.405.0.00.000.00</t>
  </si>
  <si>
    <t>Cheques Diferidos Descontados</t>
  </si>
  <si>
    <t>0.14.0.10.405.0.01.000.00</t>
  </si>
  <si>
    <t>0.14.0.10.405.0.01.112.05</t>
  </si>
  <si>
    <t>0.14.4.10.405.4.01.112.05</t>
  </si>
  <si>
    <t>0.14.5.10.405.5.01.112.05</t>
  </si>
  <si>
    <t>0.14.0.10.405.0.01.112.99</t>
  </si>
  <si>
    <t>0.14.2.10.405.2.01.112.99</t>
  </si>
  <si>
    <t>0.14.3.10.405.3.01.112.99</t>
  </si>
  <si>
    <t>0.14.4.10.405.4.01.112.99</t>
  </si>
  <si>
    <t>0.14.5.10.405.5.01.112.99</t>
  </si>
  <si>
    <t>0.14.0.10.433.0.00.000.00</t>
  </si>
  <si>
    <t>0.14.0.10.433.0.02.000.00</t>
  </si>
  <si>
    <t>0.14.0.10.433.0.02.112.05</t>
  </si>
  <si>
    <t>0.14.7.10.433.7.02.112.05</t>
  </si>
  <si>
    <t>0.14.8.10.433.8.02.112.05</t>
  </si>
  <si>
    <t>0.14.0.10.443.0.00.000.00</t>
  </si>
  <si>
    <t>Medida Excep.de Apoyo Emitida por el Bcp-Año 2020-Reprograma</t>
  </si>
  <si>
    <t>0.14.0.10.443.0.02.000.00</t>
  </si>
  <si>
    <t>0.14.0.10.443.0.02.001.05</t>
  </si>
  <si>
    <t>0.14.8.10.443.8.02.001.05</t>
  </si>
  <si>
    <t>0.14.0.10.443.0.02.001.99</t>
  </si>
  <si>
    <t>0.14.7.10.443.7.02.001.99</t>
  </si>
  <si>
    <t>0.14.8.10.443.8.02.001.99</t>
  </si>
  <si>
    <t>Medida Excepcional de Apoyo Emitida por el Bcp - A</t>
  </si>
  <si>
    <t>0.14.0.40.000.0.00.000.00</t>
  </si>
  <si>
    <t>Sector Publico</t>
  </si>
  <si>
    <t>0.14.0.40.215.0.00.000.00</t>
  </si>
  <si>
    <t>Prestamos No Reajustables</t>
  </si>
  <si>
    <t>Municipalidades</t>
  </si>
  <si>
    <t>0.14.0.80.000.0.00.000.00</t>
  </si>
  <si>
    <t>0.14.0.80.225.0.00.000.00</t>
  </si>
  <si>
    <t>Deudores por Productos Finan.Devengados - Prestamo</t>
  </si>
  <si>
    <t>0.14.0.80.225.0.82.000.00</t>
  </si>
  <si>
    <t>Product. Financ. Documentados - Residentes</t>
  </si>
  <si>
    <t>0.14.0.80.225.0.82.112.05</t>
  </si>
  <si>
    <t>Product. Financ. Documentados</t>
  </si>
  <si>
    <t>0.14.3.80.225.3.82.112.05</t>
  </si>
  <si>
    <t>0.14.4.80.225.4.82.112.05</t>
  </si>
  <si>
    <t>0.14.5.80.225.5.82.112.05</t>
  </si>
  <si>
    <t>0.14.6.80.225.6.82.112.05</t>
  </si>
  <si>
    <t>0.14.7.80.225.7.82.112.05</t>
  </si>
  <si>
    <t>0.14.8.80.225.8.82.112.05</t>
  </si>
  <si>
    <t>0.14.0.80.225.0.82.112.99</t>
  </si>
  <si>
    <t>0.14.2.80.225.2.82.112.99</t>
  </si>
  <si>
    <t>0.14.3.80.225.3.82.112.99</t>
  </si>
  <si>
    <t>Product.Financ.Documentados - Residentes</t>
  </si>
  <si>
    <t>0.14.4.80.225.4.82.112.99</t>
  </si>
  <si>
    <t>0.14.5.80.225.5.82.112.99</t>
  </si>
  <si>
    <t>0.14.6.80.225.6.82.112.99</t>
  </si>
  <si>
    <t>0.14.7.80.225.7.82.112.99</t>
  </si>
  <si>
    <t>0.14.8.80.225.8.82.112.99</t>
  </si>
  <si>
    <t>0.14.0.80.225.0.92.000.00</t>
  </si>
  <si>
    <t>(Productos Financieros en Suspenso - Residentes)</t>
  </si>
  <si>
    <t>0.14.0.80.225.0.92.001.05</t>
  </si>
  <si>
    <t>0.14.6.80.225.6.92.001.05</t>
  </si>
  <si>
    <t>(Int.en Suspenso)-Residentes-Us$-Hasta 1 Ano</t>
  </si>
  <si>
    <t>0.14.8.80.225.8.92.001.05</t>
  </si>
  <si>
    <t>(Int.en Suspenso)-Residentes-Us$-Mas de 3 Anos</t>
  </si>
  <si>
    <t>0.14.0.80.225.0.92.001.99</t>
  </si>
  <si>
    <t>0.14.7.80.225.7.92.001.99</t>
  </si>
  <si>
    <t>(Int.en Suspenso)-Residentes-Gs.-Hasta 3 Anos</t>
  </si>
  <si>
    <t>0.14.0.80.225.0.94.000.00</t>
  </si>
  <si>
    <t>(Product. Financ. Document. a Deveng. - Residentes</t>
  </si>
  <si>
    <t>0.14.0.80.225.0.94.112.05</t>
  </si>
  <si>
    <t>(Product. Financ. Documentados)</t>
  </si>
  <si>
    <t>0.14.3.80.225.3.94.112.05</t>
  </si>
  <si>
    <t>0.14.4.80.225.4.94.112.05</t>
  </si>
  <si>
    <t>0.14.5.80.225.5.94.112.05</t>
  </si>
  <si>
    <t>0.14.6.80.225.6.94.112.05</t>
  </si>
  <si>
    <t>0.14.7.80.225.7.94.112.05</t>
  </si>
  <si>
    <t>0.14.8.80.225.8.94.112.05</t>
  </si>
  <si>
    <t>0.14.0.80.225.0.94.112.99</t>
  </si>
  <si>
    <t>(Product. Financ. Document. a Deveng. - Residentes)</t>
  </si>
  <si>
    <t>0.14.2.80.225.2.94.112.99</t>
  </si>
  <si>
    <t>0.14.3.80.225.3.94.112.99</t>
  </si>
  <si>
    <t>(Product.Financ.Document.a Deveng. - Residentes)</t>
  </si>
  <si>
    <t>0.14.4.80.225.4.94.112.99</t>
  </si>
  <si>
    <t>0.14.5.80.225.5.94.112.99</t>
  </si>
  <si>
    <t>0.14.6.80.225.6.94.112.99</t>
  </si>
  <si>
    <t>(Productos Financieros Documentados - Residentes)</t>
  </si>
  <si>
    <t>0.14.7.80.225.7.94.112.99</t>
  </si>
  <si>
    <t>0.14.8.80.225.8.94.112.99</t>
  </si>
  <si>
    <t>0.14.0.80.229.0.00.000.00</t>
  </si>
  <si>
    <t>Deudores por Prod. Dev. de Val. Vend. - Sector Pub</t>
  </si>
  <si>
    <t>0.14.0.80.229.0.82.000.00</t>
  </si>
  <si>
    <t>0.14.0.80.229.0.82.112.99</t>
  </si>
  <si>
    <t>0.14.0.80.229.0.94.000.00</t>
  </si>
  <si>
    <t>(Productos Financieros Documentados a Deveng.)</t>
  </si>
  <si>
    <t>0.14.0.80.229.0.94.112.99</t>
  </si>
  <si>
    <t>0.14.0.80.447.0.00.000.00</t>
  </si>
  <si>
    <t>0.14.0.80.447.0.82.000.00</t>
  </si>
  <si>
    <t>0.14.0.80.447.0.82.001.05</t>
  </si>
  <si>
    <t>0.14.8.80.447.8.82.001.05</t>
  </si>
  <si>
    <t>0.14.0.80.447.0.82.001.99</t>
  </si>
  <si>
    <t>0.14.7.80.447.7.82.001.99</t>
  </si>
  <si>
    <t>0.14.8.80.447.8.82.001.99</t>
  </si>
  <si>
    <t>0.14.0.80.447.0.94.000.00</t>
  </si>
  <si>
    <t>0.14.0.80.447.0.94.001.05</t>
  </si>
  <si>
    <t>0.14.8.80.447.8.94.001.05</t>
  </si>
  <si>
    <t>0.14.0.80.447.0.94.001.99</t>
  </si>
  <si>
    <t>0.14.8.80.447.8.94.001.99</t>
  </si>
  <si>
    <t>0.14.0.90.000.0.00.000.00</t>
  </si>
  <si>
    <t>(Previsiones)</t>
  </si>
  <si>
    <t>0.14.0.90.231.0.00.000.00</t>
  </si>
  <si>
    <t>(Prevision para Riesgos Crediticios - Prestamos)</t>
  </si>
  <si>
    <t>0.14.0.90.231.0.92.000.00</t>
  </si>
  <si>
    <t>0.14.0.90.231.0.92.001.05</t>
  </si>
  <si>
    <t>0.14.2.90.231.2.92.001.05</t>
  </si>
  <si>
    <t>Prevision s/Prestamos en Dolaes</t>
  </si>
  <si>
    <t>0.14.5.90.231.5.92.001.05</t>
  </si>
  <si>
    <t>Prevision para Prestamos en Dolares</t>
  </si>
  <si>
    <t>0.14.6.90.231.6.92.001.05</t>
  </si>
  <si>
    <t>Prevision p/Creditos en Us$ Hasta 1 A¥O</t>
  </si>
  <si>
    <t>0.14.7.90.231.7.92.001.05</t>
  </si>
  <si>
    <t>Previsiones por Cred.Riesgos Hasta 3 A¥Os</t>
  </si>
  <si>
    <t>0.14.8.90.231.8.92.001.05</t>
  </si>
  <si>
    <t>0.14.0.90.231.0.92.001.99</t>
  </si>
  <si>
    <t>0.14.2.90.231.2.92.001.99</t>
  </si>
  <si>
    <t>Prevision p/Riesgos Cred.Prestamos-Hasta 30 Dias</t>
  </si>
  <si>
    <t>0.14.5.90.231.5.92.001.99</t>
  </si>
  <si>
    <t>Prevision p/Riesgos Cred.Prestamos-Hasta 180 Dias</t>
  </si>
  <si>
    <t>0.14.6.90.231.6.92.001.99</t>
  </si>
  <si>
    <t>Prevision p/Riesgos Cred.Prestamos-Hasta 1 Ano</t>
  </si>
  <si>
    <t>0.14.7.90.231.7.92.001.99</t>
  </si>
  <si>
    <t>Prevision p/Riesgos Cred.Prestamos-Hasta 3 Anos</t>
  </si>
  <si>
    <t>0.14.8.90.231.8.92.001.99</t>
  </si>
  <si>
    <t>Prevision p/Riesgos Cred.Prestamos-Mas de 3 Anos</t>
  </si>
  <si>
    <t>0.14.0.90.231.0.94.000.00</t>
  </si>
  <si>
    <t>Previsiones Genericas</t>
  </si>
  <si>
    <t>0.14.0.90.231.0.94.001.05</t>
  </si>
  <si>
    <t>0.14.5.90.231.5.94.001.05</t>
  </si>
  <si>
    <t>0.14.6.90.231.6.94.001.05</t>
  </si>
  <si>
    <t>0.14.0.90.231.0.94.001.99</t>
  </si>
  <si>
    <t>0.14.5.90.231.5.94.001.99</t>
  </si>
  <si>
    <t>Previsiones  Genericas</t>
  </si>
  <si>
    <t>0.14.0.90.231.0.94.002.99</t>
  </si>
  <si>
    <t>Prevision Generica Adicional</t>
  </si>
  <si>
    <t>0.14.5.90.231.5.94.002.99</t>
  </si>
  <si>
    <t>Previsión Genérica - Adicional</t>
  </si>
  <si>
    <t>0.15.0.00.000.0.00.000.00</t>
  </si>
  <si>
    <t>Creditos Diversos</t>
  </si>
  <si>
    <t>0.15.0.10.000.0.00.000.00</t>
  </si>
  <si>
    <t>0.15.0.10.241.0.00.000.00</t>
  </si>
  <si>
    <t>Anticipos por Compra de Bienes y Servicios</t>
  </si>
  <si>
    <t>0.15.0.10.241.0.02.000.00</t>
  </si>
  <si>
    <t>0.15.0.10.241.0.02.001.99</t>
  </si>
  <si>
    <t>Anticipo por Compras de Bienes y Servicios - Gs</t>
  </si>
  <si>
    <t>0.15.0.10.241.0.02.008.99</t>
  </si>
  <si>
    <t>Fondo Fijo - Casa Matriz</t>
  </si>
  <si>
    <t>0.15.0.10.241.0.02.009.99</t>
  </si>
  <si>
    <t>Fondo Fijo - Colonias Unidas</t>
  </si>
  <si>
    <t>0.15.0.10.241.0.02.010.99</t>
  </si>
  <si>
    <t>Fondo Fijo - Loma Plata</t>
  </si>
  <si>
    <t>0.15.0.10.241.0.02.011.99</t>
  </si>
  <si>
    <t>Fondo Fijo - Minga Pora</t>
  </si>
  <si>
    <t>0.15.0.10.241.0.02.012.99</t>
  </si>
  <si>
    <t>Fondo Fijo - Santa Rita</t>
  </si>
  <si>
    <t>0.15.0.10.241.0.02.013.99</t>
  </si>
  <si>
    <t>Fondo Fijo - Cac Maria Auxiliadora</t>
  </si>
  <si>
    <t>0.15.0.10.241.0.02.014.99</t>
  </si>
  <si>
    <t>Fondo Fijo - Sucursal Centro</t>
  </si>
  <si>
    <t>0.15.0.10.241.0.02.015.99</t>
  </si>
  <si>
    <t>Fondo Fijo - Sucursal Campo 9</t>
  </si>
  <si>
    <t>0.15.0.10.241.0.02.018.99</t>
  </si>
  <si>
    <t>Fondo Fijo - Sucursal Naranjito</t>
  </si>
  <si>
    <t>0.15.0.10.241.0.02.019.99</t>
  </si>
  <si>
    <t>Fondo Fijo-Cac Filadelfia</t>
  </si>
  <si>
    <t>0.15.0.10.241.0.02.020.99</t>
  </si>
  <si>
    <t>Fondo Fijo - Suc Ciudad del Este</t>
  </si>
  <si>
    <t>0.15.0.10.241.0.02.021.99</t>
  </si>
  <si>
    <t>Fondo Fijo- Naranjal</t>
  </si>
  <si>
    <t>0.15.0.10.241.0.02.099.05</t>
  </si>
  <si>
    <t>Documentos a Liquidar Usd.</t>
  </si>
  <si>
    <t>0.15.0.10.241.0.02.099.99</t>
  </si>
  <si>
    <t>Documentos a Liquidar</t>
  </si>
  <si>
    <t>0.15.0.10.243.0.00.000.00</t>
  </si>
  <si>
    <t>Cargos Pagados por Anticipado</t>
  </si>
  <si>
    <t>0.15.0.10.243.0.01.000.00</t>
  </si>
  <si>
    <t>0.15.0.10.243.0.01.002.99</t>
  </si>
  <si>
    <t>Poliza de Seguros</t>
  </si>
  <si>
    <t>0.15.0.10.243.0.01.008.99</t>
  </si>
  <si>
    <t>Gastos Pagados por Adelantado</t>
  </si>
  <si>
    <t>0.15.0.10.243.0.01.015.05</t>
  </si>
  <si>
    <t>Agencias Financieras del Exterior</t>
  </si>
  <si>
    <t>0.15.0.10.243.0.01.015.99</t>
  </si>
  <si>
    <t>0.15.0.10.243.0.01.016.99</t>
  </si>
  <si>
    <t>Publicidad Eventos y Servicios</t>
  </si>
  <si>
    <t>0.15.0.10.243.0.01.017.99</t>
  </si>
  <si>
    <t>Mantenimiento Eq.Informatica</t>
  </si>
  <si>
    <t>0.15.0.10.243.0.01.602.99</t>
  </si>
  <si>
    <t>Licencias</t>
  </si>
  <si>
    <t>0.15.0.10.245.0.00.000.00</t>
  </si>
  <si>
    <t>Anticipo de Impuestos Nacionales</t>
  </si>
  <si>
    <t>0.15.0.10.245.0.04.000.00</t>
  </si>
  <si>
    <t>Impuesto a las Rentas</t>
  </si>
  <si>
    <t>0.15.0.10.245.0.04.001.99</t>
  </si>
  <si>
    <t>Anticipos a Impuesto a la Renta</t>
  </si>
  <si>
    <t>0.15.0.10.245.0.04.002.99</t>
  </si>
  <si>
    <t>Retenciones de Impuesto a la Renta</t>
  </si>
  <si>
    <t>0.15.0.10.245.0.04.003.99</t>
  </si>
  <si>
    <t>Retencion Idu</t>
  </si>
  <si>
    <t>0.15.0.10.251.0.00.000.00</t>
  </si>
  <si>
    <t>Deudores por Venta de Bienes a Plazo</t>
  </si>
  <si>
    <t>0.15.0.10.251.0.04.000.00</t>
  </si>
  <si>
    <t>Inmuebles</t>
  </si>
  <si>
    <t>0.15.0.10.251.0.04.001.05</t>
  </si>
  <si>
    <t>0.15.8.10.251.8.04.001.05</t>
  </si>
  <si>
    <t>Deud.p/Vta.Otros Activos-Mayor a 3 Anos</t>
  </si>
  <si>
    <t>0.15.0.10.251.0.04.001.99</t>
  </si>
  <si>
    <t>0.15.8.10.251.8.04.001.99</t>
  </si>
  <si>
    <t>Deud.p/Vta.Bienes Adjud.-Mayor a 3 Anos</t>
  </si>
  <si>
    <t>0.15.0.10.251.0.94.000.00</t>
  </si>
  <si>
    <t>(Ganancias a Real. X Bienes Inmueb. Vend. a Plazo)</t>
  </si>
  <si>
    <t>0.15.0.10.251.0.94.001.05</t>
  </si>
  <si>
    <t>0.15.8.10.251.8.94.001.05</t>
  </si>
  <si>
    <t>Otros Activos - Mayor a 3 Anos</t>
  </si>
  <si>
    <t>0.15.0.10.251.0.94.001.99</t>
  </si>
  <si>
    <t>Bienes Adjudicados a Realizar</t>
  </si>
  <si>
    <t>0.15.8.10.251.8.94.001.99</t>
  </si>
  <si>
    <t>0.15.0.10.253.0.00.000.00</t>
  </si>
  <si>
    <t>Gastos a Recuperar</t>
  </si>
  <si>
    <t>0.15.0.10.253.0.02.000.00</t>
  </si>
  <si>
    <t>0.15.0.10.253.0.02.001.99</t>
  </si>
  <si>
    <t>Gastos Judiciales a Recuperar</t>
  </si>
  <si>
    <t>0.15.0.10.257.0.00.000.00</t>
  </si>
  <si>
    <t>Diversos</t>
  </si>
  <si>
    <t>0.15.0.10.257.0.02.000.00</t>
  </si>
  <si>
    <t>0.15.0.10.257.0.02.001.99</t>
  </si>
  <si>
    <t>Garantia de Alquiler</t>
  </si>
  <si>
    <t>0.15.0.10.257.0.02.002.99</t>
  </si>
  <si>
    <t>Adelanto Efectivo - Tarjeta de Creditos</t>
  </si>
  <si>
    <t>0.15.0.10.257.0.02.011.99</t>
  </si>
  <si>
    <t>Promoción - Bancop Puntos</t>
  </si>
  <si>
    <t>0.15.0.10.257.0.02.012.99</t>
  </si>
  <si>
    <t>Comisiones a Cobrar - Bancard</t>
  </si>
  <si>
    <t>Cheques Timbrados</t>
  </si>
  <si>
    <t>0.15.0.10.257.0.02.019.99</t>
  </si>
  <si>
    <t>Aseguradora Tajy</t>
  </si>
  <si>
    <t>0.15.0.10.257.0.02.025.05</t>
  </si>
  <si>
    <t>Documentos a Compensar Us$</t>
  </si>
  <si>
    <t>0.15.0.10.257.0.02.033.05</t>
  </si>
  <si>
    <t>Iva Devengado a Cobrar Ingresado Al Fisco Usd.</t>
  </si>
  <si>
    <t>0.15.0.10.257.0.02.033.99</t>
  </si>
  <si>
    <t>Iva Devengado a Cobrar Ingresado Al Fisco Gs.</t>
  </si>
  <si>
    <t>0.15.0.10.257.0.02.034.99</t>
  </si>
  <si>
    <t>Operaciones a Cancelar</t>
  </si>
  <si>
    <t>0.15.0.10.257.0.02.049.99</t>
  </si>
  <si>
    <t>Contracargo Provisiorio - Tarjetas de C</t>
  </si>
  <si>
    <t>0.15.0.10.257.0.02.053.05</t>
  </si>
  <si>
    <t>Pronet - Facturador Pr. Usd</t>
  </si>
  <si>
    <t>0.15.0.10.257.0.02.053.99</t>
  </si>
  <si>
    <t>Pronet - Facturador Pr. Pyg</t>
  </si>
  <si>
    <t>0.15.0.10.257.0.02.063.99</t>
  </si>
  <si>
    <t>Adelanto Efectivo - Tarjeta de Cred</t>
  </si>
  <si>
    <t>0.15.0.10.257.0.02.306.99</t>
  </si>
  <si>
    <t>Operaciones - Cobro de Cuota Pr.</t>
  </si>
  <si>
    <t>0.15.0.90.000.0.00.000.00</t>
  </si>
  <si>
    <t>0.15.0.90.263.0.00.000.00</t>
  </si>
  <si>
    <t>(Previsiones para Creditos Diversos)</t>
  </si>
  <si>
    <t>0.15.0.90.263.0.92.000.00</t>
  </si>
  <si>
    <t>0.15.0.90.263.0.92.001.99</t>
  </si>
  <si>
    <t>(Prevision para Creditos Diversos)</t>
  </si>
  <si>
    <t>0.15.0.90.263.0.92.002.05</t>
  </si>
  <si>
    <t>Previs.s/Deud.p/Venta de Bienes Adjud</t>
  </si>
  <si>
    <t>0.16.0.00.000.0.00.000.00</t>
  </si>
  <si>
    <t>Creditos Vencidos por Intermediacion Financiera</t>
  </si>
  <si>
    <t>0.16.0.10.000.0.00.000.00</t>
  </si>
  <si>
    <t>Sector No Financiero - Sector No Publico</t>
  </si>
  <si>
    <t>0.16.0.10.265.0.00.000.00</t>
  </si>
  <si>
    <t>Colocacion Vencida No Reajustable</t>
  </si>
  <si>
    <t>0.16.0.10.265.0.02.000.00</t>
  </si>
  <si>
    <t>0.16.0.10.265.0.02.090.99</t>
  </si>
  <si>
    <t>Tarjetas de Creditos Vencidas 61 - 90 Dias Gs</t>
  </si>
  <si>
    <t>0.16.0.10.265.0.02.112.99</t>
  </si>
  <si>
    <t>0.16.0.10.265.0.04.000.00</t>
  </si>
  <si>
    <t>0.16.0.10.265.0.04.112.99</t>
  </si>
  <si>
    <t>Medidas Excepcionales de Apoyo Emitidas por el B.C</t>
  </si>
  <si>
    <t>Medidas Excep.de Apoyo Emit.B.C.P. Año 2020-Reprogramaciones</t>
  </si>
  <si>
    <t>Medidas Excep.de Apoyo Emit.B.C.P. Año 2020-Nuevos Creditos</t>
  </si>
  <si>
    <t>0.16.0.10.269.0.00.000.00</t>
  </si>
  <si>
    <t>Creditos en Gestion No Reajustables</t>
  </si>
  <si>
    <t>0.16.0.10.269.0.02.000.00</t>
  </si>
  <si>
    <t>0.16.0.10.269.0.02.090.99</t>
  </si>
  <si>
    <t>Tarjetas de Creditos Vencidas 91 - 180</t>
  </si>
  <si>
    <t>0.16.0.10.269.0.02.111.99</t>
  </si>
  <si>
    <t>0.16.0.10.269.0.02.112.99</t>
  </si>
  <si>
    <t>0.16.0.30.000.0.00.000.00</t>
  </si>
  <si>
    <t>Creditos Morosos</t>
  </si>
  <si>
    <t>0.16.0.30.275.0.00.000.00</t>
  </si>
  <si>
    <t>Creditos Morosos-No Reajustables</t>
  </si>
  <si>
    <t>0.16.0.30.275.0.02.000.00</t>
  </si>
  <si>
    <t>0.16.0.30.275.0.02.090.99</t>
  </si>
  <si>
    <t>Tarjetas de Creditos Vencidas Mas de 180 Dias</t>
  </si>
  <si>
    <t>0.16.0.30.275.0.02.111.99</t>
  </si>
  <si>
    <t>0.16.0.30.275.0.02.112.05</t>
  </si>
  <si>
    <t>0.16.0.30.275.0.02.112.99</t>
  </si>
  <si>
    <t>0.16.0.30.275.0.04.000.00</t>
  </si>
  <si>
    <t>0.16.0.30.275.0.04.112.99</t>
  </si>
  <si>
    <t>0.16.0.30.275.0.06.000.00</t>
  </si>
  <si>
    <t>0.16.0.30.275.0.06.001.99</t>
  </si>
  <si>
    <t>0.16.0.70.000.0.00.000.00</t>
  </si>
  <si>
    <t>Ganancias por Valuacion a Realizar</t>
  </si>
  <si>
    <t>0.16.0.70.429.0.00.000.00</t>
  </si>
  <si>
    <t>(Ganancias por Valuacion en Suspenso)</t>
  </si>
  <si>
    <t>0.16.0.70.429.0.92.000.00</t>
  </si>
  <si>
    <t>0.16.0.70.429.0.92.001.99</t>
  </si>
  <si>
    <t>Ganancias por Valuacion en Suspenso</t>
  </si>
  <si>
    <t>0.16.0.80.000.0.00.000.00</t>
  </si>
  <si>
    <t>0.16.0.80.277.0.00.000.00</t>
  </si>
  <si>
    <t>Deud. X Prod.Fin.Dev.-Sec.No Fin.-No Pub.-Coloc.Ve</t>
  </si>
  <si>
    <t>0.16.0.80.277.0.82.000.00</t>
  </si>
  <si>
    <t>Productos Financ.Documentados - Residentes</t>
  </si>
  <si>
    <t>0.16.0.80.277.0.82.112.99</t>
  </si>
  <si>
    <t>Product. Financ. Document.  - Medidas Excepcionale</t>
  </si>
  <si>
    <t>0.16.0.80.277.0.92.000.00</t>
  </si>
  <si>
    <t>(Productos Financieros en Suspenso - Residnetes)</t>
  </si>
  <si>
    <t>0.16.0.80.277.0.92.112.99</t>
  </si>
  <si>
    <t>0.16.0.80.277.0.94.000.00</t>
  </si>
  <si>
    <t>0.16.0.80.277.0.94.112.99</t>
  </si>
  <si>
    <t>(Product. Financ. en Suspenso - Medidas Excepciona</t>
  </si>
  <si>
    <t>(Product. Financ. Document. a Devengar  - Medidas</t>
  </si>
  <si>
    <t>0.16.0.80.279.0.00.000.00</t>
  </si>
  <si>
    <t>Deud. X Prod.Fin.Dev.-Sec.No Fin.-No Pub.-Cred.Ges</t>
  </si>
  <si>
    <t>0.16.0.80.279.0.82.000.00</t>
  </si>
  <si>
    <t>Product.Financ.Document.- Residentes</t>
  </si>
  <si>
    <t>0.16.0.80.279.0.82.112.99</t>
  </si>
  <si>
    <t>0.16.0.80.279.0.86.000.00</t>
  </si>
  <si>
    <t>Product. Financ. Document-Medidas Excepcionales de Apoyo Bcp</t>
  </si>
  <si>
    <t>0.16.0.80.279.0.92.000.00</t>
  </si>
  <si>
    <t>0.16.0.80.279.0.92.112.99</t>
  </si>
  <si>
    <t>0.16.0.80.279.0.94.000.00</t>
  </si>
  <si>
    <t>0.16.0.80.279.0.94.112.99</t>
  </si>
  <si>
    <t>(Product. Financ. en Susp-Medidas Excepcionales de Ap Bcp</t>
  </si>
  <si>
    <t>(Product. Financ. Document. a Dev-Medidas Excep. de Ap Bcp)</t>
  </si>
  <si>
    <t>0.16.0.80.347.0.00.000.00</t>
  </si>
  <si>
    <t>Deuds. X Product. Financ.Deveng. - Creditos Moroso</t>
  </si>
  <si>
    <t>0.16.0.80.347.0.82.000.00</t>
  </si>
  <si>
    <t>Productos Financ. Document. - Residentes</t>
  </si>
  <si>
    <t>0.16.0.80.347.0.82.001.99</t>
  </si>
  <si>
    <t>Intereses en Suspenso - Gs.</t>
  </si>
  <si>
    <t>0.16.0.80.347.0.82.112.05</t>
  </si>
  <si>
    <t>0.16.0.80.347.0.82.112.99</t>
  </si>
  <si>
    <t>0.16.0.80.347.0.86.000.00</t>
  </si>
  <si>
    <t>0.16.0.80.347.0.86.001.99</t>
  </si>
  <si>
    <t>Product. Financ. Doc-Medidas Excepcionales de Apoyo Bcp</t>
  </si>
  <si>
    <t>0.16.0.80.347.0.92.000.00</t>
  </si>
  <si>
    <t>(Product.Financ.en Suspenso - Residentes)</t>
  </si>
  <si>
    <t>0.16.0.80.347.0.92.112.05</t>
  </si>
  <si>
    <t>0.16.0.80.347.0.92.112.99</t>
  </si>
  <si>
    <t>0.16.0.80.347.0.94.000.00</t>
  </si>
  <si>
    <t>0.16.0.80.347.0.94.112.99</t>
  </si>
  <si>
    <t>0.16.0.80.347.0.96.000.00</t>
  </si>
  <si>
    <t>0.16.0.80.347.0.96.001.99</t>
  </si>
  <si>
    <t>0.16.0.80.347.0.97.000.00</t>
  </si>
  <si>
    <t>0.16.0.80.347.0.97.001.99</t>
  </si>
  <si>
    <t>0.16.0.90.000.0.00.000.00</t>
  </si>
  <si>
    <t>0.16.0.90.285.0.00.000.00</t>
  </si>
  <si>
    <t>(Prev.Riesgos Crediticios-Sec.No Fin.-No Pub-Col.V</t>
  </si>
  <si>
    <t>0.16.0.90.285.0.92.000.00</t>
  </si>
  <si>
    <t>0.16.0.90.285.0.92.001.99</t>
  </si>
  <si>
    <t>Prevision Sobre Colocacion Vencida Gs.</t>
  </si>
  <si>
    <t>0.16.0.90.287.0.00.000.00</t>
  </si>
  <si>
    <t>(Prev.Ries.Crediticios-Sec.No Fin.No Pub.-Cred.Ges</t>
  </si>
  <si>
    <t>0.16.0.90.287.0.92.000.00</t>
  </si>
  <si>
    <t>0.16.0.90.287.0.92.001.99</t>
  </si>
  <si>
    <t>Prevision Sobre Creditos en Gestion Gs.</t>
  </si>
  <si>
    <t>Medidas Excepcionales de Apoyo Emitidas Bcp-Reprogramaciones</t>
  </si>
  <si>
    <t>Medidas Excepcionales de Apoyo Emitidas Bcp-Nuevos Creditos</t>
  </si>
  <si>
    <t>0.16.0.90.349.0.00.000.00</t>
  </si>
  <si>
    <t>(Prev.Riesgos Crediticios-Creditos Morosos)</t>
  </si>
  <si>
    <t>0.16.0.90.349.0.92.000.00</t>
  </si>
  <si>
    <t>0.16.0.90.349.0.92.001.05</t>
  </si>
  <si>
    <t>Prevision Sobre Creditos Morosos Usd</t>
  </si>
  <si>
    <t>0.16.0.90.349.0.92.001.99</t>
  </si>
  <si>
    <t>Prevision Sobre Creditos Morosos Gs</t>
  </si>
  <si>
    <t>0.16.0.90.349.0.94.000.00</t>
  </si>
  <si>
    <t>0.16.0.90.349.0.94.001.99</t>
  </si>
  <si>
    <t>0.17.0.00.000.0.00.000.00</t>
  </si>
  <si>
    <t>0.17.0.10.000.0.00.000.00</t>
  </si>
  <si>
    <t>Bienes Adquiridos en Recuperacion de Creditos</t>
  </si>
  <si>
    <t>0.17.0.10.293.0.00.000.00</t>
  </si>
  <si>
    <t>0.17.0.10.293.0.04.000.00</t>
  </si>
  <si>
    <t>Inmuebles en el Pais</t>
  </si>
  <si>
    <t>0.17.0.10.293.0.04.001.99</t>
  </si>
  <si>
    <t>0.17.0.20.000.0.00.000.00</t>
  </si>
  <si>
    <t>0.17.0.20.295.0.00.000.00</t>
  </si>
  <si>
    <t>Inversiones en Titulos Val.Emitidos X Sector Priva</t>
  </si>
  <si>
    <t>0.17.0.20.295.0.02.000.00</t>
  </si>
  <si>
    <t>Sociedades Privadas</t>
  </si>
  <si>
    <t>0.17.0.20.295.0.02.001.99</t>
  </si>
  <si>
    <t>Invers.Perman.en Sociedades Privadas Delpais</t>
  </si>
  <si>
    <t>0.17.0.20.295.0.07.000.00</t>
  </si>
  <si>
    <t>Empresas Privadas del Pais - Recursos Afd</t>
  </si>
  <si>
    <t>0.17.0.20.295.0.07.001.99</t>
  </si>
  <si>
    <t>0.17.0.20.413.0.00.000.00</t>
  </si>
  <si>
    <t>Inversiones en Titulos Valores Emitidos por el Sec</t>
  </si>
  <si>
    <t>0.17.0.20.413.0.02.000.00</t>
  </si>
  <si>
    <t>Inversiones Permanentes en Sociedades Privadas del</t>
  </si>
  <si>
    <t>0.17.0.20.413.0.02.001.99</t>
  </si>
  <si>
    <t>Inversiones en Bancard S.A.</t>
  </si>
  <si>
    <t>0.17.0.60.000.0.00.000.00</t>
  </si>
  <si>
    <t>Derechos Fiduciarios</t>
  </si>
  <si>
    <t>0.17.0.60.211.0.00.000.00</t>
  </si>
  <si>
    <t>Derechos en Fideicomiso</t>
  </si>
  <si>
    <t>0.17.0.60.211.0.02.000.00</t>
  </si>
  <si>
    <t>0.17.0.60.211.0.02.112.05</t>
  </si>
  <si>
    <t>Derechos Fiduciarios - Finlatina</t>
  </si>
  <si>
    <t>0.17.0.60.211.0.02.112.99</t>
  </si>
  <si>
    <t>0.17.0.60.211.0.02.113.99</t>
  </si>
  <si>
    <t>0.17.0.60.211.0.02.114.05</t>
  </si>
  <si>
    <t>Fideicomiso-Intereses</t>
  </si>
  <si>
    <t>0.17.0.60.211.0.02.114.99</t>
  </si>
  <si>
    <t>Fideicomiso -Intereses</t>
  </si>
  <si>
    <t>0.17.0.80.000.0.00.000.00</t>
  </si>
  <si>
    <t>Rentas Sobre Inversiones en el Sector Privado</t>
  </si>
  <si>
    <t>0.17.0.80.415.0.00.000.00</t>
  </si>
  <si>
    <t>Rentas Sobre Titulos de Renta Fija de Soc.Privadas</t>
  </si>
  <si>
    <t>0.17.0.80.415.0.82.000.00</t>
  </si>
  <si>
    <t>0.17.0.80.415.0.82.001.99</t>
  </si>
  <si>
    <t>Rentas s/Titul.D/Renta Fija D/Soc.Priv.D/Pais</t>
  </si>
  <si>
    <t>0.17.0.80.415.0.82.002.05</t>
  </si>
  <si>
    <t>(Renta de Sociedades Privadas del Pais -Me)</t>
  </si>
  <si>
    <t>0.17.0.80.415.0.82.002.99</t>
  </si>
  <si>
    <t>(Rentas s/Titul.D/Renta F.D/Soc.Privada)</t>
  </si>
  <si>
    <t>0.17.0.80.415.0.82.003.99</t>
  </si>
  <si>
    <t>Rentas Sobre Titulos de Renta Fija de Soc.Privadas del Pais</t>
  </si>
  <si>
    <t>0.17.0.80.415.0.82.004.99</t>
  </si>
  <si>
    <t>0.17.0.90.000.0.00.000.00</t>
  </si>
  <si>
    <t>0.17.0.90.317.0.00.000.00</t>
  </si>
  <si>
    <t>(Previsiones por Inversiones)</t>
  </si>
  <si>
    <t>0.17.0.90.317.0.96.000.00</t>
  </si>
  <si>
    <t>Previsiones Sobre Derechos en Fideicomiso</t>
  </si>
  <si>
    <t>0.17.0.90.317.0.96.001.05</t>
  </si>
  <si>
    <t>Previsiones s/ Derechos en Fideicomiso</t>
  </si>
  <si>
    <t>0.17.0.90.317.0.96.001.99</t>
  </si>
  <si>
    <t>0.17.0.90.317.0.96.002.99</t>
  </si>
  <si>
    <t>0.17.0.90.317.0.96.003.99</t>
  </si>
  <si>
    <t>0.17.0.90.317.0.98.000.00</t>
  </si>
  <si>
    <t>Previsiones s/Bienes Adquir.en Recup.D/Credi</t>
  </si>
  <si>
    <t>0.17.0.90.317.0.98.001.99</t>
  </si>
  <si>
    <t>Previsiones s/Bienes Adq.en Recuperacion de Cr.</t>
  </si>
  <si>
    <t>0.18.0.00.000.0.00.000.00</t>
  </si>
  <si>
    <t>0.18.0.10.000.0.00.000.00</t>
  </si>
  <si>
    <t>Bienes de Uso Propio</t>
  </si>
  <si>
    <t>0.18.0.10.321.0.00.000.00</t>
  </si>
  <si>
    <t>Muebles, Utiles e Instalaciones</t>
  </si>
  <si>
    <t>0.18.0.10.321.0.02.000.00</t>
  </si>
  <si>
    <t>Valor Costo Reval.-Muebles, Utiles e Instalaciones</t>
  </si>
  <si>
    <t>0.18.0.10.321.0.02.001.99</t>
  </si>
  <si>
    <t>Muebles</t>
  </si>
  <si>
    <t>0.18.0.10.321.0.02.004.99</t>
  </si>
  <si>
    <t>Maquinas y Equipos</t>
  </si>
  <si>
    <t>0.18.0.10.321.0.02.005.99</t>
  </si>
  <si>
    <t>Instalaciones</t>
  </si>
  <si>
    <t>0.18.0.10.321.0.02.011.99</t>
  </si>
  <si>
    <t>Muebles y Utiles-Ajueste de Rev</t>
  </si>
  <si>
    <t>0.18.0.10.321.0.02.012.99</t>
  </si>
  <si>
    <t>Maquinas y Equipos-Ajuste de Revaluo</t>
  </si>
  <si>
    <t>0.18.0.10.321.0.02.013.99</t>
  </si>
  <si>
    <t>Instalaciones-Ajuste de Revaluo</t>
  </si>
  <si>
    <t>0.18.0.10.321.0.92.000.00</t>
  </si>
  <si>
    <t>(Depreciaciones Acumul.-Muebles, Utiles e Instalac</t>
  </si>
  <si>
    <t>0.18.0.10.321.0.92.001.99</t>
  </si>
  <si>
    <t>0.18.0.10.321.0.92.002.99</t>
  </si>
  <si>
    <t>Muebles y Utiles</t>
  </si>
  <si>
    <t>0.18.0.10.321.0.92.003.99</t>
  </si>
  <si>
    <t>Maquinarias y Herramientas</t>
  </si>
  <si>
    <t>0.18.0.10.321.0.92.007.99</t>
  </si>
  <si>
    <t>(Depreciaciones Acumul.-Muebles y Utiles-Ajuste de Revaluo)</t>
  </si>
  <si>
    <t>0.18.0.10.321.0.92.008.99</t>
  </si>
  <si>
    <t>(Dep Acumul.- Maquinas y Equipos-Ajuste de Reval)</t>
  </si>
  <si>
    <t>0.18.0.10.321.0.92.009.99</t>
  </si>
  <si>
    <t>(Depreciaciones Acumul. Instalaciones-Ajuste de Revaluo)</t>
  </si>
  <si>
    <t>0.18.0.10.323.0.00.000.00</t>
  </si>
  <si>
    <t>Equipos de Computacion</t>
  </si>
  <si>
    <t>0.18.0.10.323.0.02.000.00</t>
  </si>
  <si>
    <t>Valor de Costo Revaluado - Equipos de Computacion</t>
  </si>
  <si>
    <t>0.18.0.10.323.0.02.001.99</t>
  </si>
  <si>
    <t>0.18.0.10.323.0.02.005.99</t>
  </si>
  <si>
    <t>Equipos de Computacion-Ajuste de Revaluo</t>
  </si>
  <si>
    <t>0.18.0.10.323.0.92.000.00</t>
  </si>
  <si>
    <t>(Depreciaciones Acumuladas-Equipos de Computacion)</t>
  </si>
  <si>
    <t>0.18.0.10.323.0.92.004.99</t>
  </si>
  <si>
    <t>0.18.0.10.323.0.92.005.99</t>
  </si>
  <si>
    <t>(Dep Acumul-Equipos de Comp-Ajuste de Revalu)</t>
  </si>
  <si>
    <t>0.18.0.10.327.0.00.000.00</t>
  </si>
  <si>
    <t>Material de Transporte</t>
  </si>
  <si>
    <t>0.18.0.10.327.0.02.000.00</t>
  </si>
  <si>
    <t>Valor de Costo Revaluado - Material de Transporte</t>
  </si>
  <si>
    <t>0.18.0.10.327.0.02.001.99</t>
  </si>
  <si>
    <t>Automoviles</t>
  </si>
  <si>
    <t>0.18.0.10.327.0.02.005.99</t>
  </si>
  <si>
    <t>Material de Transporte-Ajuste de Revaluo</t>
  </si>
  <si>
    <t>0.18.0.10.327.0.92.000.00</t>
  </si>
  <si>
    <t>(Depreciaciones Acumuladas-Material de Transporte)</t>
  </si>
  <si>
    <t>0.18.0.10.327.0.92.004.99</t>
  </si>
  <si>
    <t>Elementos de Transporte - Automoviles</t>
  </si>
  <si>
    <t>0.18.0.10.327.0.92.005.99</t>
  </si>
  <si>
    <t>(Dep Acumul-Rodados-Ajuste de Revaluo)</t>
  </si>
  <si>
    <t>0.19.0.00.000.0.00.000.00</t>
  </si>
  <si>
    <t>0.19.0.10.000.0.00.000.00</t>
  </si>
  <si>
    <t>0.19.0.10.337.0.00.000.00</t>
  </si>
  <si>
    <t>Gastos de Organizacion</t>
  </si>
  <si>
    <t>0.19.0.10.337.0.04.000.00</t>
  </si>
  <si>
    <t>Bienes Intangibles - Sistemas</t>
  </si>
  <si>
    <t>0.19.0.10.337.0.04.001.99</t>
  </si>
  <si>
    <t>0.19.0.10.337.0.94.000.00</t>
  </si>
  <si>
    <t>(Amortizaciones Acumuladas - Sistemas)</t>
  </si>
  <si>
    <t>0.19.0.10.337.0.94.001.99</t>
  </si>
  <si>
    <t>0.19.0.10.339.0.00.000.00</t>
  </si>
  <si>
    <t>Mejoras e Instalaciones en Inmuebles Arrendados</t>
  </si>
  <si>
    <t>0.19.0.10.339.0.02.000.00</t>
  </si>
  <si>
    <t>Valor de Costo - Mejoras e Instal. en Inmuebles Ar</t>
  </si>
  <si>
    <t>0.19.0.10.339.0.02.001.99</t>
  </si>
  <si>
    <t>0.19.0.10.339.0.92.000.00</t>
  </si>
  <si>
    <t>(Depreciaciones Acumuladas - Mejoras e Instal. en</t>
  </si>
  <si>
    <t>0.19.0.10.339.0.92.001.99</t>
  </si>
  <si>
    <t>(Mejoras e Instalaciones en Inmuebles Arrendados</t>
  </si>
  <si>
    <t>0.19.0.10.341.0.12.000.00</t>
  </si>
  <si>
    <t>0.19.0.10.341.0.12.001.99</t>
  </si>
  <si>
    <t>Medida Excepcional de Apoyo Emitida por el Bcp - Año 2020 -</t>
  </si>
  <si>
    <t>0.19.0.10.341.0.99.000.00</t>
  </si>
  <si>
    <t>(Amortizacion Acumulada - Medida Excepcional de Ap</t>
  </si>
  <si>
    <t>0.19.0.10.341.0.99.001.99</t>
  </si>
  <si>
    <t>(Amortizacion Acumulada - Medida Excepcional de Apoyo Emitid</t>
  </si>
  <si>
    <t>0.19.0.20.000.0.00.000.00</t>
  </si>
  <si>
    <t>Material de Escritorio y Otros</t>
  </si>
  <si>
    <t>0.19.0.20.345.0.00.000.00</t>
  </si>
  <si>
    <t>0.19.0.20.345.0.02.000.00</t>
  </si>
  <si>
    <t>Material de Escritorio</t>
  </si>
  <si>
    <t>0.19.0.20.345.0.02.001.99</t>
  </si>
  <si>
    <t>Papeleria y Utiles en Depositos</t>
  </si>
  <si>
    <t>0.19.0.20.345.0.02.002.99</t>
  </si>
  <si>
    <t>0.19.0.20.345.0.02.003.99</t>
  </si>
  <si>
    <t>Cartones de C.D.A.</t>
  </si>
  <si>
    <t>0.19.0.20.345.0.02.004.99</t>
  </si>
  <si>
    <t>Tarjeta Credito - Bancard Rural</t>
  </si>
  <si>
    <t>0.19.0.20.345.0.02.005.99</t>
  </si>
  <si>
    <t>Tarjeta Debito - Infonet</t>
  </si>
  <si>
    <t>0.19.0.20.345.0.02.006.99</t>
  </si>
  <si>
    <t>Tarjeta Debito - Visa</t>
  </si>
  <si>
    <t>0.19.0.20.345.0.02.007.99</t>
  </si>
  <si>
    <t>Tarjeta Credito - Visa Clasica</t>
  </si>
  <si>
    <t>0.19.0.20.345.0.02.009.99</t>
  </si>
  <si>
    <t>Tarjeta Credito - Innominadas</t>
  </si>
  <si>
    <t>0.19.0.20.345.0.02.011.99</t>
  </si>
  <si>
    <t>Tarjeta de Crédito - Visa Oro Gold</t>
  </si>
  <si>
    <t>0.19.0.20.345.0.02.012.99</t>
  </si>
  <si>
    <t>Tarjeta de Crédito - Visa Infinite</t>
  </si>
  <si>
    <t>0.20.0.00.000.0.00.000.00</t>
  </si>
  <si>
    <t>Pasivo</t>
  </si>
  <si>
    <t>0.21.0.00.000.0.00.000.00</t>
  </si>
  <si>
    <t>Obligaciones por Intermediacion Financiera-Sector</t>
  </si>
  <si>
    <t>0.21.0.10.000.0.00.000.00</t>
  </si>
  <si>
    <t>Depositos</t>
  </si>
  <si>
    <t>0.21.0.10.100.0.00.000.00</t>
  </si>
  <si>
    <t>Banco Central del Paraguay</t>
  </si>
  <si>
    <t>0.21.0.10.100.0.02.000.00</t>
  </si>
  <si>
    <t>Asistencia Crediticia</t>
  </si>
  <si>
    <t>Bcp - Cuenta Corriente Gs.</t>
  </si>
  <si>
    <t>0.21.0.10.102.0.00.000.00</t>
  </si>
  <si>
    <t>Depositos a la Vista de Otras Instituciones Financ</t>
  </si>
  <si>
    <t>0.21.0.10.102.0.04.000.00</t>
  </si>
  <si>
    <t>Sudameris Bank S.A.E.C.A. -Gs</t>
  </si>
  <si>
    <t>Banco Itau Paraguay S.A. -Gs</t>
  </si>
  <si>
    <t>Banco Continental S.A. -Gs</t>
  </si>
  <si>
    <t>0.21.0.10.102.0.04.039.99</t>
  </si>
  <si>
    <t>0.21.1.10.102.1.04.039.99</t>
  </si>
  <si>
    <t>Vision Banco S.A.E.C.A.- Gs</t>
  </si>
  <si>
    <t>0.21.0.10.102.0.04.040.99</t>
  </si>
  <si>
    <t>0.21.1.10.102.1.04.040.99</t>
  </si>
  <si>
    <t>Banco Rio - Gs</t>
  </si>
  <si>
    <t>Banco Familiar S.A.E.C.A. -Gs</t>
  </si>
  <si>
    <t>0.21.0.10.102.0.04.044.99</t>
  </si>
  <si>
    <t>0.21.1.10.102.1.04.044.99</t>
  </si>
  <si>
    <t>Interfisa Banco S.A.E.C.A. - Gs.</t>
  </si>
  <si>
    <t>Banco Itau Paraguay S.A. - Cobranza - Usd</t>
  </si>
  <si>
    <t>0.21.0.10.102.0.04.120.05</t>
  </si>
  <si>
    <t>0.21.1.10.102.1.04.120.05</t>
  </si>
  <si>
    <t>Banco Continental S.A. -Cobranza - Usd</t>
  </si>
  <si>
    <t>0.21.0.10.102.0.06.000.00</t>
  </si>
  <si>
    <t>0.21.0.10.102.0.06.001.05</t>
  </si>
  <si>
    <t>0.21.1.10.102.1.06.001.05</t>
  </si>
  <si>
    <t>Depositos de Ahorros M/E.</t>
  </si>
  <si>
    <t>0.21.0.10.102.0.06.001.99</t>
  </si>
  <si>
    <t>0.21.1.10.102.1.06.001.99</t>
  </si>
  <si>
    <t>Depositos de Ahorros Gs.</t>
  </si>
  <si>
    <t>Fic S.A. de Finanzas</t>
  </si>
  <si>
    <t>0.21.0.10.102.0.07.000.00</t>
  </si>
  <si>
    <t>0.21.0.10.102.0.07.004.05</t>
  </si>
  <si>
    <t>0.21.1.10.102.1.07.004.05</t>
  </si>
  <si>
    <t>Banco Do Brasil - New York Branch</t>
  </si>
  <si>
    <t>0.21.0.10.102.0.12.000.00</t>
  </si>
  <si>
    <t>Cooperativas de Ahorro y Credito</t>
  </si>
  <si>
    <t>0.21.0.10.102.0.12.001.05</t>
  </si>
  <si>
    <t>0.21.1.10.102.1.12.001.05</t>
  </si>
  <si>
    <t>Depositos de Ahorro - Us$.</t>
  </si>
  <si>
    <t>0.21.0.10.102.0.12.001.99</t>
  </si>
  <si>
    <t>0.21.1.10.102.1.12.001.99</t>
  </si>
  <si>
    <t>Depositos de Ahorro - Gs.</t>
  </si>
  <si>
    <t>0.21.0.10.102.0.18.000.00</t>
  </si>
  <si>
    <t>Caja de Jubilaciones y Pensiones</t>
  </si>
  <si>
    <t>0.21.0.10.102.0.18.001.05</t>
  </si>
  <si>
    <t>0.21.1.10.102.1.18.001.05</t>
  </si>
  <si>
    <t>0.21.0.10.102.0.18.001.99</t>
  </si>
  <si>
    <t>0.21.1.10.102.1.18.001.99</t>
  </si>
  <si>
    <t>0.21.0.10.102.0.20.000.00</t>
  </si>
  <si>
    <t>Empresa de Seguro</t>
  </si>
  <si>
    <t>0.21.0.10.102.0.20.001.05</t>
  </si>
  <si>
    <t>0.21.1.10.102.1.20.001.05</t>
  </si>
  <si>
    <t>0.21.0.10.102.0.20.001.99</t>
  </si>
  <si>
    <t>0.21.1.10.102.1.20.001.99</t>
  </si>
  <si>
    <t>0.21.0.10.102.0.20.010.05</t>
  </si>
  <si>
    <t>0.21.1.10.102.1.20.010.05</t>
  </si>
  <si>
    <t>Depositos de Ahorro - Us$.                   -Pignorados</t>
  </si>
  <si>
    <t>0.21.0.10.102.0.20.110.05</t>
  </si>
  <si>
    <t>0.21.1.10.102.1.20.110.05</t>
  </si>
  <si>
    <t>Depositos de Ahorros Usd.    Reg-Pignorados</t>
  </si>
  <si>
    <t>0.21.0.10.102.0.24.000.00</t>
  </si>
  <si>
    <t>0.21.0.10.102.0.24.001.99</t>
  </si>
  <si>
    <t>0.21.1.10.102.1.24.001.99</t>
  </si>
  <si>
    <t>0.21.0.10.102.0.26.000.00</t>
  </si>
  <si>
    <t>0.21.0.10.102.0.26.001.17</t>
  </si>
  <si>
    <t>0.21.1.10.102.1.26.001.17</t>
  </si>
  <si>
    <t>Depositos de Ahorro - Euros</t>
  </si>
  <si>
    <t>0.21.0.10.102.0.26.001.99</t>
  </si>
  <si>
    <t>0.21.1.10.102.1.26.001.99</t>
  </si>
  <si>
    <t>0.21.0.10.102.0.26.010.99</t>
  </si>
  <si>
    <t>0.21.1.10.102.1.26.010.99</t>
  </si>
  <si>
    <t>Depositos de Ahorro - Gs.                    -Pignorados</t>
  </si>
  <si>
    <t>0.21.0.10.102.0.26.110.99</t>
  </si>
  <si>
    <t>0.21.1.10.102.1.26.110.99</t>
  </si>
  <si>
    <t>Depositos de Ahorros Gs.       Reg-Pignorados</t>
  </si>
  <si>
    <t>0.21.0.10.196.0.00.000.00</t>
  </si>
  <si>
    <t>Depositos a la Vista de Instituciones Financieras</t>
  </si>
  <si>
    <t>0.21.0.10.196.0.06.000.00</t>
  </si>
  <si>
    <t>Empresas Financieras en el Pais</t>
  </si>
  <si>
    <t>0.21.0.10.196.0.06.001.05</t>
  </si>
  <si>
    <t>0.21.1.10.196.1.06.001.05</t>
  </si>
  <si>
    <t>0.21.0.10.196.0.06.001.99</t>
  </si>
  <si>
    <t>0.21.1.10.196.1.06.001.99</t>
  </si>
  <si>
    <t>0.21.0.10.196.0.12.000.00</t>
  </si>
  <si>
    <t>0.21.0.10.196.0.12.001.05</t>
  </si>
  <si>
    <t>0.21.1.10.196.1.12.001.05</t>
  </si>
  <si>
    <t>0.21.0.10.196.0.12.001.99</t>
  </si>
  <si>
    <t>0.21.1.10.196.1.12.001.99</t>
  </si>
  <si>
    <t>0.21.0.10.196.0.18.000.00</t>
  </si>
  <si>
    <t>0.21.0.10.196.0.18.001.99</t>
  </si>
  <si>
    <t>0.21.1.10.196.1.18.001.99</t>
  </si>
  <si>
    <t>0.21.0.10.196.0.20.000.00</t>
  </si>
  <si>
    <t>Empresa de Seguros</t>
  </si>
  <si>
    <t>0.21.0.10.196.0.20.001.05</t>
  </si>
  <si>
    <t>0.21.1.10.196.1.20.001.05</t>
  </si>
  <si>
    <t>0.21.0.10.196.0.20.001.99</t>
  </si>
  <si>
    <t>0.21.1.10.196.1.20.001.99</t>
  </si>
  <si>
    <t>0.21.0.10.196.0.24.000.00</t>
  </si>
  <si>
    <t>0.21.0.10.196.0.24.001.05</t>
  </si>
  <si>
    <t>0.21.1.10.196.1.24.001.05</t>
  </si>
  <si>
    <t>0.21.0.10.196.0.24.001.99</t>
  </si>
  <si>
    <t>0.21.1.10.196.1.24.001.99</t>
  </si>
  <si>
    <t>0.21.0.10.196.0.26.000.00</t>
  </si>
  <si>
    <t>0.21.0.10.196.0.26.001.05</t>
  </si>
  <si>
    <t>0.21.1.10.196.1.26.001.05</t>
  </si>
  <si>
    <t>0.21.0.10.196.0.26.001.99</t>
  </si>
  <si>
    <t>0.21.1.10.196.1.26.001.99</t>
  </si>
  <si>
    <t>0.21.0.10.284.0.00.000.00</t>
  </si>
  <si>
    <t>Depositos en Cuentas Corrientes</t>
  </si>
  <si>
    <t>0.21.0.10.284.0.04.000.00</t>
  </si>
  <si>
    <t>0.21.0.10.284.0.04.001.05</t>
  </si>
  <si>
    <t>0.21.1.10.284.1.04.001.05</t>
  </si>
  <si>
    <t>Cuenta Corriente Bancos Privados del Pais Me</t>
  </si>
  <si>
    <t>0.21.0.10.284.0.04.001.99</t>
  </si>
  <si>
    <t>0.21.1.10.284.1.04.001.99</t>
  </si>
  <si>
    <t>Cuenta Corriente Bancos Privados del Pais</t>
  </si>
  <si>
    <t>0.21.0.10.284.0.06.000.00</t>
  </si>
  <si>
    <t>0.21.0.10.284.0.06.001.05</t>
  </si>
  <si>
    <t>0.21.1.10.284.1.06.001.05</t>
  </si>
  <si>
    <t>Cuentas Corrientes Us$ - Financieras</t>
  </si>
  <si>
    <t>0.21.0.10.284.0.06.001.99</t>
  </si>
  <si>
    <t>0.21.1.10.284.1.06.001.99</t>
  </si>
  <si>
    <t>Cuentas Corrientes - Financieras</t>
  </si>
  <si>
    <t>0.21.0.10.284.0.12.000.00</t>
  </si>
  <si>
    <t>0.21.0.10.284.0.12.001.05</t>
  </si>
  <si>
    <t>0.21.1.10.284.1.12.001.05</t>
  </si>
  <si>
    <t>Cuentas Corrientes en Us$.</t>
  </si>
  <si>
    <t>0.21.0.10.284.0.12.001.99</t>
  </si>
  <si>
    <t>0.21.1.10.284.1.12.001.99</t>
  </si>
  <si>
    <t>Cuentas Corrientes en Gs.</t>
  </si>
  <si>
    <t>0.21.0.10.284.0.12.010.99</t>
  </si>
  <si>
    <t>0.21.1.10.284.1.12.010.99</t>
  </si>
  <si>
    <t>C.Cte.c/Fondos Pignorados-Coop.de Ahorros y Prest.-Guaranies</t>
  </si>
  <si>
    <t>0.21.0.10.284.0.12.110.99</t>
  </si>
  <si>
    <t>0.21.1.10.284.1.12.110.99</t>
  </si>
  <si>
    <t>0.21.0.10.284.0.18.000.00</t>
  </si>
  <si>
    <t>0.21.0.10.284.0.18.001.99</t>
  </si>
  <si>
    <t>0.21.1.10.284.1.18.001.99</t>
  </si>
  <si>
    <t>0.21.0.10.284.0.18.010.99</t>
  </si>
  <si>
    <t>0.21.1.10.284.1.18.010.99</t>
  </si>
  <si>
    <t>Cuentas Corrientes en Gs.                    -Pignorados</t>
  </si>
  <si>
    <t>0.21.0.10.284.0.18.110.99</t>
  </si>
  <si>
    <t>0.21.1.10.284.1.18.110.99</t>
  </si>
  <si>
    <t>0.21.0.10.284.0.20.000.00</t>
  </si>
  <si>
    <t>0.21.0.10.284.0.20.001.05</t>
  </si>
  <si>
    <t>0.21.1.10.284.1.20.001.05</t>
  </si>
  <si>
    <t>0.21.0.10.284.0.20.001.99</t>
  </si>
  <si>
    <t>0.21.1.10.284.1.20.001.99</t>
  </si>
  <si>
    <t>0.21.0.10.284.0.24.000.00</t>
  </si>
  <si>
    <t>0.21.0.10.284.0.24.001.05</t>
  </si>
  <si>
    <t>0.21.1.10.284.1.24.001.05</t>
  </si>
  <si>
    <t>0.21.0.10.284.0.24.001.99</t>
  </si>
  <si>
    <t>0.21.1.10.284.1.24.001.99</t>
  </si>
  <si>
    <t>0.21.0.10.284.0.26.000.00</t>
  </si>
  <si>
    <t>0.21.0.10.284.0.26.001.05</t>
  </si>
  <si>
    <t>0.21.1.10.284.1.26.001.05</t>
  </si>
  <si>
    <t>0.21.0.10.284.0.26.001.99</t>
  </si>
  <si>
    <t>0.21.1.10.284.1.26.001.99</t>
  </si>
  <si>
    <t>0.21.0.10.284.0.26.010.99</t>
  </si>
  <si>
    <t>0.21.1.10.284.1.26.010.99</t>
  </si>
  <si>
    <t>C.Cte.c/Fondos Pignorados-Coop. Multiactivas.-Guaranies</t>
  </si>
  <si>
    <t>0.21.0.10.284.0.26.110.99</t>
  </si>
  <si>
    <t>0.21.1.10.284.1.26.110.99</t>
  </si>
  <si>
    <t>0.21.0.10.306.0.00.000.00</t>
  </si>
  <si>
    <t>Certificados de Depositos de Ahorro No Reajustable</t>
  </si>
  <si>
    <t>0.21.0.10.306.0.04.000.00</t>
  </si>
  <si>
    <t>0.21.0.10.306.0.04.112.05</t>
  </si>
  <si>
    <t>0.21.8.10.306.8.04.112.05</t>
  </si>
  <si>
    <t>0.21.0.10.306.0.04.112.99</t>
  </si>
  <si>
    <t>0.21.7.10.306.7.04.112.99</t>
  </si>
  <si>
    <t>0.21.0.10.306.0.06.000.00</t>
  </si>
  <si>
    <t>0.21.0.10.306.0.06.112.99</t>
  </si>
  <si>
    <t>0.21.7.10.306.7.06.112.99</t>
  </si>
  <si>
    <t>0.21.0.10.306.0.12.000.00</t>
  </si>
  <si>
    <t>0.21.0.10.306.0.12.112.05</t>
  </si>
  <si>
    <t>0.21.8.10.306.8.12.112.05</t>
  </si>
  <si>
    <t>0.21.0.10.306.0.12.112.99</t>
  </si>
  <si>
    <t>0.21.7.10.306.7.12.112.99</t>
  </si>
  <si>
    <t>0.21.8.10.306.8.12.112.99</t>
  </si>
  <si>
    <t>0.21.0.10.306.0.18.000.00</t>
  </si>
  <si>
    <t>0.21.0.10.306.0.18.112.05</t>
  </si>
  <si>
    <t>0.21.8.10.306.8.18.112.05</t>
  </si>
  <si>
    <t>0.21.0.10.306.0.18.112.99</t>
  </si>
  <si>
    <t>0.21.7.10.306.7.18.112.99</t>
  </si>
  <si>
    <t>0.21.8.10.306.8.18.112.99</t>
  </si>
  <si>
    <t>0.21.0.10.306.0.20.000.00</t>
  </si>
  <si>
    <t>Empresas de Seguros</t>
  </si>
  <si>
    <t>0.21.0.10.306.0.20.112.05</t>
  </si>
  <si>
    <t>0.21.7.10.306.7.20.112.05</t>
  </si>
  <si>
    <t>0.21.8.10.306.8.20.112.05</t>
  </si>
  <si>
    <t>0.21.0.10.306.0.20.112.99</t>
  </si>
  <si>
    <t>0.21.7.10.306.7.20.112.99</t>
  </si>
  <si>
    <t>0.21.8.10.306.8.20.112.99</t>
  </si>
  <si>
    <t>0.21.0.10.306.0.24.000.00</t>
  </si>
  <si>
    <t>0.21.0.10.306.0.24.112.05</t>
  </si>
  <si>
    <t>0.21.7.10.306.7.24.112.05</t>
  </si>
  <si>
    <t>0.21.0.10.306.0.24.112.99</t>
  </si>
  <si>
    <t>0.21.7.10.306.7.24.112.99</t>
  </si>
  <si>
    <t>0.21.0.10.306.0.26.000.00</t>
  </si>
  <si>
    <t>0.21.0.10.306.0.26.112.99</t>
  </si>
  <si>
    <t>0.21.7.10.306.7.26.112.99</t>
  </si>
  <si>
    <t>0.21.0.30.000.0.00.000.00</t>
  </si>
  <si>
    <t>0.21.0.30.130.0.00.000.00</t>
  </si>
  <si>
    <t>Acreedores por Compra Futura de Valores Vendidos</t>
  </si>
  <si>
    <t>0.21.0.40.000.0.00.000.00</t>
  </si>
  <si>
    <t>Prestamos de Entidades Financieras</t>
  </si>
  <si>
    <t>0.21.0.40.390.0.00.000.00</t>
  </si>
  <si>
    <t>0.21.0.40.390.0.03.000.00</t>
  </si>
  <si>
    <t>Prestamos Directos del Exterior</t>
  </si>
  <si>
    <t>0.21.0.40.390.0.03.001.05</t>
  </si>
  <si>
    <t>Prestamos del Exterior - Otros Bcos. Usd</t>
  </si>
  <si>
    <t>0.21.8.40.390.8.03.001.05</t>
  </si>
  <si>
    <t>Prestamos Directos - Entidades del Exterior</t>
  </si>
  <si>
    <t>0.21.0.40.390.0.03.001.99</t>
  </si>
  <si>
    <t>0.21.8.40.390.8.03.001.99</t>
  </si>
  <si>
    <t>0.21.0.40.390.0.08.000.00</t>
  </si>
  <si>
    <t>Fondos Proveidos por la Agencia Financiera de Desarrollo</t>
  </si>
  <si>
    <t>0.21.0.40.390.0.08.051.05</t>
  </si>
  <si>
    <t>0.21.7.40.390.7.08.051.05</t>
  </si>
  <si>
    <t>Prestamos Recidibos de Afd - Usd-Hasta 3 Anos</t>
  </si>
  <si>
    <t>0.21.8.40.390.8.08.051.05</t>
  </si>
  <si>
    <t>Prestamos Recidibos de Afd - Usd-Mas de 3 Anos</t>
  </si>
  <si>
    <t>0.21.0.40.390.0.08.051.99</t>
  </si>
  <si>
    <t>0.21.7.40.390.7.08.051.99</t>
  </si>
  <si>
    <t>Prestamos Recibidos de Afd Gs.-Hasta 3 Anos</t>
  </si>
  <si>
    <t>0.21.8.40.390.8.08.051.99</t>
  </si>
  <si>
    <t>Prestamos Recibidos de Afd Gs.-Mas de 3 Anos</t>
  </si>
  <si>
    <t>0.21.0.80.000.0.00.000.00</t>
  </si>
  <si>
    <t>Acreedores por Cargos Financieros Devengados</t>
  </si>
  <si>
    <t>0.21.0.80.134.0.00.000.00</t>
  </si>
  <si>
    <t>Acreedores por Cargos Financieros Devengados-Depos</t>
  </si>
  <si>
    <t>0.21.0.80.134.0.82.000.00</t>
  </si>
  <si>
    <t>Cargos Financieros Documentados-Residentes</t>
  </si>
  <si>
    <t>0.21.0.80.134.0.82.012.05</t>
  </si>
  <si>
    <t>0.21.7.80.134.7.82.012.05</t>
  </si>
  <si>
    <t>Intereses a Pagar - Sector Financiero - Usd - H. 3 Años</t>
  </si>
  <si>
    <t>0.21.8.80.134.8.82.012.05</t>
  </si>
  <si>
    <t>Intereses a Pagar - Sector Financiero - Usd -  Mas 3 Años</t>
  </si>
  <si>
    <t>0.21.0.80.134.0.82.012.99</t>
  </si>
  <si>
    <t>0.21.7.80.134.7.82.012.99</t>
  </si>
  <si>
    <t>Intereses a Pagar - Sector Financiero - Gs - H. 3 Años</t>
  </si>
  <si>
    <t>0.21.8.80.134.8.82.012.99</t>
  </si>
  <si>
    <t>Intereses a Pagar - Sector Financiero - Gs -  Mas 3 Años</t>
  </si>
  <si>
    <t>0.21.0.80.134.0.84.000.00</t>
  </si>
  <si>
    <t>Cargos Financieros No Documentados Devengados-Resi</t>
  </si>
  <si>
    <t>0.21.0.80.134.0.84.051.05</t>
  </si>
  <si>
    <t>0.21.7.80.134.7.84.051.05</t>
  </si>
  <si>
    <t>Prestamos Recibidos de Afd. Usd-Hasta 3 Anos</t>
  </si>
  <si>
    <t>0.21.8.80.134.8.84.051.05</t>
  </si>
  <si>
    <t>Prestamos Recibidos de Afd. Usd-Mas de 3 Anos</t>
  </si>
  <si>
    <t>0.21.0.80.134.0.84.051.99</t>
  </si>
  <si>
    <t>0.21.7.80.134.7.84.051.99</t>
  </si>
  <si>
    <t>Prestamos Recibidos de Afd. Gs-Hasta 3 Anos</t>
  </si>
  <si>
    <t>0.21.8.80.134.8.84.051.99</t>
  </si>
  <si>
    <t>Prestamos Recibidos de Afd. Gs-Mas de 3 Anos</t>
  </si>
  <si>
    <t>0.21.0.80.134.0.85.000.00</t>
  </si>
  <si>
    <t>Cargos Financieros No Documentados Devengados-No R</t>
  </si>
  <si>
    <t>0.21.0.80.134.0.85.002.05</t>
  </si>
  <si>
    <t>0.21.8.80.134.8.85.002.05</t>
  </si>
  <si>
    <t>Prest.Rec.en Dolares del Exterior - Mas de 3 Anos</t>
  </si>
  <si>
    <t>0.21.0.80.134.0.85.002.99</t>
  </si>
  <si>
    <t>0.21.8.80.134.8.85.002.99</t>
  </si>
  <si>
    <t>Cargos Financieros- Prest.Rec.en Dolares del Exterior</t>
  </si>
  <si>
    <t>0.21.0.80.134.0.85.003.05</t>
  </si>
  <si>
    <t>0.21.8.80.134.8.85.003.05</t>
  </si>
  <si>
    <t>Prestamos Rec. del Exterior - Provision</t>
  </si>
  <si>
    <t>0.21.0.80.134.0.92.000.00</t>
  </si>
  <si>
    <t>(Cargos Financieros Documentados a Dengar-Resident</t>
  </si>
  <si>
    <t>0.21.0.80.134.0.92.012.05</t>
  </si>
  <si>
    <t>0.21.7.80.134.7.92.012.05</t>
  </si>
  <si>
    <t>Intereses a Devengar - Sector Financiero - Usd - H. 3 Años</t>
  </si>
  <si>
    <t>0.21.8.80.134.8.92.012.05</t>
  </si>
  <si>
    <t>Intereses a Devengar - Sector Financiero - Usd -  Mas 3 Años</t>
  </si>
  <si>
    <t>0.21.0.80.134.0.92.012.99</t>
  </si>
  <si>
    <t>0.21.7.80.134.7.92.012.99</t>
  </si>
  <si>
    <t>Intereses a Devengar - Sector Financiero - Gs - H. 3 Años</t>
  </si>
  <si>
    <t>0.21.8.80.134.8.92.012.99</t>
  </si>
  <si>
    <t>Intereses a Devengar - Sector Financiero - Gs -  Mas 3 Años</t>
  </si>
  <si>
    <t>0.22.0.00.000.0.00.000.00</t>
  </si>
  <si>
    <t>0.22.0.10.000.0.00.000.00</t>
  </si>
  <si>
    <t>0.22.0.10.136.0.00.000.00</t>
  </si>
  <si>
    <t>Cuenta Corriente</t>
  </si>
  <si>
    <t>0.22.0.10.136.0.02.000.00</t>
  </si>
  <si>
    <t>0.22.0.10.136.0.02.001.05</t>
  </si>
  <si>
    <t>0.22.1.10.136.1.02.001.05</t>
  </si>
  <si>
    <t>Cuentas Corrientes M/E - Dolares</t>
  </si>
  <si>
    <t>0.22.0.10.136.0.02.001.99</t>
  </si>
  <si>
    <t>0.22.1.10.136.1.02.001.99</t>
  </si>
  <si>
    <t>Cuentas Corrientes - G.</t>
  </si>
  <si>
    <t>0.22.0.10.136.0.02.010.05</t>
  </si>
  <si>
    <t>0.22.1.10.136.1.02.010.05</t>
  </si>
  <si>
    <t>Cuentas Corrientes M/E - Dolares             -Pignorados</t>
  </si>
  <si>
    <t>0.22.0.10.136.0.02.010.99</t>
  </si>
  <si>
    <t>0.22.1.10.136.1.02.010.99</t>
  </si>
  <si>
    <t>Cuentas Corrientes - G.                      -Pignorados</t>
  </si>
  <si>
    <t>0.22.0.10.136.0.02.115.05</t>
  </si>
  <si>
    <t>0.22.1.10.136.1.02.115.05</t>
  </si>
  <si>
    <t>Cuentas Corrientes M/E - Dolares - Pignorados</t>
  </si>
  <si>
    <t>0.22.0.10.136.0.02.115.99</t>
  </si>
  <si>
    <t>0.22.1.10.136.1.02.115.99</t>
  </si>
  <si>
    <t>Cuentas Corrientes - Gs.  - Pignorados</t>
  </si>
  <si>
    <t>0.22.0.10.136.0.03.000.00</t>
  </si>
  <si>
    <t>No Residentes</t>
  </si>
  <si>
    <t>0.22.0.10.136.0.03.001.99</t>
  </si>
  <si>
    <t>0.22.1.10.136.1.03.001.99</t>
  </si>
  <si>
    <t>Cuentas Corrientes - Gs.</t>
  </si>
  <si>
    <t>0.22.0.10.138.0.00.000.00</t>
  </si>
  <si>
    <t>Depositos a la Vista</t>
  </si>
  <si>
    <t>0.22.0.10.138.0.02.000.00</t>
  </si>
  <si>
    <t>0.22.0.10.138.0.02.001.05</t>
  </si>
  <si>
    <t>0.22.1.10.138.1.02.001.05</t>
  </si>
  <si>
    <t>0.22.0.10.138.0.02.001.17</t>
  </si>
  <si>
    <t>0.22.1.10.138.1.02.001.17</t>
  </si>
  <si>
    <t>Dep.Ahorro - Residentes - Eur</t>
  </si>
  <si>
    <t>0.22.0.10.138.0.02.001.99</t>
  </si>
  <si>
    <t>0.22.1.10.138.1.02.001.99</t>
  </si>
  <si>
    <t>Depositos de Ahorro - G.</t>
  </si>
  <si>
    <t>0.22.0.10.138.0.02.010.99</t>
  </si>
  <si>
    <t>0.22.1.10.138.1.02.010.99</t>
  </si>
  <si>
    <t>Depositos de Ahorro - G.                     -Pignorados</t>
  </si>
  <si>
    <t>0.22.0.10.138.0.02.016.05</t>
  </si>
  <si>
    <t>0.22.1.10.138.1.02.016.05</t>
  </si>
  <si>
    <t>Depositos de Ahorro M/E -Dolares-Pignorados</t>
  </si>
  <si>
    <t>0.22.0.10.138.0.02.116.05</t>
  </si>
  <si>
    <t>0.22.1.10.138.1.02.116.05</t>
  </si>
  <si>
    <t>Depositos de Ahorro - Dolares - Pignorados</t>
  </si>
  <si>
    <t>0.22.0.10.138.0.02.116.99</t>
  </si>
  <si>
    <t>0.22.1.10.138.1.02.116.99</t>
  </si>
  <si>
    <t>Depositos de Ahorro - Gs. - Pignorados</t>
  </si>
  <si>
    <t>0.22.0.10.138.0.03.000.00</t>
  </si>
  <si>
    <t>0.22.0.10.138.0.03.001.05</t>
  </si>
  <si>
    <t>0.22.1.10.138.1.03.001.05</t>
  </si>
  <si>
    <t>Depositos de Ahorro - Dolares</t>
  </si>
  <si>
    <t>0.22.0.10.138.0.04.000.00</t>
  </si>
  <si>
    <t>Residentes - sin Cargos Financieros</t>
  </si>
  <si>
    <t>0.22.0.10.138.0.04.007.05</t>
  </si>
  <si>
    <t>0.22.1.10.138.1.04.007.05</t>
  </si>
  <si>
    <t>Certificado D/Ahorro Us$.Vencidos-Vista</t>
  </si>
  <si>
    <t>0.22.0.10.138.0.04.007.99</t>
  </si>
  <si>
    <t>0.22.1.10.138.1.04.007.99</t>
  </si>
  <si>
    <t>Certificados Md/Depositos D/Ahorros - Vencidos</t>
  </si>
  <si>
    <t>0.22.0.10.142.0.00.000.00</t>
  </si>
  <si>
    <t>Depositos a la Vista-Documentos Pendientes de Conf</t>
  </si>
  <si>
    <t>0.22.0.10.142.0.02.000.00</t>
  </si>
  <si>
    <t>0.22.0.10.142.0.02.001.05</t>
  </si>
  <si>
    <t>0.22.1.10.142.1.02.001.05</t>
  </si>
  <si>
    <t>Dep.a la Vista-Doc.Pend.D/Conf.-Dolares Usa.</t>
  </si>
  <si>
    <t>0.22.0.10.142.0.02.001.99</t>
  </si>
  <si>
    <t>0.22.1.10.142.1.02.001.99</t>
  </si>
  <si>
    <t>Dep.a la Vista-Doc.Pend.D/Conf.</t>
  </si>
  <si>
    <t>0.22.0.10.156.0.00.000.00</t>
  </si>
  <si>
    <t>Certificados de Depositos de Ahoro No Reajustables</t>
  </si>
  <si>
    <t>0.22.0.10.156.0.02.000.00</t>
  </si>
  <si>
    <t>0.22.0.10.156.0.02.012.05</t>
  </si>
  <si>
    <t>0.22.5.10.156.5.02.012.05</t>
  </si>
  <si>
    <t>Certificado Ahorro Us$-Residentes-Hasta 180 Dias</t>
  </si>
  <si>
    <t>0.22.7.10.156.7.02.012.05</t>
  </si>
  <si>
    <t>Certificado Ahorro Us$-Residentes-Hasta 3 Anos</t>
  </si>
  <si>
    <t>0.22.8.10.156.8.02.012.05</t>
  </si>
  <si>
    <t>Certificado Ahorro Us$-Residentes-Mas de 3 Anos</t>
  </si>
  <si>
    <t>0.22.0.10.156.0.02.012.99</t>
  </si>
  <si>
    <t>0.22.5.10.156.5.02.012.99</t>
  </si>
  <si>
    <t>Certif.Ahorro-Residente-Hasta 180 Dias</t>
  </si>
  <si>
    <t>0.22.6.10.156.6.02.012.99</t>
  </si>
  <si>
    <t>Certif.Ahorro-Residente-Hasta 1 Ano</t>
  </si>
  <si>
    <t>0.22.7.10.156.7.02.012.99</t>
  </si>
  <si>
    <t>Certif.Ahorro-Residente-Hasta 3 Anos</t>
  </si>
  <si>
    <t>0.22.8.10.156.8.02.012.99</t>
  </si>
  <si>
    <t>Certif.Ahorro-Residente-Mayor a 3 Anos</t>
  </si>
  <si>
    <t>0.22.0.10.236.0.00.000.00</t>
  </si>
  <si>
    <t>Depositos a la Vista Combinadas con Cuenta Corrien</t>
  </si>
  <si>
    <t>0.22.0.10.236.0.02.000.00</t>
  </si>
  <si>
    <t>0.22.0.10.236.0.02.001.05</t>
  </si>
  <si>
    <t>0.22.1.10.236.1.02.001.05</t>
  </si>
  <si>
    <t>0.22.0.10.236.0.02.001.99</t>
  </si>
  <si>
    <t>0.22.1.10.236.1.02.001.99</t>
  </si>
  <si>
    <t>0.22.0.40.000.0.00.000.00</t>
  </si>
  <si>
    <t>0.22.0.40.238.0.00.000.00</t>
  </si>
  <si>
    <t>Depositos a la Vista Combinados con Cuenta Corrien</t>
  </si>
  <si>
    <t>0.22.0.40.238.0.06.000.00</t>
  </si>
  <si>
    <t>Seguridad Social</t>
  </si>
  <si>
    <t>0.22.0.40.238.0.06.001.99</t>
  </si>
  <si>
    <t>0.22.1.40.238.1.06.001.99</t>
  </si>
  <si>
    <t>0.22.0.40.238.0.10.000.00</t>
  </si>
  <si>
    <t>Empresas Publicas</t>
  </si>
  <si>
    <t>0.22.0.40.238.0.10.001.99</t>
  </si>
  <si>
    <t>0.22.1.40.238.1.10.001.99</t>
  </si>
  <si>
    <t>0.22.0.40.290.0.00.000.00</t>
  </si>
  <si>
    <t>Cuentas Corrientes</t>
  </si>
  <si>
    <t>0.22.0.40.290.0.02.000.00</t>
  </si>
  <si>
    <t>Administracion Central</t>
  </si>
  <si>
    <t>0.22.0.40.290.0.02.001.99</t>
  </si>
  <si>
    <t>0.22.1.40.290.1.02.001.99</t>
  </si>
  <si>
    <t>0.22.0.40.290.0.06.000.00</t>
  </si>
  <si>
    <t>0.22.0.40.290.0.06.001.99</t>
  </si>
  <si>
    <t>0.22.1.40.290.1.06.001.99</t>
  </si>
  <si>
    <t>0.22.0.40.290.0.08.000.00</t>
  </si>
  <si>
    <t>0.22.0.40.290.0.08.001.99</t>
  </si>
  <si>
    <t>0.22.1.40.290.1.08.001.99</t>
  </si>
  <si>
    <t>0.22.0.40.290.0.10.000.00</t>
  </si>
  <si>
    <t>0.22.0.40.290.0.10.001.99</t>
  </si>
  <si>
    <t>0.22.1.40.290.1.10.001.99</t>
  </si>
  <si>
    <t>0.22.0.40.292.0.00.000.00</t>
  </si>
  <si>
    <t>0.22.0.40.292.0.06.000.00</t>
  </si>
  <si>
    <t>0.22.0.40.292.0.06.001.99</t>
  </si>
  <si>
    <t>0.22.1.40.292.1.06.001.99</t>
  </si>
  <si>
    <t>0.22.0.40.292.0.08.000.00</t>
  </si>
  <si>
    <t>0.22.0.40.292.0.08.001.99</t>
  </si>
  <si>
    <t>0.22.1.40.292.1.08.001.99</t>
  </si>
  <si>
    <t>0.22.0.40.292.0.10.000.00</t>
  </si>
  <si>
    <t>0.22.0.40.292.0.10.001.99</t>
  </si>
  <si>
    <t>0.22.1.40.292.1.10.001.99</t>
  </si>
  <si>
    <t>0.22.0.40.298.0.00.000.00</t>
  </si>
  <si>
    <t>Certificados de Depositos No Reajustables</t>
  </si>
  <si>
    <t>0.22.0.40.298.0.06.000.00</t>
  </si>
  <si>
    <t>0.22.0.40.298.0.06.012.05</t>
  </si>
  <si>
    <t>Certif.Ahorro -  Administ.Central -</t>
  </si>
  <si>
    <t>0.22.8.40.298.8.06.012.05</t>
  </si>
  <si>
    <t>0.22.0.40.298.0.06.012.99</t>
  </si>
  <si>
    <t>0.22.8.40.298.8.06.012.99</t>
  </si>
  <si>
    <t>0.22.0.60.000.0.00.000.00</t>
  </si>
  <si>
    <t>Obligaciones O Debentures y Bonos Emitidos en Circ</t>
  </si>
  <si>
    <t>0.22.0.60.266.0.00.000.00</t>
  </si>
  <si>
    <t>Obligaciones de Pago Subordinado-No Reajustable</t>
  </si>
  <si>
    <t>0.22.0.60.266.0.01.000.00</t>
  </si>
  <si>
    <t>Obligaciones de Pago Subordinado - No Reajustables</t>
  </si>
  <si>
    <t>0.22.0.60.266.0.01.017.05</t>
  </si>
  <si>
    <t>0.22.8.60.266.8.01.017.05</t>
  </si>
  <si>
    <t>Bonos Subordinados - Usd</t>
  </si>
  <si>
    <t>0.22.0.80.000.0.00.000.00</t>
  </si>
  <si>
    <t>0.22.0.80.224.0.00.000.00</t>
  </si>
  <si>
    <t>0.22.0.80.224.0.82.000.00</t>
  </si>
  <si>
    <t>Cargos Financieros Documentados - Residentes</t>
  </si>
  <si>
    <t>0.22.0.80.224.0.82.012.05</t>
  </si>
  <si>
    <t>0.22.5.80.224.5.82.012.05</t>
  </si>
  <si>
    <t>Sobre Cda Us$-Residentes-Hasta 180 Dias</t>
  </si>
  <si>
    <t>0.22.7.80.224.7.82.012.05</t>
  </si>
  <si>
    <t>Sobre Cda Us$-Residentes-Hasta 3 Anos</t>
  </si>
  <si>
    <t>0.22.8.80.224.8.82.012.05</t>
  </si>
  <si>
    <t>Sobre Cda Us$-Residentes-Mas de 3 Anos</t>
  </si>
  <si>
    <t>0.22.0.80.224.0.82.012.99</t>
  </si>
  <si>
    <t>0.22.5.80.224.5.82.012.99</t>
  </si>
  <si>
    <t>Sobre Cda.-Residente-Hasta 180 Dias</t>
  </si>
  <si>
    <t>0.22.6.80.224.6.82.012.99</t>
  </si>
  <si>
    <t>Sobre Cda.-Residente-Hasta 1 Ano</t>
  </si>
  <si>
    <t>0.22.7.80.224.7.82.012.99</t>
  </si>
  <si>
    <t>Sobre Cda.-Residente-Hasta 3 Anos</t>
  </si>
  <si>
    <t>0.22.8.80.224.8.82.012.99</t>
  </si>
  <si>
    <t>Sobre Cda.-Residente-Mas de 3 Anos</t>
  </si>
  <si>
    <t>0.22.0.80.224.0.92.000.00</t>
  </si>
  <si>
    <t>(Cargos Financieros Documentados a Devengar - Resi</t>
  </si>
  <si>
    <t>0.22.0.80.224.0.92.012.05</t>
  </si>
  <si>
    <t>0.22.5.80.224.5.92.012.05</t>
  </si>
  <si>
    <t>(Sobre Cda Us$-Residente)-Hasta 180 Dias</t>
  </si>
  <si>
    <t>0.22.7.80.224.7.92.012.05</t>
  </si>
  <si>
    <t>(Sobre Cda Us$-Residente)-Hasta 3 Anos</t>
  </si>
  <si>
    <t>0.22.8.80.224.8.92.012.05</t>
  </si>
  <si>
    <t>(Sobre Cda Us$-Residente)-Mas de 3 Anos</t>
  </si>
  <si>
    <t>0.22.0.80.224.0.92.012.99</t>
  </si>
  <si>
    <t>0.22.5.80.224.5.92.012.99</t>
  </si>
  <si>
    <t>(Sobre Cda.-Residente)-Hasta 180 Dias</t>
  </si>
  <si>
    <t>0.22.6.80.224.6.92.012.99</t>
  </si>
  <si>
    <t>(Sobre Cda.-Residente)-Hasta 1 Ano</t>
  </si>
  <si>
    <t>0.22.7.80.224.7.92.012.99</t>
  </si>
  <si>
    <t>(Sobre Cda.-Residente)-Hasta 3 Anos</t>
  </si>
  <si>
    <t>0.22.8.80.224.8.92.012.99</t>
  </si>
  <si>
    <t>(Sobre Cda.-Residente)-Mas de 3 Anos</t>
  </si>
  <si>
    <t>0.22.0.80.230.0.00.000.00</t>
  </si>
  <si>
    <t>Acreedores por Cargos Devengados - Sector Publico</t>
  </si>
  <si>
    <t>0.22.0.80.230.0.82.000.00</t>
  </si>
  <si>
    <t>0.22.0.80.230.0.82.012.05</t>
  </si>
  <si>
    <t>Certificados de Depositos en Usd - Sector Publico</t>
  </si>
  <si>
    <t>0.22.8.80.230.8.82.012.05</t>
  </si>
  <si>
    <t>0.22.0.80.230.0.82.012.99</t>
  </si>
  <si>
    <t>Certificados de Depositos en Gs. - Sector Publico</t>
  </si>
  <si>
    <t>0.22.8.80.230.8.82.012.99</t>
  </si>
  <si>
    <t>0.22.0.80.230.0.92.000.00</t>
  </si>
  <si>
    <t>0.22.0.80.230.0.92.012.05</t>
  </si>
  <si>
    <t>0.22.8.80.230.8.92.012.05</t>
  </si>
  <si>
    <t>0.22.0.80.230.0.92.012.99</t>
  </si>
  <si>
    <t>0.22.8.80.230.8.92.012.99</t>
  </si>
  <si>
    <t>0.22.0.80.234.0.00.000.00</t>
  </si>
  <si>
    <t>Acreedores por Cargos Devengados - Obligaciones Em</t>
  </si>
  <si>
    <t>0.22.0.80.234.0.82.000.00</t>
  </si>
  <si>
    <t>0.22.0.80.234.0.82.017.05</t>
  </si>
  <si>
    <t>0.22.8.80.234.8.82.017.05</t>
  </si>
  <si>
    <t>Int.a Pagar s/Bonos Subordinados - Usd</t>
  </si>
  <si>
    <t>0.22.0.80.234.0.92.000.00</t>
  </si>
  <si>
    <t>0.22.0.80.234.0.92.017.05</t>
  </si>
  <si>
    <t>0.22.8.80.234.8.92.017.05</t>
  </si>
  <si>
    <t>Int.a Deven.s/Bonos Subordinados - Usd</t>
  </si>
  <si>
    <t>0.24.0.00.000.0.00.000.00</t>
  </si>
  <si>
    <t>0.24.0.10.000.0.00.000.00</t>
  </si>
  <si>
    <t>Acreedores Fiscales</t>
  </si>
  <si>
    <t>0.24.0.10.242.0.00.000.00</t>
  </si>
  <si>
    <t>Acreedores Fiscales- Recaudac a Transferir Al Bcp</t>
  </si>
  <si>
    <t>0.24.0.10.242.0.01.000.00</t>
  </si>
  <si>
    <t>Acreedores Fiscales - Retenciones a Terceros</t>
  </si>
  <si>
    <t>0.24.0.10.242.0.01.001.99</t>
  </si>
  <si>
    <t>Retencion Iva s/ Pagos Internacionales</t>
  </si>
  <si>
    <t>0.24.0.10.242.0.01.002.99</t>
  </si>
  <si>
    <t>Retencion Imp.a la Renta s/Pagos Internacionales</t>
  </si>
  <si>
    <t>0.24.0.20.000.0.00.000.00</t>
  </si>
  <si>
    <t>Acreedores Sociales</t>
  </si>
  <si>
    <t>0.24.0.20.250.0.00.000.00</t>
  </si>
  <si>
    <t>Acreedores Sociales-Retenciones a Terceros</t>
  </si>
  <si>
    <t>0.24.0.20.250.0.01.000.00</t>
  </si>
  <si>
    <t>Acreedores Sociales - Retenciones a Terceros</t>
  </si>
  <si>
    <t>0.24.0.20.250.0.01.001.99</t>
  </si>
  <si>
    <t>Aporte C.J.P.E.B.- a Cargo D/L/Empleados</t>
  </si>
  <si>
    <t>0.24.0.40.000.0.00.000.00</t>
  </si>
  <si>
    <t>Otras Obligaciones Diversas</t>
  </si>
  <si>
    <t>0.24.0.40.258.0.00.000.00</t>
  </si>
  <si>
    <t>Cuentas a Pagar</t>
  </si>
  <si>
    <t>0.24.0.40.258.0.02.000.00</t>
  </si>
  <si>
    <t>0.24.0.40.258.0.02.001.05</t>
  </si>
  <si>
    <t>Provision P-Pago Proveedores Usd.</t>
  </si>
  <si>
    <t>0.24.0.40.258.0.02.001.99</t>
  </si>
  <si>
    <t>Provision P-Pago Proveedores</t>
  </si>
  <si>
    <t>0.24.0.40.258.0.02.008.99</t>
  </si>
  <si>
    <t>Bancard - Adelanto en Atm</t>
  </si>
  <si>
    <t>0.24.0.40.258.0.02.010.99</t>
  </si>
  <si>
    <t>Infonet - Facturador Tarjetas Cr.</t>
  </si>
  <si>
    <t>0.24.0.40.258.0.02.015.99</t>
  </si>
  <si>
    <t>Facturas a Pagar por T.C.</t>
  </si>
  <si>
    <t>0.24.0.40.258.0.02.019.99</t>
  </si>
  <si>
    <t>Infonet - Boca de Cobranzas</t>
  </si>
  <si>
    <t>0.24.0.40.258.0.02.022.99</t>
  </si>
  <si>
    <t>Provisión Rr.Hh. - Bonif. Anual</t>
  </si>
  <si>
    <t>0.24.0.40.258.0.02.023.99</t>
  </si>
  <si>
    <t>Bancard - Prepagas Tc</t>
  </si>
  <si>
    <t>0.24.0.40.258.0.02.027.99</t>
  </si>
  <si>
    <t>Bancard - Promoción Puntos</t>
  </si>
  <si>
    <t>0.24.0.40.258.0.02.028.99</t>
  </si>
  <si>
    <t>Pronet Basa Gs</t>
  </si>
  <si>
    <t>0.24.0.40.260.0.00.000.00</t>
  </si>
  <si>
    <t>0.24.0.40.260.0.02.000.00</t>
  </si>
  <si>
    <t>0.24.0.40.260.0.02.025.99</t>
  </si>
  <si>
    <t>Garantia- Caja de Seguridad</t>
  </si>
  <si>
    <t>0.24.0.40.260.0.02.033.99</t>
  </si>
  <si>
    <t>Intereses Sobregiros</t>
  </si>
  <si>
    <t>0.24.0.40.260.0.02.042.99</t>
  </si>
  <si>
    <t>0.24.0.40.260.0.02.051.99</t>
  </si>
  <si>
    <t>Fideicomisos -Cobranzas Recibidas</t>
  </si>
  <si>
    <t>0.24.0.40.260.0.02.057.99</t>
  </si>
  <si>
    <t>Sobrante de Caja - Pyg.</t>
  </si>
  <si>
    <t>0.24.0.40.260.0.02.058.99</t>
  </si>
  <si>
    <t>Sobrante de Atm</t>
  </si>
  <si>
    <t>0.24.0.40.260.0.02.067.05</t>
  </si>
  <si>
    <t>Multa 2% Ch. Dev. por If a Pagar - Minist. Just. &amp; Trab.</t>
  </si>
  <si>
    <t>0.24.0.40.260.0.02.067.99</t>
  </si>
  <si>
    <t>Multa 2% Ch. Devuelto por If a Pagar - Minist. Justi. &amp; Trab</t>
  </si>
  <si>
    <t>0.24.0.40.260.0.02.072.99</t>
  </si>
  <si>
    <t>Embargo - Miler Ferreira</t>
  </si>
  <si>
    <t>0.24.0.40.260.0.06.000.00</t>
  </si>
  <si>
    <t>0.24.0.40.260.0.06.001.99</t>
  </si>
  <si>
    <t>Comisiones Percibidas a Transferir Fogapy Gs</t>
  </si>
  <si>
    <t>0.25.0.00.000.0.00.000.00</t>
  </si>
  <si>
    <t>0.25.0.10.000.0.00.000.00</t>
  </si>
  <si>
    <t>Provisiones</t>
  </si>
  <si>
    <t>0.25.0.10.270.0.00.000.00</t>
  </si>
  <si>
    <t>Provisiones para Impuestos Nacionales</t>
  </si>
  <si>
    <t>0.25.0.10.270.0.01.000.00</t>
  </si>
  <si>
    <t>0.25.0.10.270.0.01.001.99</t>
  </si>
  <si>
    <t>Provision p/Impuesto a la Renta</t>
  </si>
  <si>
    <t>0.25.0.10.272.0.00.000.00</t>
  </si>
  <si>
    <t>Otras Provisiones</t>
  </si>
  <si>
    <t>0.25.0.10.272.0.01.000.00</t>
  </si>
  <si>
    <t>0.25.0.10.272.0.01.003.99</t>
  </si>
  <si>
    <t>Provision para Fallas de Cajeros</t>
  </si>
  <si>
    <t>0.25.0.10.272.0.01.009.99</t>
  </si>
  <si>
    <t>Provision F.G.D.</t>
  </si>
  <si>
    <t>0.25.0.10.272.0.01.035.99</t>
  </si>
  <si>
    <t>Provision para Pago - Iva a Pagar</t>
  </si>
  <si>
    <t>0.25.0.20.000.0.00.000.00</t>
  </si>
  <si>
    <t>Previsiones</t>
  </si>
  <si>
    <t>0.25.0.20.274.0.00.000.00</t>
  </si>
  <si>
    <t>Prevision para Cuentas de Contingencia</t>
  </si>
  <si>
    <t>0.25.0.20.274.0.02.000.00</t>
  </si>
  <si>
    <t>0.25.0.20.274.0.02.002.99</t>
  </si>
  <si>
    <t>Prevision Especifica Sobre Contingencias</t>
  </si>
  <si>
    <t>0.30.0.00.000.0.00.000.00</t>
  </si>
  <si>
    <t>Patrimonio</t>
  </si>
  <si>
    <t>0.31.0.00.000.0.00.000.00</t>
  </si>
  <si>
    <t>0.31.0.10.000.0.00.000.00</t>
  </si>
  <si>
    <t>0.31.0.10.400.0.00.000.00</t>
  </si>
  <si>
    <t>0.31.0.10.400.0.01.000.00</t>
  </si>
  <si>
    <t>0.31.0.10.400.0.01.001.99</t>
  </si>
  <si>
    <t>Acciones</t>
  </si>
  <si>
    <t>0.31.0.20.000.0.00.000.00</t>
  </si>
  <si>
    <t>Aportes No Capitalizados</t>
  </si>
  <si>
    <t>0.31.0.20.402.0.00.000.00</t>
  </si>
  <si>
    <t>Primas de Emision</t>
  </si>
  <si>
    <t>0.31.0.20.402.0.01.000.00</t>
  </si>
  <si>
    <t>0.31.0.20.402.0.01.001.99</t>
  </si>
  <si>
    <t>0.31.0.20.404.0.00.000.00</t>
  </si>
  <si>
    <t>0.31.0.30.000.0.00.000.00</t>
  </si>
  <si>
    <t>Ajustes Al Patrimonio</t>
  </si>
  <si>
    <t>0.31.0.30.408.0.00.000.00</t>
  </si>
  <si>
    <t>0.31.0.30.408.0.01.000.00</t>
  </si>
  <si>
    <t>Reservas de Revaluo</t>
  </si>
  <si>
    <t>0.31.0.30.408.0.01.002.99</t>
  </si>
  <si>
    <t>Revaluo del Ejercicio</t>
  </si>
  <si>
    <t>0.31.0.30.408.0.01.003.99</t>
  </si>
  <si>
    <t>Revaluo del Ejercicio - Ajuste de Revaluo</t>
  </si>
  <si>
    <t>0.31.0.40.000.0.00.000.00</t>
  </si>
  <si>
    <t>Reservas</t>
  </si>
  <si>
    <t>0.31.0.40.424.0.00.000.00</t>
  </si>
  <si>
    <t>Reservas Legal</t>
  </si>
  <si>
    <t>0.31.0.40.424.0.01.000.00</t>
  </si>
  <si>
    <t>0.31.0.40.424.0.01.001.99</t>
  </si>
  <si>
    <t>0.31.0.60.000.0.00.000.00</t>
  </si>
  <si>
    <t>0.31.0.60.418.0.00.000.00</t>
  </si>
  <si>
    <t>Utilidades del Ejercicio</t>
  </si>
  <si>
    <t>0.31.0.60.418.0.01.000.00</t>
  </si>
  <si>
    <t>0.31.0.60.418.0.01.001.99</t>
  </si>
  <si>
    <t>0.41.0.00.000.0.00.000.00</t>
  </si>
  <si>
    <t>Cuentas de Contingencia Deudoras</t>
  </si>
  <si>
    <t>0.41.0.10.000.0.00.000.00</t>
  </si>
  <si>
    <t>0.41.0.10.607.0.00.000.00</t>
  </si>
  <si>
    <t>Deudores por Garantias Otorgadas</t>
  </si>
  <si>
    <t>0.41.0.10.607.0.02.000.00</t>
  </si>
  <si>
    <t>0.41.0.10.607.0.02.800.99</t>
  </si>
  <si>
    <t>Fianzsas - Otorgadas - Gs</t>
  </si>
  <si>
    <t>0.41.0.10.609.0.00.000.00</t>
  </si>
  <si>
    <t>Creditos Documentarios a Negociar</t>
  </si>
  <si>
    <t>0.41.0.10.609.0.04.000.00</t>
  </si>
  <si>
    <t>Plazo</t>
  </si>
  <si>
    <t>0.41.0.10.609.0.04.920.05</t>
  </si>
  <si>
    <t>Stand By - Emitidas - Usd</t>
  </si>
  <si>
    <t>0.41.0.10.615.0.00.000.00</t>
  </si>
  <si>
    <t>Creditos Acordados en Cuentas Corrientes</t>
  </si>
  <si>
    <t>0.41.0.10.615.0.02.000.00</t>
  </si>
  <si>
    <t>0.41.0.10.615.0.02.001.05</t>
  </si>
  <si>
    <t>Adelanto Ctas Ctes - Usd</t>
  </si>
  <si>
    <t>0.41.0.10.615.0.02.001.99</t>
  </si>
  <si>
    <t>Adelanto Ctas Ctes - Gs</t>
  </si>
  <si>
    <t>0.41.0.10.617.0.00.000.00</t>
  </si>
  <si>
    <t>Prestamos a Utilizar Mediante Tarjeta de Credito</t>
  </si>
  <si>
    <t>0.41.0.10.617.0.02.000.00</t>
  </si>
  <si>
    <t>0.41.0.10.617.0.02.001.99</t>
  </si>
  <si>
    <t>Prestamos a Utilizar Mediante Tarjetas de Creditos - Residen</t>
  </si>
  <si>
    <t>0.42.0.00.000.0.00.000.00</t>
  </si>
  <si>
    <t>Cuentas de Contingencia Acreedoras</t>
  </si>
  <si>
    <t>0.42.0.10.000.0.00.000.00</t>
  </si>
  <si>
    <t>0.42.0.10.606.0.00.000.00</t>
  </si>
  <si>
    <t>Garantias Otorgadas</t>
  </si>
  <si>
    <t>0.42.0.10.606.0.02.000.00</t>
  </si>
  <si>
    <t>0.42.0.10.606.0.02.800.99</t>
  </si>
  <si>
    <t>Fianzsas - Garantias Otorgadas - Gs</t>
  </si>
  <si>
    <t>0.42.0.10.608.0.00.000.00</t>
  </si>
  <si>
    <t>Corresponsales por Creditos Documentarios a Negoci</t>
  </si>
  <si>
    <t>0.42.0.10.608.0.07.000.00</t>
  </si>
  <si>
    <t>0.42.0.10.608.0.07.920.05</t>
  </si>
  <si>
    <t>0.42.0.10.614.0.00.000.00</t>
  </si>
  <si>
    <t>Beneficiar. Cred. Acordados en Cta. Cte.</t>
  </si>
  <si>
    <t>0.42.0.10.614.0.01.000.00</t>
  </si>
  <si>
    <t>Beneficiarios por Creditos Acordados en Cuentas Co</t>
  </si>
  <si>
    <t>0.42.0.10.614.0.01.001.05</t>
  </si>
  <si>
    <t>Benf.de Adl.en Ctas.Ctes.M.E. Vista</t>
  </si>
  <si>
    <t>0.42.0.10.614.0.01.001.99</t>
  </si>
  <si>
    <t>Benef.de Adel.en Cta.Cte.-Vista</t>
  </si>
  <si>
    <t>0.42.0.10.616.0.00.000.00</t>
  </si>
  <si>
    <t>Benef. por Prés. a Utilizar Mediante Tarjetas de Créditos</t>
  </si>
  <si>
    <t>0.42.0.10.616.0.01.000.00</t>
  </si>
  <si>
    <t>Beneficiarios por Prestamos a Utilizar Mediante Ta</t>
  </si>
  <si>
    <t>0.42.0.10.616.0.01.001.99</t>
  </si>
  <si>
    <t>Beneficiarios por Prest.a Utilizar Mediante Tarjetas de Cred</t>
  </si>
  <si>
    <t>0.51.0.00.000.0.00.000.00</t>
  </si>
  <si>
    <t>Cuentas de Orden Deudoras</t>
  </si>
  <si>
    <t>0.51.0.10.000.0.00.000.00</t>
  </si>
  <si>
    <t>Garantias Recibidas</t>
  </si>
  <si>
    <t>0.51.0.10.651.0.00.000.00</t>
  </si>
  <si>
    <t>Garantias</t>
  </si>
  <si>
    <t>0.51.0.10.651.0.03.000.00</t>
  </si>
  <si>
    <t>Cash Collateral - Valor Computable</t>
  </si>
  <si>
    <t>0.51.0.10.651.0.03.001.05</t>
  </si>
  <si>
    <t>0.51.0.10.651.0.03.001.99</t>
  </si>
  <si>
    <t>0.51.0.10.651.0.06.000.00</t>
  </si>
  <si>
    <t>Hipotecas - Valor Computable</t>
  </si>
  <si>
    <t>0.51.0.10.651.0.06.001.05</t>
  </si>
  <si>
    <t>0.51.0.10.651.0.06.001.99</t>
  </si>
  <si>
    <t>0.51.0.10.651.0.06.005.05</t>
  </si>
  <si>
    <t>Caucion de Documentos - No Computables</t>
  </si>
  <si>
    <t>0.51.0.10.651.0.06.005.99</t>
  </si>
  <si>
    <t>0.51.0.10.651.0.07.000.00</t>
  </si>
  <si>
    <t>Hipotecas - Valor No Computable</t>
  </si>
  <si>
    <t>0.51.0.10.651.0.07.001.05</t>
  </si>
  <si>
    <t>0.51.0.10.651.0.07.001.99</t>
  </si>
  <si>
    <t>0.51.0.10.651.0.08.000.00</t>
  </si>
  <si>
    <t>Prendas Sobre Automóviles y Maquinarias-Valor Computable</t>
  </si>
  <si>
    <t>0.51.0.10.651.0.08.001.05</t>
  </si>
  <si>
    <t>Prendas Sobre Automóviles y Maquinarias -Valor Computable</t>
  </si>
  <si>
    <t>0.51.0.10.651.0.08.001.99</t>
  </si>
  <si>
    <t>Prendas Sobre Automóviles y Maquinarias - Valor Computable</t>
  </si>
  <si>
    <t>0.51.0.10.651.0.11.000.00</t>
  </si>
  <si>
    <t>Prendas - Valor No Computable</t>
  </si>
  <si>
    <t>0.51.0.10.651.0.11.001.05</t>
  </si>
  <si>
    <t>0.51.0.10.651.0.12.000.00</t>
  </si>
  <si>
    <t>Warrants Sobre Granos y Cereales - Valor Computabl</t>
  </si>
  <si>
    <t>0.51.0.10.651.0.12.001.05</t>
  </si>
  <si>
    <t>Warrants Sobre Granos y Cereales - Valor Computable</t>
  </si>
  <si>
    <t>0.51.0.10.651.0.18.000.00</t>
  </si>
  <si>
    <t>Garantías en Fideicomisos - Valor Computable</t>
  </si>
  <si>
    <t>0.51.0.10.651.0.18.001.05</t>
  </si>
  <si>
    <t>0.51.0.10.651.0.21.000.00</t>
  </si>
  <si>
    <t>Otras Garantías en el País - Valor No Computable</t>
  </si>
  <si>
    <t>0.51.0.10.651.0.21.001.05</t>
  </si>
  <si>
    <t>0.51.0.10.651.0.21.001.99</t>
  </si>
  <si>
    <t>0.51.0.10.651.0.24.000.00</t>
  </si>
  <si>
    <t>Garantias Recibidas Fogapy - Valor Computable</t>
  </si>
  <si>
    <t>0.51.0.10.651.0.24.001.99</t>
  </si>
  <si>
    <t>Garantias Emitidas por Fogapy - Valor Computable Gs</t>
  </si>
  <si>
    <t>0.51.0.10.653.0.00.000.00</t>
  </si>
  <si>
    <t>Garantías de Firma</t>
  </si>
  <si>
    <t>0.51.0.10.653.0.01.000.00</t>
  </si>
  <si>
    <t>Garantias de Firma</t>
  </si>
  <si>
    <t>0.51.0.10.653.0.01.001.05</t>
  </si>
  <si>
    <t>Sola Firma</t>
  </si>
  <si>
    <t>0.51.0.10.653.0.01.001.99</t>
  </si>
  <si>
    <t>0.51.0.10.653.0.01.002.05</t>
  </si>
  <si>
    <t>Solidaria - Codeudoria</t>
  </si>
  <si>
    <t>0.51.0.10.653.0.01.002.99</t>
  </si>
  <si>
    <t>0.51.0.20.000.0.00.000.00</t>
  </si>
  <si>
    <t>Administracion de Valores y Depositos</t>
  </si>
  <si>
    <t>0.51.0.20.655.0.00.000.00</t>
  </si>
  <si>
    <t>Valores en Custodia / en Deposito</t>
  </si>
  <si>
    <t>0.51.0.20.655.0.02.000.00</t>
  </si>
  <si>
    <t>Val. en Custodia X Trans. c/Pacto Irrev. de Comp/V</t>
  </si>
  <si>
    <t>Val. en Custodia X Trans. c/Pacto Irrev. de Comp/Venta</t>
  </si>
  <si>
    <t>0.51.0.20.655.0.02.001.99</t>
  </si>
  <si>
    <t>0.51.0.20.655.0.04.000.00</t>
  </si>
  <si>
    <t>Otros Valores en Custodia</t>
  </si>
  <si>
    <t>0.51.0.20.655.0.04.011.05</t>
  </si>
  <si>
    <t>Valores en Custodia - Usd</t>
  </si>
  <si>
    <t>0.51.0.30.000.0.00.000.00</t>
  </si>
  <si>
    <t>Negocios en el Exterior y Cobranzas</t>
  </si>
  <si>
    <t>0.51.0.30.661.0.00.000.00</t>
  </si>
  <si>
    <t>Cobranzas de Importacion</t>
  </si>
  <si>
    <t>0.51.0.30.661.0.01.000.00</t>
  </si>
  <si>
    <t>0.51.0.30.661.0.01.701.05</t>
  </si>
  <si>
    <t>Cobranza de Import - No Aladi - Usd</t>
  </si>
  <si>
    <t>0.51.0.30.669.0.00.000.00</t>
  </si>
  <si>
    <t>Corresponsales por Cobranzas Remitidas</t>
  </si>
  <si>
    <t>0.51.0.30.669.0.06.000.00</t>
  </si>
  <si>
    <t>Valores Al Cobro - Depositos en la Entidad</t>
  </si>
  <si>
    <t>0.51.0.30.669.0.06.003.05</t>
  </si>
  <si>
    <t>Para Depositos en Usd-Horario Extendido</t>
  </si>
  <si>
    <t>0.51.0.30.669.0.06.005.05</t>
  </si>
  <si>
    <t>Orden de Pago Recib.Usd.Pend.de Cobertura</t>
  </si>
  <si>
    <t>0.51.0.30.669.0.06.005.17</t>
  </si>
  <si>
    <t>Orden de Pago Recib.Eur.Pend.de Cobertura</t>
  </si>
  <si>
    <t>0.51.0.40.000.0.00.000.00</t>
  </si>
  <si>
    <t>Otras Cuentas de Orden Deudoras</t>
  </si>
  <si>
    <t>0.51.0.40.675.0.00.000.00</t>
  </si>
  <si>
    <t>Otras Cuentas de Orden Deudoras - Diversos</t>
  </si>
  <si>
    <t>0.51.0.40.675.0.06.000.00</t>
  </si>
  <si>
    <t>Reduccion Encaje Legal</t>
  </si>
  <si>
    <t>0.51.0.40.675.0.06.001.05</t>
  </si>
  <si>
    <t>0.51.0.40.675.0.06.001.99</t>
  </si>
  <si>
    <t>0.51.0.40.675.0.08.000.00</t>
  </si>
  <si>
    <t>0.51.0.40.675.0.08.004.99</t>
  </si>
  <si>
    <t>Garantia Otorgada a Bancard</t>
  </si>
  <si>
    <t>0.51.0.40.675.0.08.005.05</t>
  </si>
  <si>
    <t>Bonos Suborinados Emitido-Custodia Bvpasa</t>
  </si>
  <si>
    <t>0.51.0.40.675.0.08.014.99</t>
  </si>
  <si>
    <t>Irm en Garantias B.C.P. - Res.1 Acta 67</t>
  </si>
  <si>
    <t>0.51.0.40.675.0.12.000.00</t>
  </si>
  <si>
    <t>Cargos Financieros No Documentados a Devengar</t>
  </si>
  <si>
    <t>0.51.0.40.675.0.12.051.05</t>
  </si>
  <si>
    <t>0.51.0.40.675.0.12.051.99</t>
  </si>
  <si>
    <t>0.51.0.40.675.0.12.052.05</t>
  </si>
  <si>
    <t>0.51.0.40.675.0.12.052.99</t>
  </si>
  <si>
    <t>Intereses a Dev. por Venta de Bienes a Plazo</t>
  </si>
  <si>
    <t>0.51.0.40.681.0.00.000.00</t>
  </si>
  <si>
    <t>Pólizas de Seguros Contratadas</t>
  </si>
  <si>
    <t>0.51.0.40.681.0.01.000.00</t>
  </si>
  <si>
    <t>Polizas de Seguros Contratadas</t>
  </si>
  <si>
    <t>0.51.0.40.681.0.01.001.05</t>
  </si>
  <si>
    <t>Polizas de Seguros Contratadas - U$S</t>
  </si>
  <si>
    <t>0.51.0.40.681.0.01.001.99</t>
  </si>
  <si>
    <t>Polizas de Seguros Contratadas - Gs.</t>
  </si>
  <si>
    <t>0.51.0.40.689.0.00.000.00</t>
  </si>
  <si>
    <t>Deudores Incobrables</t>
  </si>
  <si>
    <t>0.51.0.40.689.0.02.000.00</t>
  </si>
  <si>
    <t>Creditos Incobrables</t>
  </si>
  <si>
    <t>0.51.0.40.689.0.02.001.05</t>
  </si>
  <si>
    <t>Creditos Incobrables Usd</t>
  </si>
  <si>
    <t>0.51.0.40.689.0.02.001.99</t>
  </si>
  <si>
    <t>Creditos Incobrables Gs</t>
  </si>
  <si>
    <t>0.51.0.40.689.0.03.000.00</t>
  </si>
  <si>
    <t>Creditos en Gestionjudicial - Garantizados por el</t>
  </si>
  <si>
    <t>0.51.0.40.689.0.03.001.99</t>
  </si>
  <si>
    <t>Creditos en Gestion Judicial-Garantizdos por el Fogapy Gs</t>
  </si>
  <si>
    <t>0.51.0.40.691.0.00.000.00</t>
  </si>
  <si>
    <t>Posicion de Cambios</t>
  </si>
  <si>
    <t>0.52.0.00.000.0.00.000.00</t>
  </si>
  <si>
    <t>Cuentas de Orden Acreedoras</t>
  </si>
  <si>
    <t>0.52.0.10.000.0.00.000.00</t>
  </si>
  <si>
    <t>Otorgantes de Garantias</t>
  </si>
  <si>
    <t>0.52.0.10.652.0.00.000.00</t>
  </si>
  <si>
    <t>Otorgantes de Garantias Reales</t>
  </si>
  <si>
    <t>0.52.0.10.652.0.02.000.00</t>
  </si>
  <si>
    <t>0.52.0.10.652.0.02.001.05</t>
  </si>
  <si>
    <t>Garantias Computables</t>
  </si>
  <si>
    <t>0.52.0.10.652.0.02.001.99</t>
  </si>
  <si>
    <t>0.52.0.10.652.0.02.002.05</t>
  </si>
  <si>
    <t>Garantias No Computables</t>
  </si>
  <si>
    <t>0.52.0.10.652.0.02.002.99</t>
  </si>
  <si>
    <t>0.52.0.10.652.0.02.003.05</t>
  </si>
  <si>
    <t>0.52.0.10.654.0.00.000.00</t>
  </si>
  <si>
    <t>Otorgantes de Garantias de Firma</t>
  </si>
  <si>
    <t>0.52.0.10.654.0.02.000.00</t>
  </si>
  <si>
    <t>0.52.0.10.654.0.02.001.05</t>
  </si>
  <si>
    <t>0.52.0.10.654.0.02.001.99</t>
  </si>
  <si>
    <t>0.52.0.10.654.0.02.002.05</t>
  </si>
  <si>
    <t>0.52.0.10.654.0.02.002.99</t>
  </si>
  <si>
    <t>0.52.0.20.000.0.00.000.00</t>
  </si>
  <si>
    <t>Administracion de Valores</t>
  </si>
  <si>
    <t>0.52.0.20.656.0.00.000.00</t>
  </si>
  <si>
    <t>Depositantes de Valores en Administracion</t>
  </si>
  <si>
    <t>0.52.0.20.656.0.01.000.00</t>
  </si>
  <si>
    <t>0.52.0.20.656.0.01.011.05</t>
  </si>
  <si>
    <t>0.52.0.20.660.0.00.000.00</t>
  </si>
  <si>
    <t>Depositantes de Valores y Almacenes</t>
  </si>
  <si>
    <t>0.52.0.20.660.0.02.000.00</t>
  </si>
  <si>
    <t>Valores con Recompra - Residentes</t>
  </si>
  <si>
    <t>0.52.0.20.660.0.02.001.99</t>
  </si>
  <si>
    <t>0.52.0.30.000.0.00.000.00</t>
  </si>
  <si>
    <t>Negocios con el Exterior y Cobranzas</t>
  </si>
  <si>
    <t>0.52.0.30.662.0.00.000.00</t>
  </si>
  <si>
    <t>Cobranzas Remitidas de Exportacion</t>
  </si>
  <si>
    <t>0.52.0.30.662.0.06.000.00</t>
  </si>
  <si>
    <t>0.52.0.30.662.0.06.003.05</t>
  </si>
  <si>
    <t>Val.M.E.Rec.p/Dep.Usd-Horario Extendido</t>
  </si>
  <si>
    <t>0.52.0.30.662.0.06.005.05</t>
  </si>
  <si>
    <t>0.52.0.30.662.0.06.005.17</t>
  </si>
  <si>
    <t>0.52.0.30.664.0.00.000.00</t>
  </si>
  <si>
    <t>Corresponsales Remitentes de Cobranzas</t>
  </si>
  <si>
    <t>0.52.0.30.664.0.03.000.00</t>
  </si>
  <si>
    <t>Corresponsales del Exterior X Cobranzas de Import.</t>
  </si>
  <si>
    <t>0.52.0.30.664.0.03.701.05</t>
  </si>
  <si>
    <t>0.52.0.40.000.0.00.000.00</t>
  </si>
  <si>
    <t>Otras Cuentas de Orden Acreedoras</t>
  </si>
  <si>
    <t>0.52.0.40.674.0.00.000.00</t>
  </si>
  <si>
    <t>Pólizas de Seguros</t>
  </si>
  <si>
    <t>0.52.0.40.674.0.01.000.00</t>
  </si>
  <si>
    <t>Polizas de Seguros</t>
  </si>
  <si>
    <t>0.52.0.40.674.0.01.001.05</t>
  </si>
  <si>
    <t>Compa¥Izas Aseguradoras Cuenta Poliza - U$S</t>
  </si>
  <si>
    <t>0.52.0.40.674.0.01.001.99</t>
  </si>
  <si>
    <t>Compa¥Ias Aseguradoras Cuenta Poliza - Gs.</t>
  </si>
  <si>
    <t>0.52.0.40.680.0.00.000.00</t>
  </si>
  <si>
    <t>Otras Cuentas de Orden Acreedoras - Diversos</t>
  </si>
  <si>
    <t>0.52.0.40.680.0.06.000.00</t>
  </si>
  <si>
    <t>0.52.0.40.680.0.06.001.05</t>
  </si>
  <si>
    <t>0.52.0.40.680.0.06.001.99</t>
  </si>
  <si>
    <t>0.52.0.40.680.0.08.000.00</t>
  </si>
  <si>
    <t>0.52.0.40.680.0.08.001.99</t>
  </si>
  <si>
    <t>0.52.0.40.680.0.08.005.05</t>
  </si>
  <si>
    <t>0.52.0.40.680.0.08.014.99</t>
  </si>
  <si>
    <t>Irm en Garantias B.C.P. - Res.1 Acta 67 - Ctra.Cuenta</t>
  </si>
  <si>
    <t>0.52.0.40.680.0.12.000.00</t>
  </si>
  <si>
    <t>0.52.0.40.680.0.12.051.05</t>
  </si>
  <si>
    <t>0.52.0.40.680.0.12.051.99</t>
  </si>
  <si>
    <t>0.52.0.40.680.0.12.052.05</t>
  </si>
  <si>
    <t>0.52.0.40.680.0.12.052.99</t>
  </si>
  <si>
    <t>0.52.0.40.688.0.00.000.00</t>
  </si>
  <si>
    <t>Créditos Incobrables</t>
  </si>
  <si>
    <t>0.52.0.40.688.0.01.000.00</t>
  </si>
  <si>
    <t>0.52.0.40.688.0.01.002.05</t>
  </si>
  <si>
    <t>Creditos Incobrables - Irrecuperables Usd</t>
  </si>
  <si>
    <t>0.52.0.40.688.0.01.002.99</t>
  </si>
  <si>
    <t>Creditos Incobrables - Irrecuperables</t>
  </si>
  <si>
    <t>0.52.0.40.688.0.01.003.99</t>
  </si>
  <si>
    <t>Créditos en Gestión Judicial - Garantizados por el Fogapy</t>
  </si>
  <si>
    <t>0.52.0.40.690.0.00.000.00</t>
  </si>
  <si>
    <t>0.60.0.00.000.0.00.000.00</t>
  </si>
  <si>
    <t>Ganancias</t>
  </si>
  <si>
    <t>0.61.0.00.000.0.00.000.00</t>
  </si>
  <si>
    <t>Ganancias Financieras</t>
  </si>
  <si>
    <t>0.61.0.10.000.0.00.000.00</t>
  </si>
  <si>
    <t>Ganancia X Cred.Vig. X Intermed.Financ. -Sector Fi</t>
  </si>
  <si>
    <t>0.61.0.10.702.0.00.000.00</t>
  </si>
  <si>
    <t>Productos por Colocaciones</t>
  </si>
  <si>
    <t>0.61.0.10.702.0.02.000.00</t>
  </si>
  <si>
    <t>No Reajustables-Residentes</t>
  </si>
  <si>
    <t>0.61.0.10.702.0.02.001.05</t>
  </si>
  <si>
    <t>B.C.P. - Encaje Legal - Moneda Extranjera</t>
  </si>
  <si>
    <t>0.61.0.10.702.0.02.001.99</t>
  </si>
  <si>
    <t>B.C.P. - Encaje Legal -  Moneda Nacional</t>
  </si>
  <si>
    <t>0.61.0.10.702.0.02.007.05</t>
  </si>
  <si>
    <t>Intereses por Sobregiro - Usd</t>
  </si>
  <si>
    <t>0.61.0.10.702.0.02.007.99</t>
  </si>
  <si>
    <t>Intereses por Sobregiro</t>
  </si>
  <si>
    <t>0.61.0.10.702.0.02.008.05</t>
  </si>
  <si>
    <t>0.61.0.10.702.0.02.008.99</t>
  </si>
  <si>
    <t>Interes Cda Mercado Primario Bcos del Pais Gs</t>
  </si>
  <si>
    <t>0.61.0.10.702.0.02.112.05</t>
  </si>
  <si>
    <t>0.61.0.10.702.0.02.112.99</t>
  </si>
  <si>
    <t>0.61.0.10.702.0.03.000.00</t>
  </si>
  <si>
    <t>No Reajustables-No Residentes</t>
  </si>
  <si>
    <t>0.61.0.10.702.0.03.003.05</t>
  </si>
  <si>
    <t>Bancos del Exterior</t>
  </si>
  <si>
    <t>0.61.0.10.702.0.03.003.99</t>
  </si>
  <si>
    <t>0.61.0.10.706.0.00.000.00</t>
  </si>
  <si>
    <t>Productos por Documentos Descontados</t>
  </si>
  <si>
    <t>0.61.0.10.706.0.02.000.00</t>
  </si>
  <si>
    <t>0.61.0.10.706.0.02.112.05</t>
  </si>
  <si>
    <t>0.61.0.10.708.0.00.000.00</t>
  </si>
  <si>
    <t>Ganancias por Operaciones a Liquidar</t>
  </si>
  <si>
    <t>0.61.0.10.708.0.04.000.00</t>
  </si>
  <si>
    <t>Venta Futura de Valores Comprados - Residentes</t>
  </si>
  <si>
    <t>0.61.0.10.708.0.04.005.99</t>
  </si>
  <si>
    <t>Reporto - Letras de Regul Monet - Gs Bco Pais</t>
  </si>
  <si>
    <t>Prod.por Medida Excep.de Apoyo Emitida por el Bcp 2020-Repro</t>
  </si>
  <si>
    <t>0.61.0.20.000.0.00.000.00</t>
  </si>
  <si>
    <t>Ganancias X Cred. Vig. X Interm.Fin. - Sector No F</t>
  </si>
  <si>
    <t>0.61.0.20.712.0.00.000.00</t>
  </si>
  <si>
    <t>Productos por Prestamos a Plazo Fijo</t>
  </si>
  <si>
    <t>0.61.0.20.712.0.02.000.00</t>
  </si>
  <si>
    <t>No Reajustables - Residentes</t>
  </si>
  <si>
    <t>0.61.0.20.712.0.02.112.05</t>
  </si>
  <si>
    <t>Prestamo c/ Pagares</t>
  </si>
  <si>
    <t>0.61.0.20.712.0.02.112.99</t>
  </si>
  <si>
    <t>Prestamos c/Pagares</t>
  </si>
  <si>
    <t>0.61.0.20.714.0.00.000.00</t>
  </si>
  <si>
    <t>Productos por Prestamos Amortizables</t>
  </si>
  <si>
    <t>0.61.0.20.714.0.02.000.00</t>
  </si>
  <si>
    <t>0.61.0.20.714.0.02.005.99</t>
  </si>
  <si>
    <t>s/Venta de Bienes Adjudicados</t>
  </si>
  <si>
    <t>0.61.0.20.714.0.02.112.05</t>
  </si>
  <si>
    <t>0.61.0.20.714.0.02.112.99</t>
  </si>
  <si>
    <t>0.61.0.20.718.0.00.000.00</t>
  </si>
  <si>
    <t>Productos Sobre Documentos Descontados</t>
  </si>
  <si>
    <t>0.61.0.20.718.0.02.000.00</t>
  </si>
  <si>
    <t>0.61.0.20.718.0.02.112.05</t>
  </si>
  <si>
    <t>0.61.0.20.718.0.02.112.99</t>
  </si>
  <si>
    <t>0.61.0.20.718.0.04.000.00</t>
  </si>
  <si>
    <t>Operaciones de Factoraje</t>
  </si>
  <si>
    <t>0.61.0.20.722.0.00.000.00</t>
  </si>
  <si>
    <t>Productos X Creditos Utilizados en Cuenta Corrient</t>
  </si>
  <si>
    <t>0.61.0.20.722.0.02.000.00</t>
  </si>
  <si>
    <t>0.61.0.20.722.0.02.002.05</t>
  </si>
  <si>
    <t>Sobregiros en Ctas. Ctes. - U$S</t>
  </si>
  <si>
    <t>0.61.0.20.722.0.02.002.99</t>
  </si>
  <si>
    <t>Sobregiros en Ctas. Ctes.</t>
  </si>
  <si>
    <t>0.61.0.20.732.0.00.000.00</t>
  </si>
  <si>
    <t>Productos por Deud. por Utilizacion de Tarj. de Cr</t>
  </si>
  <si>
    <t>0.61.0.20.732.0.02.000.00</t>
  </si>
  <si>
    <t>0.61.0.20.732.0.02.701.99</t>
  </si>
  <si>
    <t>Interes p/Utilizacion de Tarjeta de Cr.</t>
  </si>
  <si>
    <t>0.61.0.20.734.0.00.000.00</t>
  </si>
  <si>
    <t>Productos X Prest. con Rec. Administ. X Bcp</t>
  </si>
  <si>
    <t>0.61.0.20.734.0.02.000.00</t>
  </si>
  <si>
    <t>No Reajustables</t>
  </si>
  <si>
    <t>0.61.0.20.734.0.02.112.05</t>
  </si>
  <si>
    <t>Productos X Prestamos - Afd</t>
  </si>
  <si>
    <t>0.61.0.20.734.0.02.112.99</t>
  </si>
  <si>
    <t>0.61.0.20.742.0.00.000.00</t>
  </si>
  <si>
    <t>Productos - Sector Publico</t>
  </si>
  <si>
    <t>0.61.0.20.742.0.02.000.00</t>
  </si>
  <si>
    <t>No Reajustable</t>
  </si>
  <si>
    <t>0.61.0.20.742.0.02.112.99</t>
  </si>
  <si>
    <t>0.61.0.20.850.0.00.000.00</t>
  </si>
  <si>
    <t>0.61.0.20.850.0.02.000.00</t>
  </si>
  <si>
    <t>0.61.0.20.850.0.02.001.05</t>
  </si>
  <si>
    <t>0.61.0.20.850.0.02.001.99</t>
  </si>
  <si>
    <t>0.61.0.30.000.0.00.000.00</t>
  </si>
  <si>
    <t>Ganancias por Creditos Vencidos por Intermed. Fina</t>
  </si>
  <si>
    <t>0.61.0.30.750.0.00.000.00</t>
  </si>
  <si>
    <t>Productos por Colocacion Vencida - Sector No Publ.</t>
  </si>
  <si>
    <t>0.61.0.30.750.0.02.000.00</t>
  </si>
  <si>
    <t>0.61.0.30.750.0.02.002.05</t>
  </si>
  <si>
    <t>Intereses Moratorios - Me</t>
  </si>
  <si>
    <t>0.61.0.30.750.0.02.002.99</t>
  </si>
  <si>
    <t>Intereses Moratorios</t>
  </si>
  <si>
    <t>0.61.0.30.750.0.02.003.05</t>
  </si>
  <si>
    <t>Intereses Punitorios - Me</t>
  </si>
  <si>
    <t>0.61.0.30.750.0.02.003.99</t>
  </si>
  <si>
    <t>Intereses Punitorios</t>
  </si>
  <si>
    <t>0.61.0.30.760.0.00.000.00</t>
  </si>
  <si>
    <t>Productos por Coloc. Venc. - Sector Financ.</t>
  </si>
  <si>
    <t>0.61.0.30.760.0.02.000.00</t>
  </si>
  <si>
    <t>0.61.0.30.760.0.02.002.05</t>
  </si>
  <si>
    <t>0.61.0.30.760.0.02.003.05</t>
  </si>
  <si>
    <t>0.61.0.60.000.0.00.000.00</t>
  </si>
  <si>
    <t>Ganancias por Valuacion</t>
  </si>
  <si>
    <t>0.61.0.60.766.0.00.000.00</t>
  </si>
  <si>
    <t>Ganancias X Valuacion de Activos en Moneda Extraje</t>
  </si>
  <si>
    <t>0.61.0.60.766.0.02.000.00</t>
  </si>
  <si>
    <t>Disponibilidades - Residentes</t>
  </si>
  <si>
    <t>0.61.0.60.766.0.02.001.99</t>
  </si>
  <si>
    <t>0.61.0.60.766.0.03.000.00</t>
  </si>
  <si>
    <t>Disponibilidades - No Residentes</t>
  </si>
  <si>
    <t>0.61.0.60.766.0.03.001.99</t>
  </si>
  <si>
    <t>0.61.0.60.766.0.04.000.00</t>
  </si>
  <si>
    <t>Cred.Vig. X Inter.Financ. - Sector Financ. - Resid</t>
  </si>
  <si>
    <t>0.61.0.60.766.0.04.001.99</t>
  </si>
  <si>
    <t>Cred.Vig.por Inter.Financ. - Set.Finan. - Residentes</t>
  </si>
  <si>
    <t>0.61.0.60.766.0.05.000.00</t>
  </si>
  <si>
    <t>Cred.Vig. X Inter.Financ. - Sector Financ. - No Re</t>
  </si>
  <si>
    <t>0.61.0.60.766.0.05.001.99</t>
  </si>
  <si>
    <t>Cred.Vig.Por.Inter.Financ. - Sect.Finan. - No Residentes</t>
  </si>
  <si>
    <t>0.61.0.60.766.0.06.000.00</t>
  </si>
  <si>
    <t>Cred.Vig. X Inter.Financ. - Sector No Financ. - Re</t>
  </si>
  <si>
    <t>0.61.0.60.766.0.06.001.99</t>
  </si>
  <si>
    <t>Cred.Vig.por Inter.Financ. - Sector No Financiero</t>
  </si>
  <si>
    <t>0.61.0.60.766.0.06.002.99</t>
  </si>
  <si>
    <t>Prev.Especifica s/Prestamos Vigentes</t>
  </si>
  <si>
    <t>0.61.0.60.766.0.07.000.00</t>
  </si>
  <si>
    <t>Cred.Vig. X Inter.Financ. - Sector No Financ. - No</t>
  </si>
  <si>
    <t>0.61.0.60.766.0.07.001.99</t>
  </si>
  <si>
    <t>Cred.Vig.por Inter.Financ. - Sector No Financiero - No Resid</t>
  </si>
  <si>
    <t>0.61.0.60.766.0.08.000.00</t>
  </si>
  <si>
    <t>Creditos Vencidos por Intermed. Financ. - Resident</t>
  </si>
  <si>
    <t>0.61.0.60.766.0.08.001.99</t>
  </si>
  <si>
    <t>0.61.0.60.766.0.08.002.99</t>
  </si>
  <si>
    <t>Prev.Especifica s/Prestamos Dudosos</t>
  </si>
  <si>
    <t>0.61.0.60.766.0.09.000.00</t>
  </si>
  <si>
    <t>Creditos Vencidos X Intermed.Financ. - No Resident</t>
  </si>
  <si>
    <t>0.61.0.60.766.0.09.001.99</t>
  </si>
  <si>
    <t>Creditos Vencidos por Itermediacion Financiera - No Resident</t>
  </si>
  <si>
    <t>0.61.0.60.768.0.00.000.00</t>
  </si>
  <si>
    <t>Ganancias X Valuacion de Pasivos en Moneda Extranj</t>
  </si>
  <si>
    <t>0.61.0.60.768.0.02.000.00</t>
  </si>
  <si>
    <t>Obligaciones X Intermed. Financ. - Sector Financ.</t>
  </si>
  <si>
    <t>0.61.0.60.768.0.02.001.99</t>
  </si>
  <si>
    <t>Obligaciones por Intermediacion Financiera - Sector</t>
  </si>
  <si>
    <t>0.61.0.60.768.0.03.000.00</t>
  </si>
  <si>
    <t>0.61.0.60.768.0.03.001.99</t>
  </si>
  <si>
    <t>Obligaciones por Intermediacion Financiera - Secto</t>
  </si>
  <si>
    <t>0.61.0.60.768.0.04.000.00</t>
  </si>
  <si>
    <t>Obligaciones X Intermed. Financ. - Sector No Finan</t>
  </si>
  <si>
    <t>0.61.0.60.768.0.04.001.99</t>
  </si>
  <si>
    <t>Oblig.por Interm.Finan.-Sector No Fin.Residentes</t>
  </si>
  <si>
    <t>0.61.0.60.768.0.05.000.00</t>
  </si>
  <si>
    <t>0.61.0.60.768.0.05.001.99</t>
  </si>
  <si>
    <t>Obligaciones por Interm.Financiera - Sector No</t>
  </si>
  <si>
    <t>0.61.0.70.000.0.00.000.00</t>
  </si>
  <si>
    <t>Rentas y Difer. de Cotizacion de Val. Publicos y P</t>
  </si>
  <si>
    <t>0.61.0.70.770.0.00.000.00</t>
  </si>
  <si>
    <t>Rentas y Dif. de Cotizacion de Val. Publicos</t>
  </si>
  <si>
    <t>0.61.0.70.770.0.02.000.00</t>
  </si>
  <si>
    <t>Rentas de Valores Publicos Nacionales</t>
  </si>
  <si>
    <t>0.61.0.70.770.0.02.001.99</t>
  </si>
  <si>
    <t>Letras de Regulacion Monetaria</t>
  </si>
  <si>
    <t>0.61.0.70.770.0.02.003.99</t>
  </si>
  <si>
    <t>Bonos del Tesoro Nacional - Guaranies</t>
  </si>
  <si>
    <t>0.61.0.70.770.0.02.006.99</t>
  </si>
  <si>
    <t>Operaciones con Bonos Afd</t>
  </si>
  <si>
    <t>0.61.0.70.770.0.02.008.99</t>
  </si>
  <si>
    <t>Depositos B.C.P.</t>
  </si>
  <si>
    <t>0.61.0.70.846.0.00.000.00</t>
  </si>
  <si>
    <t>Rentas y Diferencias de Cotizacion de Valores Priv</t>
  </si>
  <si>
    <t>0.61.0.70.846.0.02.000.00</t>
  </si>
  <si>
    <t>Rentas de Valores de Renta Fija de Sociedades Priv</t>
  </si>
  <si>
    <t>0.61.0.70.846.0.02.002.05</t>
  </si>
  <si>
    <t>Rentas de Valores de Renta Fija de Sociedades Privadas del P</t>
  </si>
  <si>
    <t>0.61.0.70.846.0.02.002.99</t>
  </si>
  <si>
    <t>Rentas Gravadas de Valores D/Renta Fija D/Soc.Priv.D/Pais</t>
  </si>
  <si>
    <t>0.61.0.70.846.0.02.004.99</t>
  </si>
  <si>
    <t>Rentas de Valores de Renta Fija -Fondo Afd</t>
  </si>
  <si>
    <t>0.61.0.70.846.0.06.000.00</t>
  </si>
  <si>
    <t>Diferencias de Cotizacion de Valores de Renta Vari</t>
  </si>
  <si>
    <t>0.61.0.70.846.0.06.001.99</t>
  </si>
  <si>
    <t>Dividendos Bancard S.A.</t>
  </si>
  <si>
    <t>0.61.0.80.000.0.00.000.00</t>
  </si>
  <si>
    <t>Desafectacion de Previsiones</t>
  </si>
  <si>
    <t>0.61.0.80.772.0.00.000.00</t>
  </si>
  <si>
    <t>Desafectacion de Previsiones para Riesgos Creditic</t>
  </si>
  <si>
    <t>0.61.0.80.772.0.02.000.00</t>
  </si>
  <si>
    <t>0.61.0.80.772.0.02.004.99</t>
  </si>
  <si>
    <t>Prevision para Prestamos Dudosos</t>
  </si>
  <si>
    <t>0.61.0.80.772.0.02.009.99</t>
  </si>
  <si>
    <t>Previsiones para Contingencias</t>
  </si>
  <si>
    <t>0.61.0.80.772.0.02.019.99</t>
  </si>
  <si>
    <t>Previsiones s/Credito Vigente</t>
  </si>
  <si>
    <t>0.61.0.80.772.0.02.025.99</t>
  </si>
  <si>
    <t>Prevision Generica-Res.1 Adicional</t>
  </si>
  <si>
    <t>Medidas Excepcionales de Apoyo Emitidas por el B.C.P.</t>
  </si>
  <si>
    <t>0.62.0.00.000.0.00.000.00</t>
  </si>
  <si>
    <t>0.62.0.10.000.0.00.000.00</t>
  </si>
  <si>
    <t>0.62.0.10.774.0.00.000.00</t>
  </si>
  <si>
    <t>0.62.0.10.774.0.02.000.00</t>
  </si>
  <si>
    <t>0.62.0.10.774.0.02.002.99</t>
  </si>
  <si>
    <t>Comis.s/Garantias Emitidas</t>
  </si>
  <si>
    <t>0.62.0.10.776.0.00.000.00</t>
  </si>
  <si>
    <t>Tarjetas</t>
  </si>
  <si>
    <t>0.62.0.10.776.0.02.000.00</t>
  </si>
  <si>
    <t>0.62.0.10.776.0.02.002.99</t>
  </si>
  <si>
    <t>Comis.-p/Utilizacion T.Db. en Comercios</t>
  </si>
  <si>
    <t>0.62.0.10.776.0.02.003.99</t>
  </si>
  <si>
    <t>Comision s/Adelanto Efectivo</t>
  </si>
  <si>
    <t>0.62.0.10.776.0.02.004.99</t>
  </si>
  <si>
    <t>Cargos por Exceso</t>
  </si>
  <si>
    <t>0.62.0.10.776.0.02.006.99</t>
  </si>
  <si>
    <t>Comis.s/Operac.Realiz.en Atm No Propios</t>
  </si>
  <si>
    <t>0.62.0.10.776.0.02.007.99</t>
  </si>
  <si>
    <t>Comisiones s/Atm Otros Bcos-Infonet</t>
  </si>
  <si>
    <t>0.62.0.10.776.0.02.008.99</t>
  </si>
  <si>
    <t>Comis.s/Operac.Realiz.en Atm Propios</t>
  </si>
  <si>
    <t>0.62.0.10.776.0.02.009.99</t>
  </si>
  <si>
    <t>Comis.p/Util.Tarj.D/Debitos E/E/Exterior</t>
  </si>
  <si>
    <t>0.62.0.10.776.0.02.011.05</t>
  </si>
  <si>
    <t>Com.p/Reimpresion de Tarjetas de Debito - Me</t>
  </si>
  <si>
    <t>0.62.0.10.776.0.02.011.99</t>
  </si>
  <si>
    <t>Com.p/Reimpresion de Tarjetas de Debito</t>
  </si>
  <si>
    <t>0.62.0.10.776.0.02.012.99</t>
  </si>
  <si>
    <t>Por Pagos D/Tarjetas D/Credito por Caja</t>
  </si>
  <si>
    <t>0.62.0.10.776.0.02.016.99</t>
  </si>
  <si>
    <t>Comis.p/Util.Tarj.Cred.E/E/Exterior</t>
  </si>
  <si>
    <t>0.62.0.10.776.0.02.017.99</t>
  </si>
  <si>
    <t>p/ Utilización de Tarj. de Creditos</t>
  </si>
  <si>
    <t>0.62.0.10.776.0.02.018.99</t>
  </si>
  <si>
    <t>Comision Gestion de Cobranzas - T.C.</t>
  </si>
  <si>
    <t>0.62.0.10.776.0.02.019.99</t>
  </si>
  <si>
    <t>Cargo Anual por Emision</t>
  </si>
  <si>
    <t>0.62.0.10.776.0.02.021.99</t>
  </si>
  <si>
    <t>Reembolso por Promociones Tc</t>
  </si>
  <si>
    <t>0.62.0.10.778.0.00.000.00</t>
  </si>
  <si>
    <t>Valores Al Cobro</t>
  </si>
  <si>
    <t>0.62.0.10.778.0.02.000.00</t>
  </si>
  <si>
    <t>0.62.0.10.778.0.02.001.05</t>
  </si>
  <si>
    <t>Valores Al Cobro Sobre N/Plaza-M/Ext.</t>
  </si>
  <si>
    <t>0.62.0.10.782.0.00.000.00</t>
  </si>
  <si>
    <t>Gestiones por Cuenta de Terceros</t>
  </si>
  <si>
    <t>0.62.0.10.782.0.02.000.00</t>
  </si>
  <si>
    <t>0.62.0.10.782.0.02.007.99</t>
  </si>
  <si>
    <t>Comisiones - Pronet</t>
  </si>
  <si>
    <t>0.62.0.10.784.0.00.000.00</t>
  </si>
  <si>
    <t>Giros, Transferencias y Ordenes de Pago</t>
  </si>
  <si>
    <t>0.62.0.10.784.0.02.000.00</t>
  </si>
  <si>
    <t>0.62.0.10.784.0.02.001.99</t>
  </si>
  <si>
    <t>Comis.de Valoracion s/Transfer.Remitidas</t>
  </si>
  <si>
    <t>0.62.0.10.784.0.02.002.99</t>
  </si>
  <si>
    <t>Giros y Transferencias</t>
  </si>
  <si>
    <t>0.62.0.10.784.0.02.003.99</t>
  </si>
  <si>
    <t>Giros y Transferencias Remitidos</t>
  </si>
  <si>
    <t>0.62.0.10.784.0.02.004.99</t>
  </si>
  <si>
    <t>Comisiones Brosco</t>
  </si>
  <si>
    <t>0.62.0.10.790.0.00.000.00</t>
  </si>
  <si>
    <t>Creditos Documentarios de Importacion</t>
  </si>
  <si>
    <t>0.62.0.10.790.0.02.000.00</t>
  </si>
  <si>
    <t>0.62.0.10.790.0.02.001.99</t>
  </si>
  <si>
    <t>Creditos Irrevocables de Importacion</t>
  </si>
  <si>
    <t>0.62.0.10.796.0.00.000.00</t>
  </si>
  <si>
    <t>Administracion de Cuentas Corrientes</t>
  </si>
  <si>
    <t>0.62.0.10.796.0.02.000.00</t>
  </si>
  <si>
    <t>0.62.0.10.796.0.02.001.99</t>
  </si>
  <si>
    <t>Por Extractos de Cuentas - Pyg.</t>
  </si>
  <si>
    <t>0.62.0.10.796.0.02.005.99</t>
  </si>
  <si>
    <t>Manten.Ctas.Ctes.Saldo Infer.Al Exigido</t>
  </si>
  <si>
    <t>0.62.0.10.796.0.02.007.99</t>
  </si>
  <si>
    <t>Cancelacion Cta.Cte.por el Banco - Gs.</t>
  </si>
  <si>
    <t>0.62.0.10.796.0.02.008.99</t>
  </si>
  <si>
    <t>Emision de Cheques de Monto Inferior</t>
  </si>
  <si>
    <t>0.62.0.10.796.0.02.011.05</t>
  </si>
  <si>
    <t>Cheque Rechazado Plaza Extranjera - Usd</t>
  </si>
  <si>
    <t>0.62.0.10.796.0.02.011.99</t>
  </si>
  <si>
    <t>Devolucion de Cheques</t>
  </si>
  <si>
    <t>0.62.0.10.806.0.00.000.00</t>
  </si>
  <si>
    <t>0.62.0.10.806.0.02.000.00</t>
  </si>
  <si>
    <t>0.62.0.10.806.0.02.002.99</t>
  </si>
  <si>
    <t>Comisiones s/Emision de Cheques en Gs.</t>
  </si>
  <si>
    <t>0.62.0.10.806.0.02.004.05</t>
  </si>
  <si>
    <t>Comision por Cancelacion de Prestamos - Me</t>
  </si>
  <si>
    <t>0.62.0.10.806.0.02.004.99</t>
  </si>
  <si>
    <t>Comision por Cancelacion  de Prestamos</t>
  </si>
  <si>
    <t>0.62.0.10.806.0.02.008.05</t>
  </si>
  <si>
    <t>Mantenim.Ctas.Ahorro U$S Sdo.Infer.Al Exigido</t>
  </si>
  <si>
    <t>0.62.0.10.806.0.02.008.99</t>
  </si>
  <si>
    <t>Manten.Ctas.Ahorros-Sdo.Infer.Al Exigido-Gs.</t>
  </si>
  <si>
    <t>0.62.0.10.806.0.02.010.99</t>
  </si>
  <si>
    <t>Comision de Desembolso</t>
  </si>
  <si>
    <t>0.62.0.10.806.0.02.012.99</t>
  </si>
  <si>
    <t>Por Emision de Referencias Y/O Constancias</t>
  </si>
  <si>
    <t>0.62.0.10.806.0.02.013.99</t>
  </si>
  <si>
    <t>Comision por Cheque Anulados</t>
  </si>
  <si>
    <t>0.62.0.10.806.0.02.023.99</t>
  </si>
  <si>
    <t>Por Transferencia Interna D/Cta.a Cta.</t>
  </si>
  <si>
    <t>0.62.0.10.806.0.02.028.05</t>
  </si>
  <si>
    <t>Seguros de Vida</t>
  </si>
  <si>
    <t>0.62.0.10.806.0.02.028.99</t>
  </si>
  <si>
    <t>Seguros - Prestamos</t>
  </si>
  <si>
    <t>0.62.0.10.806.0.02.029.99</t>
  </si>
  <si>
    <t>Seguros - Tarjetas Cr.</t>
  </si>
  <si>
    <t>0.62.0.10.806.0.02.031.99</t>
  </si>
  <si>
    <t>Seguro c/Fraude Tc</t>
  </si>
  <si>
    <t>0.62.0.10.806.0.02.036.99</t>
  </si>
  <si>
    <t>Recuperaciones de Gastos de Impresos</t>
  </si>
  <si>
    <t>0.62.0.10.806.0.02.038.99</t>
  </si>
  <si>
    <t>Cargos p/Transf.Emitidas</t>
  </si>
  <si>
    <t>0.62.0.10.806.0.02.039.99</t>
  </si>
  <si>
    <t>Recuperacion Traslado de Fondos</t>
  </si>
  <si>
    <t>0.62.0.10.806.0.02.041.99</t>
  </si>
  <si>
    <t>Recuperacion de Gastos de Tarjetas</t>
  </si>
  <si>
    <t>0.62.0.10.806.0.02.042.99</t>
  </si>
  <si>
    <t>Costo por Gestion de Cobranza - Llamadas</t>
  </si>
  <si>
    <t>0.62.0.10.806.0.02.044.05</t>
  </si>
  <si>
    <t>s/Depositos en Efectivo Dolares</t>
  </si>
  <si>
    <t>0.62.0.10.806.0.02.044.17</t>
  </si>
  <si>
    <t>Diversos Eur</t>
  </si>
  <si>
    <t>0.62.0.10.806.0.02.044.99</t>
  </si>
  <si>
    <t>Diversos Gs</t>
  </si>
  <si>
    <t>0.62.0.10.806.0.02.047.99</t>
  </si>
  <si>
    <t>Valores en Custodia</t>
  </si>
  <si>
    <t>0.62.0.10.806.0.02.062.99</t>
  </si>
  <si>
    <t>Aseguradora Tajy S.A.</t>
  </si>
  <si>
    <t>0.62.0.10.806.0.02.065.99</t>
  </si>
  <si>
    <t>Corredora de Seguros</t>
  </si>
  <si>
    <t>0.63.0.00.000.0.00.000.00</t>
  </si>
  <si>
    <t>0.63.0.10.000.0.00.000.00</t>
  </si>
  <si>
    <t>Ganancias por Creditos Diversos</t>
  </si>
  <si>
    <t>0.63.0.10.808.0.00.000.00</t>
  </si>
  <si>
    <t>0.63.0.10.808.0.06.000.00</t>
  </si>
  <si>
    <t>Diversos - Residentes</t>
  </si>
  <si>
    <t>0.63.0.10.808.0.06.002.99</t>
  </si>
  <si>
    <t>Comision por Cancelacion Anticipada Cda Gs</t>
  </si>
  <si>
    <t>0.63.0.10.808.0.06.004.99</t>
  </si>
  <si>
    <t>Preaviso Cargo Empleado</t>
  </si>
  <si>
    <t>0.63.0.10.810.0.00.000.00</t>
  </si>
  <si>
    <t>Ganancias por Operaciones</t>
  </si>
  <si>
    <t>0.63.0.10.810.0.02.000.00</t>
  </si>
  <si>
    <t>De Cambio y Arbitraje</t>
  </si>
  <si>
    <t>0.63.0.10.810.0.02.001.99</t>
  </si>
  <si>
    <t>0.63.0.40.000.0.00.000.00</t>
  </si>
  <si>
    <t>0.63.0.40.820.0.00.000.00</t>
  </si>
  <si>
    <t>Ganancias por Valuacion de Otros Act. en Moneda Ex</t>
  </si>
  <si>
    <t>0.63.0.40.820.0.04.000.00</t>
  </si>
  <si>
    <t>Creditos Diversos - Residentes</t>
  </si>
  <si>
    <t>0.63.0.40.820.0.04.001.99</t>
  </si>
  <si>
    <t>0.63.0.40.820.0.06.000.00</t>
  </si>
  <si>
    <t>Inversiones - en el Pais</t>
  </si>
  <si>
    <t>0.63.0.40.820.0.06.001.99</t>
  </si>
  <si>
    <t>0.63.0.40.822.0.00.000.00</t>
  </si>
  <si>
    <t>Ganancias por Valuacion de Otros Pas. en Moneda Ex</t>
  </si>
  <si>
    <t>0.63.0.40.822.0.02.000.00</t>
  </si>
  <si>
    <t>Obligaciones Diversas - Residentes</t>
  </si>
  <si>
    <t>0.63.0.40.822.0.02.001.99</t>
  </si>
  <si>
    <t>0.63.0.40.822.0.06.000.00</t>
  </si>
  <si>
    <t>0.63.0.40.822.0.06.001.99</t>
  </si>
  <si>
    <t>Prev.Especifica s/Comp.Contingente</t>
  </si>
  <si>
    <t>0.64.0.00.000.0.00.000.00</t>
  </si>
  <si>
    <t>0.64.0.10.000.0.00.000.00</t>
  </si>
  <si>
    <t>0.64.0.10.832.0.00.000.00</t>
  </si>
  <si>
    <t>0.64.0.10.832.0.01.000.00</t>
  </si>
  <si>
    <t>0.64.0.10.832.0.01.016.99</t>
  </si>
  <si>
    <t>Ganancia por Venta de Bienes Adjudicados</t>
  </si>
  <si>
    <t>0.70.0.00.000.0.00.000.00</t>
  </si>
  <si>
    <t>Perdidas</t>
  </si>
  <si>
    <t>0.71.0.00.000.0.00.000.00</t>
  </si>
  <si>
    <t>Perdidas Financieras</t>
  </si>
  <si>
    <t>0.71.0.10.000.0.00.000.00</t>
  </si>
  <si>
    <t>Perdidas por Obligaciones por Intermed. Financ. -</t>
  </si>
  <si>
    <t>0.71.0.10.701.0.00.000.00</t>
  </si>
  <si>
    <t>Cargos por Depositos</t>
  </si>
  <si>
    <t>0.71.0.10.701.0.02.000.00</t>
  </si>
  <si>
    <t>0.71.0.10.701.0.02.001.05</t>
  </si>
  <si>
    <t>Ahorro Vista - Usd</t>
  </si>
  <si>
    <t>0.71.0.10.701.0.02.001.17</t>
  </si>
  <si>
    <t>Ahorro Vista - Eur</t>
  </si>
  <si>
    <t>0.71.0.10.701.0.02.001.99</t>
  </si>
  <si>
    <t>Ahorro Vista - Gs</t>
  </si>
  <si>
    <t>0.71.0.10.701.0.02.012.05</t>
  </si>
  <si>
    <t>Cargos por Cda - Usd</t>
  </si>
  <si>
    <t>0.71.0.10.701.0.02.012.99</t>
  </si>
  <si>
    <t>Cargos por Cda - Gs</t>
  </si>
  <si>
    <t>0.71.0.10.705.0.00.000.00</t>
  </si>
  <si>
    <t>Cargos Sobre Prestamos Otor. por Entidades Financieras</t>
  </si>
  <si>
    <t>0.71.0.10.705.0.03.000.00</t>
  </si>
  <si>
    <t>Entidades Financieras del Exterior</t>
  </si>
  <si>
    <t>0.71.0.10.705.0.03.001.05</t>
  </si>
  <si>
    <t>Perdidas por Cargos en el Exterior</t>
  </si>
  <si>
    <t>0.71.0.10.705.0.03.001.99</t>
  </si>
  <si>
    <t>Cargos por Lineas de Credito de Entidades del Exterior</t>
  </si>
  <si>
    <t>0.71.0.10.705.0.03.003.05</t>
  </si>
  <si>
    <t>Cargos por Lineas de Credito en el Exterior</t>
  </si>
  <si>
    <t>0.71.0.10.705.0.03.005.99</t>
  </si>
  <si>
    <t>0.71.0.10.707.0.00.000.00</t>
  </si>
  <si>
    <t>Perdidas por Operaciones a Liquidar</t>
  </si>
  <si>
    <t>0.71.0.10.707.0.04.000.00</t>
  </si>
  <si>
    <t>Compra Futura de Valores Vendidos - Residentes</t>
  </si>
  <si>
    <t>0.71.0.10.707.0.04.021.99</t>
  </si>
  <si>
    <t>Int.por Compra Futura de Valores Vendidos</t>
  </si>
  <si>
    <t>0.71.0.20.000.0.00.000.00</t>
  </si>
  <si>
    <t>Perdidas por Oblig. por Int. Financ. Sector No Fin</t>
  </si>
  <si>
    <t>0.71.0.20.711.0.00.000.00</t>
  </si>
  <si>
    <t>Cargos por Depositos en Cajas de Ahorro</t>
  </si>
  <si>
    <t>0.71.0.20.711.0.02.000.00</t>
  </si>
  <si>
    <t>0.71.0.20.711.0.02.001.05</t>
  </si>
  <si>
    <t>Depositos de Ahorro M.E.</t>
  </si>
  <si>
    <t>0.71.0.20.711.0.02.001.17</t>
  </si>
  <si>
    <t>Depositos de Ahorro M.E. - Eur</t>
  </si>
  <si>
    <t>0.71.0.20.711.0.02.001.99</t>
  </si>
  <si>
    <t>Depósitos de Ahorro Gs.</t>
  </si>
  <si>
    <t>0.71.0.20.715.0.00.000.00</t>
  </si>
  <si>
    <t>Cargos por Dep. a Plazo Fijo Transf.</t>
  </si>
  <si>
    <t>0.71.0.20.715.0.02.000.00</t>
  </si>
  <si>
    <t>No Reajustable - Residentes</t>
  </si>
  <si>
    <t>0.71.0.20.715.0.02.012.05</t>
  </si>
  <si>
    <t>Certif. de Deposito de Ahorro Dolares Usa.</t>
  </si>
  <si>
    <t>0.71.0.20.715.0.02.012.99</t>
  </si>
  <si>
    <t>Certif. de Depositos de Ahorro Gs.</t>
  </si>
  <si>
    <t>0.71.0.20.727.0.00.000.00</t>
  </si>
  <si>
    <t>0.71.0.20.727.0.04.000.00</t>
  </si>
  <si>
    <t>0.71.0.20.727.0.04.001.99</t>
  </si>
  <si>
    <t>Int.por Compra Futura de Valores Vendidos - Letras</t>
  </si>
  <si>
    <t>0.71.0.20.729.0.00.000.00</t>
  </si>
  <si>
    <t>Cargos por Depósitos - Sector Público</t>
  </si>
  <si>
    <t>0.71.0.20.729.0.01.000.00</t>
  </si>
  <si>
    <t>Cargos por Depositos - Sector Publico</t>
  </si>
  <si>
    <t>0.71.0.20.729.0.01.001.99</t>
  </si>
  <si>
    <t>Ahorros Vista - Gs</t>
  </si>
  <si>
    <t>0.71.0.20.729.0.01.012.05</t>
  </si>
  <si>
    <t>Cargos por Depositos Cda Sect Publico Usd</t>
  </si>
  <si>
    <t>0.71.0.20.729.0.01.012.99</t>
  </si>
  <si>
    <t>Cargos por Cert.Dep.Ahorro - Sector Publico</t>
  </si>
  <si>
    <t>0.71.0.20.729.0.01.051.05</t>
  </si>
  <si>
    <t>s/Prestamos Recibidos de Afd - U$S</t>
  </si>
  <si>
    <t>0.71.0.20.729.0.01.051.99</t>
  </si>
  <si>
    <t>s/Prestamos Recibidos de Afd - Gs.</t>
  </si>
  <si>
    <t>0.71.0.20.797.0.00.000.00</t>
  </si>
  <si>
    <t>Cargos por Obligaciones Negociables</t>
  </si>
  <si>
    <t>0.71.0.20.797.0.01.000.00</t>
  </si>
  <si>
    <t>0.71.0.20.797.0.01.001.05</t>
  </si>
  <si>
    <t>Cargos s/Bonos Subordinados - Usd</t>
  </si>
  <si>
    <t>0.71.0.40.000.0.00.000.00</t>
  </si>
  <si>
    <t>Perdidas por Valuacion</t>
  </si>
  <si>
    <t>0.71.0.40.739.0.00.000.00</t>
  </si>
  <si>
    <t>Perdidas X Valuacion de Activos en Moneda Extranje</t>
  </si>
  <si>
    <t>0.71.0.40.739.0.02.000.00</t>
  </si>
  <si>
    <t>0.71.0.40.739.0.02.001.99</t>
  </si>
  <si>
    <t>0.71.0.40.739.0.03.000.00</t>
  </si>
  <si>
    <t>0.71.0.40.739.0.03.001.99</t>
  </si>
  <si>
    <t>0.71.0.40.739.0.04.000.00</t>
  </si>
  <si>
    <t>Creditos Vig. X Intermed. Financ. - Sector Financ.</t>
  </si>
  <si>
    <t>0.71.0.40.739.0.04.001.99</t>
  </si>
  <si>
    <t>Creditos Vig.p/Interm.Fin.Sector Fin.-Residentes</t>
  </si>
  <si>
    <t>0.71.0.40.739.0.05.000.00</t>
  </si>
  <si>
    <t>0.71.0.40.739.0.05.001.99</t>
  </si>
  <si>
    <t>Creditos Vig.p/Interm.Fin.Sector Fin.-No Residentes</t>
  </si>
  <si>
    <t>0.71.0.40.739.0.06.000.00</t>
  </si>
  <si>
    <t>Creditos Vig. X Intermed. Financ. - Sector No Fina</t>
  </si>
  <si>
    <t>0.71.0.40.739.0.06.001.99</t>
  </si>
  <si>
    <t>Creditos Vig.p/Interm.Fin.Sect.No Fin.-Residentes</t>
  </si>
  <si>
    <t>0.71.0.40.739.0.06.002.99</t>
  </si>
  <si>
    <t>0.71.0.40.739.0.07.000.00</t>
  </si>
  <si>
    <t>0.71.0.40.739.0.07.001.99</t>
  </si>
  <si>
    <t>Creditos Vig.p/Interm.Fin.Sect.No Fin.-No Residentes</t>
  </si>
  <si>
    <t>0.71.0.40.739.0.08.000.00</t>
  </si>
  <si>
    <t>Creditos Vencidos X Intermed. Financiera - Residen</t>
  </si>
  <si>
    <t>0.71.0.40.739.0.08.001.99</t>
  </si>
  <si>
    <t>Creditos Vencidos p/Interm.Financiera-Residentes</t>
  </si>
  <si>
    <t>0.71.0.40.739.0.08.002.99</t>
  </si>
  <si>
    <t>0.71.0.40.741.0.00.000.00</t>
  </si>
  <si>
    <t>Perdidas X Valuacion de Pasivos en Moneda Extranje</t>
  </si>
  <si>
    <t>0.71.0.40.741.0.02.000.00</t>
  </si>
  <si>
    <t>0.71.0.40.741.0.02.001.99</t>
  </si>
  <si>
    <t>Obligaciones p/Interm.Fin.Sector Fin.-Residentes</t>
  </si>
  <si>
    <t>0.71.0.40.741.0.03.000.00</t>
  </si>
  <si>
    <t>0.71.0.40.741.0.03.001.99</t>
  </si>
  <si>
    <t>Obligaciones p/Interm.Fin.Sector Fin.-No Residentes</t>
  </si>
  <si>
    <t>0.71.0.40.741.0.04.000.00</t>
  </si>
  <si>
    <t>0.71.0.40.741.0.04.001.99</t>
  </si>
  <si>
    <t>Obligaciones p/Interm.Fin.Sector No Fin.-Resid.</t>
  </si>
  <si>
    <t>0.71.0.40.741.0.05.000.00</t>
  </si>
  <si>
    <t>0.71.0.40.741.0.05.001.99</t>
  </si>
  <si>
    <t>Obligaciones p/Interm.Fin.Sector No Fin.-No Resid.</t>
  </si>
  <si>
    <t>0.71.0.50.000.0.00.000.00</t>
  </si>
  <si>
    <t>Perdidas por Incobrabilidad</t>
  </si>
  <si>
    <t>0.71.0.50.743.0.00.000.00</t>
  </si>
  <si>
    <t>Perdidas X Const. de Previs. para Deudores Incobra</t>
  </si>
  <si>
    <t>0.71.0.50.743.0.02.000.00</t>
  </si>
  <si>
    <t>0.71.0.50.743.0.02.002.99</t>
  </si>
  <si>
    <t>0.71.0.50.743.0.02.003.99</t>
  </si>
  <si>
    <t>Previs.p/Bienes Adquir.en Recuperac.D/Creditos</t>
  </si>
  <si>
    <t>0.71.0.50.743.0.02.004.05</t>
  </si>
  <si>
    <t>Prevision para Creditos Diversos</t>
  </si>
  <si>
    <t>0.71.0.50.743.0.02.004.99</t>
  </si>
  <si>
    <t>0.71.0.50.743.0.02.006.99</t>
  </si>
  <si>
    <t>Prevision para Contingencias</t>
  </si>
  <si>
    <t>0.71.0.50.743.0.02.007.99</t>
  </si>
  <si>
    <t>Prevision Generica - Res.1 del Bcp</t>
  </si>
  <si>
    <t>0.71.0.50.743.0.02.008.99</t>
  </si>
  <si>
    <t>Prevision Generica - Res. 1 Adicional</t>
  </si>
  <si>
    <t>0.71.0.50.743.0.02.010.99</t>
  </si>
  <si>
    <t>0.71.0.50.743.0.07.000.00</t>
  </si>
  <si>
    <t>0.71.0.50.743.0.07.001.99</t>
  </si>
  <si>
    <t>0.72.0.00.000.0.00.000.00</t>
  </si>
  <si>
    <t>Perdidas por Servicios</t>
  </si>
  <si>
    <t>0.72.0.10.000.0.00.000.00</t>
  </si>
  <si>
    <t>Perdidas por Utilizacion de Servicios</t>
  </si>
  <si>
    <t>0.72.0.10.755.0.00.000.00</t>
  </si>
  <si>
    <t>0.72.0.10.755.0.02.000.00</t>
  </si>
  <si>
    <t>0.72.0.10.755.0.02.001.99</t>
  </si>
  <si>
    <t>Gastos Bancos del Pais</t>
  </si>
  <si>
    <t>0.72.0.10.755.0.02.003.99</t>
  </si>
  <si>
    <t>Gastos por Trans Al Ext - Bcp</t>
  </si>
  <si>
    <t>0.72.0.10.755.0.03.000.00</t>
  </si>
  <si>
    <t>Gastos de Corresponsales</t>
  </si>
  <si>
    <t>0.72.0.10.755.0.03.001.99</t>
  </si>
  <si>
    <t>0.72.0.10.757.0.00.000.00</t>
  </si>
  <si>
    <t>0.72.0.10.757.0.02.000.00</t>
  </si>
  <si>
    <t>0.72.0.10.757.0.02.002.99</t>
  </si>
  <si>
    <t>T.Db.-Comisiones Red Infonet</t>
  </si>
  <si>
    <t>0.72.0.10.757.0.02.003.99</t>
  </si>
  <si>
    <t>Servicios - Procesadora Bancard</t>
  </si>
  <si>
    <t>0.72.0.10.757.0.02.005.99</t>
  </si>
  <si>
    <t>Comisiones c/Otros Bancos - Red Infonet</t>
  </si>
  <si>
    <t>0.72.0.10.757.0.02.006.99</t>
  </si>
  <si>
    <t>Plasticos Utilizados T.Cr-Bancard</t>
  </si>
  <si>
    <t>0.72.0.10.757.0.02.007.99</t>
  </si>
  <si>
    <t>Plasticos Utilizados T.Db-Infonet</t>
  </si>
  <si>
    <t>0.72.0.10.757.0.02.011.99</t>
  </si>
  <si>
    <t>Seguros Axa</t>
  </si>
  <si>
    <t>0.72.0.10.757.0.02.014.99</t>
  </si>
  <si>
    <t>Promociones Tarjetas de Creditos-No Deducible</t>
  </si>
  <si>
    <t>0.72.0.10.757.0.02.015.99</t>
  </si>
  <si>
    <t>Plasticos Utilizados T. Cr.  - Visa Oro Gold</t>
  </si>
  <si>
    <t>0.72.0.10.757.0.02.016.99</t>
  </si>
  <si>
    <t>Plasticos Utilizados T. Cr. - Visa Infinite</t>
  </si>
  <si>
    <t>0.72.0.10.757.0.02.017.99</t>
  </si>
  <si>
    <t>Plásticos Utilizados T. Cr. - Visa Classic Chip</t>
  </si>
  <si>
    <t>0.72.0.10.757.0.02.018.99</t>
  </si>
  <si>
    <t>Plásticos Utilizados T. Cr.- Visa Debito Chip</t>
  </si>
  <si>
    <t>0.72.0.10.757.0.02.070.99</t>
  </si>
  <si>
    <t>Seguro Canc.Deuda Tc</t>
  </si>
  <si>
    <t>0.72.0.10.757.0.02.170.99</t>
  </si>
  <si>
    <t>Costo Chequeras- Nd</t>
  </si>
  <si>
    <t>0.72.0.10.757.0.02.201.99</t>
  </si>
  <si>
    <t>Servicio de Impresion y Ensobrado</t>
  </si>
  <si>
    <t>0.72.0.10.757.0.02.202.99</t>
  </si>
  <si>
    <t>Seguro Canc.Deuda Pr</t>
  </si>
  <si>
    <t>0.72.0.10.757.0.02.205.99</t>
  </si>
  <si>
    <t>Transp. Valores Clientes</t>
  </si>
  <si>
    <t>0.73.0.00.000.0.00.000.00</t>
  </si>
  <si>
    <t>Otras Perdidas Operativas</t>
  </si>
  <si>
    <t>0.73.0.10.000.0.00.000.00</t>
  </si>
  <si>
    <t>Perdidas Operativas</t>
  </si>
  <si>
    <t>0.73.0.10.759.0.00.000.00</t>
  </si>
  <si>
    <t>Retribuciones Personales y Cargas Sociales</t>
  </si>
  <si>
    <t>0.73.0.10.759.0.02.000.00</t>
  </si>
  <si>
    <t>Remuneraciones a Directores y Sindico</t>
  </si>
  <si>
    <t>0.73.0.10.759.0.02.001.99</t>
  </si>
  <si>
    <t>Remuneracion Directores</t>
  </si>
  <si>
    <t>0.73.0.10.759.0.02.002.99</t>
  </si>
  <si>
    <t>Remuneracion Sindicos</t>
  </si>
  <si>
    <t>0.73.0.10.759.0.04.000.00</t>
  </si>
  <si>
    <t>Sueldos</t>
  </si>
  <si>
    <t>0.73.0.10.759.0.04.001.99</t>
  </si>
  <si>
    <t>0.73.0.10.759.0.06.000.00</t>
  </si>
  <si>
    <t>Aguinaldos</t>
  </si>
  <si>
    <t>0.73.0.10.759.0.06.001.99</t>
  </si>
  <si>
    <t>0.73.0.10.759.0.12.000.00</t>
  </si>
  <si>
    <t>Remuneracion por Quebranto de Caja</t>
  </si>
  <si>
    <t>0.73.0.10.759.0.12.002.99</t>
  </si>
  <si>
    <t>Fallas de Caja</t>
  </si>
  <si>
    <t>0.73.0.10.759.0.16.000.00</t>
  </si>
  <si>
    <t>Honorarios a Profesionales y Tecnicos</t>
  </si>
  <si>
    <t>0.73.0.10.759.0.16.001.99</t>
  </si>
  <si>
    <t>0.73.0.10.759.0.18.000.00</t>
  </si>
  <si>
    <t>Otras Retribuciones Personales</t>
  </si>
  <si>
    <t>0.73.0.10.759.0.18.002.99</t>
  </si>
  <si>
    <t>Vacaciones Proporcionales - Deducibles</t>
  </si>
  <si>
    <t>0.73.0.10.759.0.18.004.99</t>
  </si>
  <si>
    <t>Gastos de Capacitacion</t>
  </si>
  <si>
    <t>0.73.0.10.759.0.18.021.99</t>
  </si>
  <si>
    <t>Preaviso e Indemnizacion p/Despido</t>
  </si>
  <si>
    <t>0.73.0.10.759.0.18.025.99</t>
  </si>
  <si>
    <t>Gratificacion - Ley 285/93</t>
  </si>
  <si>
    <t>0.73.0.10.759.0.20.000.00</t>
  </si>
  <si>
    <t>Aportes Jubilatorios</t>
  </si>
  <si>
    <t>0.73.0.10.759.0.20.001.99</t>
  </si>
  <si>
    <t>Aporte Jubilatorio Ley 731</t>
  </si>
  <si>
    <t>0.73.0.10.759.0.20.004.99</t>
  </si>
  <si>
    <t>Ley 253/71 - S.N.P.P.</t>
  </si>
  <si>
    <t>0.73.0.10.759.0.22.000.00</t>
  </si>
  <si>
    <t>Otras Cargas Sociales</t>
  </si>
  <si>
    <t>0.73.0.10.759.0.22.003.99</t>
  </si>
  <si>
    <t>Seguro Medico y Odontologico</t>
  </si>
  <si>
    <t>0.73.0.10.761.0.00.000.00</t>
  </si>
  <si>
    <t>Seguros</t>
  </si>
  <si>
    <t>0.73.0.10.761.0.02.000.00</t>
  </si>
  <si>
    <t>Asalto, Robo y Fidelidad</t>
  </si>
  <si>
    <t>0.73.0.10.761.0.02.001.99</t>
  </si>
  <si>
    <t>Primas Sobre Polizas de Seguros</t>
  </si>
  <si>
    <t>0.73.0.10.763.0.00.000.00</t>
  </si>
  <si>
    <t>Depreciaciones de Bienes de Uso</t>
  </si>
  <si>
    <t>0.73.0.10.763.0.04.000.00</t>
  </si>
  <si>
    <t>0.73.0.10.763.0.04.001.99</t>
  </si>
  <si>
    <t>0.73.0.10.763.0.04.002.99</t>
  </si>
  <si>
    <t>0.73.0.10.763.0.04.003.99</t>
  </si>
  <si>
    <t>0.73.0.10.763.0.06.000.00</t>
  </si>
  <si>
    <t>0.73.0.10.763.0.06.001.99</t>
  </si>
  <si>
    <t>0.73.0.10.763.0.10.000.00</t>
  </si>
  <si>
    <t>0.73.0.10.763.0.10.002.99</t>
  </si>
  <si>
    <t>Material  de Transporte</t>
  </si>
  <si>
    <t>0.73.0.10.767.0.00.000.00</t>
  </si>
  <si>
    <t>Amortizaciones de Cargos Diferidos</t>
  </si>
  <si>
    <t>0.73.0.10.767.0.02.000.00</t>
  </si>
  <si>
    <t>0.73.0.10.767.0.02.002.99</t>
  </si>
  <si>
    <t>0.73.0.10.767.0.04.000.00</t>
  </si>
  <si>
    <t>0.73.0.10.767.0.04.001.99</t>
  </si>
  <si>
    <t>Mejoras e Instal.en Inmueb.Arrend.-Deducibles</t>
  </si>
  <si>
    <t>0.73.0.10.769.0.00.000.00</t>
  </si>
  <si>
    <t>Impuestos, Tasas y Contribuciones</t>
  </si>
  <si>
    <t>0.73.0.10.769.0.02.000.00</t>
  </si>
  <si>
    <t>Impuestos a la Renta</t>
  </si>
  <si>
    <t>0.73.0.10.769.0.06.000.00</t>
  </si>
  <si>
    <t>Impuesto Al Valor Agregado</t>
  </si>
  <si>
    <t>0.73.0.10.769.0.06.001.99</t>
  </si>
  <si>
    <t>I.V.A.</t>
  </si>
  <si>
    <t>0.73.0.10.769.0.06.002.99</t>
  </si>
  <si>
    <t>Iva Gastos No Utilizados</t>
  </si>
  <si>
    <t>0.73.0.10.769.0.06.003.99</t>
  </si>
  <si>
    <t>Impuestos - No Deducibles</t>
  </si>
  <si>
    <t>0.73.0.10.769.0.10.000.00</t>
  </si>
  <si>
    <t>Otros Impuestos Nacionales</t>
  </si>
  <si>
    <t>0.73.0.10.769.0.10.001.99</t>
  </si>
  <si>
    <t>Impuestos, Patentes y Tasas</t>
  </si>
  <si>
    <t>0.73.0.10.769.0.10.002.99</t>
  </si>
  <si>
    <t>Impuesto a Renta - No Domiciliadas Snf</t>
  </si>
  <si>
    <t>0.73.0.10.771.0.00.000.00</t>
  </si>
  <si>
    <t>Otros Gastos Operativos</t>
  </si>
  <si>
    <t>0.73.0.10.771.0.02.000.00</t>
  </si>
  <si>
    <t>Alquiler de Bienes Inmuebles</t>
  </si>
  <si>
    <t>0.73.0.10.771.0.02.001.99</t>
  </si>
  <si>
    <t>Alquileres Pagados</t>
  </si>
  <si>
    <t>0.73.0.10.771.0.08.000.00</t>
  </si>
  <si>
    <t>Reparaciones y Mantenimiento de Bienes Muebles</t>
  </si>
  <si>
    <t>0.73.0.10.771.0.08.001.99</t>
  </si>
  <si>
    <t>Mant. Edificio e Instalaciones</t>
  </si>
  <si>
    <t>0.73.0.10.771.0.08.002.99</t>
  </si>
  <si>
    <t>Mant. Eq. Informaticos</t>
  </si>
  <si>
    <t>0.73.0.10.771.0.08.003.99</t>
  </si>
  <si>
    <t>Mant. Muebles y Utiles</t>
  </si>
  <si>
    <t>0.73.0.10.771.0.08.004.99</t>
  </si>
  <si>
    <t>Mant. Maquinas y Equipos</t>
  </si>
  <si>
    <t>0.73.0.10.771.0.08.009.99</t>
  </si>
  <si>
    <t>Mant Licencias</t>
  </si>
  <si>
    <t>0.73.0.10.771.0.08.011.99</t>
  </si>
  <si>
    <t>Mantenimiento de Atm</t>
  </si>
  <si>
    <t>0.73.0.10.771.0.08.013.99</t>
  </si>
  <si>
    <t>Fotocopias</t>
  </si>
  <si>
    <t>0.73.0.10.771.0.10.000.00</t>
  </si>
  <si>
    <t>Servicio de Procesamiento de Datos Externo</t>
  </si>
  <si>
    <t>0.73.0.10.771.0.10.001.99</t>
  </si>
  <si>
    <t>B.C.P. - Canon Central de Riesgos</t>
  </si>
  <si>
    <t>0.73.0.10.771.0.10.005.99</t>
  </si>
  <si>
    <t>Cidesa - Procesamiento de Conciliaciones</t>
  </si>
  <si>
    <t>0.73.0.10.771.0.12.000.00</t>
  </si>
  <si>
    <t>Gastos de Vehiculos</t>
  </si>
  <si>
    <t>0.73.0.10.771.0.12.001.99</t>
  </si>
  <si>
    <t>Mantenimientos de Vehiculos</t>
  </si>
  <si>
    <t>0.73.0.10.771.0.14.000.00</t>
  </si>
  <si>
    <t>Energia Electrica</t>
  </si>
  <si>
    <t>0.73.0.10.771.0.14.001.99</t>
  </si>
  <si>
    <t>Fluido Electrico</t>
  </si>
  <si>
    <t>0.73.0.10.771.0.14.002.99</t>
  </si>
  <si>
    <t>Energia Electrica - Gnd</t>
  </si>
  <si>
    <t>0.73.0.10.771.0.16.000.00</t>
  </si>
  <si>
    <t>Comunicaciones</t>
  </si>
  <si>
    <t>0.73.0.10.771.0.16.002.99</t>
  </si>
  <si>
    <t>Telegramas y Telex</t>
  </si>
  <si>
    <t>0.73.0.10.771.0.16.006.99</t>
  </si>
  <si>
    <t>Trasmision de Datos - Swift</t>
  </si>
  <si>
    <t>0.73.0.10.771.0.16.007.99</t>
  </si>
  <si>
    <t>Transmision de Datos - Datatec</t>
  </si>
  <si>
    <t>0.73.0.10.771.0.16.008.99</t>
  </si>
  <si>
    <t>Servicios - Tv por Cable - No Deducible</t>
  </si>
  <si>
    <t>0.73.0.10.771.0.16.010.99</t>
  </si>
  <si>
    <t>Transmision de Datos - Fibra Optica</t>
  </si>
  <si>
    <t>0.73.0.10.771.0.16.018.99</t>
  </si>
  <si>
    <t>Telefonia Movil</t>
  </si>
  <si>
    <t>0.73.0.10.771.0.18.000.00</t>
  </si>
  <si>
    <t>Papeleria e Impresos</t>
  </si>
  <si>
    <t>0.73.0.10.771.0.18.001.99</t>
  </si>
  <si>
    <t>Impresos y Materiales de Oficina</t>
  </si>
  <si>
    <t>0.73.0.10.771.0.18.010.99</t>
  </si>
  <si>
    <t>Operaciones</t>
  </si>
  <si>
    <t>0.73.0.10.771.0.20.000.00</t>
  </si>
  <si>
    <t>Locomocion e Transporte</t>
  </si>
  <si>
    <t>0.73.0.10.771.0.20.001.99</t>
  </si>
  <si>
    <t>Combustible para Automoviles</t>
  </si>
  <si>
    <t>0.73.0.10.771.0.20.003.99</t>
  </si>
  <si>
    <t>Locomocion</t>
  </si>
  <si>
    <t>0.73.0.10.771.0.20.004.99</t>
  </si>
  <si>
    <t>Transporte de Valores</t>
  </si>
  <si>
    <t>0.73.0.10.771.0.22.000.00</t>
  </si>
  <si>
    <t>Higiene de Locales</t>
  </si>
  <si>
    <t>0.73.0.10.771.0.22.001.99</t>
  </si>
  <si>
    <t>Limpieza Local del Banco</t>
  </si>
  <si>
    <t>0.73.0.10.771.0.24.000.00</t>
  </si>
  <si>
    <t>Camara Compensadora (Cuota de Afiliacion)</t>
  </si>
  <si>
    <t>0.73.0.10.771.0.24.001.99</t>
  </si>
  <si>
    <t>Sostenimiento Camara Compensadora</t>
  </si>
  <si>
    <t>0.73.0.10.771.0.26.000.00</t>
  </si>
  <si>
    <t>Custodia y Vigilancia</t>
  </si>
  <si>
    <t>0.73.0.10.771.0.26.002.99</t>
  </si>
  <si>
    <t>Custodia de Documentos - Archivo</t>
  </si>
  <si>
    <t>0.73.0.10.771.0.26.003.99</t>
  </si>
  <si>
    <t>Servicio de Vigilancia</t>
  </si>
  <si>
    <t>0.73.0.10.771.0.28.000.00</t>
  </si>
  <si>
    <t>Representaciones y Viajes</t>
  </si>
  <si>
    <t>0.73.0.10.771.0.28.001.99</t>
  </si>
  <si>
    <t>Viajes Al Interior - Deducibles</t>
  </si>
  <si>
    <t>0.73.0.10.771.0.28.002.99</t>
  </si>
  <si>
    <t>Viaje Al Interior - No  Deducible</t>
  </si>
  <si>
    <t>0.73.0.10.771.0.28.005.99</t>
  </si>
  <si>
    <t>Eventos en el Exterior</t>
  </si>
  <si>
    <t>0.73.0.10.771.0.28.011.99</t>
  </si>
  <si>
    <t>Gastos de Viajes Directores - Deducible</t>
  </si>
  <si>
    <t>0.73.0.10.771.0.30.000.00</t>
  </si>
  <si>
    <t>Propaganda y Publicidad</t>
  </si>
  <si>
    <t>0.73.0.10.771.0.30.002.99</t>
  </si>
  <si>
    <t>Medios</t>
  </si>
  <si>
    <t>0.73.0.10.771.0.30.004.99</t>
  </si>
  <si>
    <t>Expos</t>
  </si>
  <si>
    <t>0.73.0.10.771.0.30.006.99</t>
  </si>
  <si>
    <t>Cartelería</t>
  </si>
  <si>
    <t>0.73.0.10.771.0.30.014.99</t>
  </si>
  <si>
    <t>Publicidad y Propaganda - Materiales y  Merchandising</t>
  </si>
  <si>
    <t>0.73.0.10.771.0.30.017.99</t>
  </si>
  <si>
    <t>Mensajería Sms y Web</t>
  </si>
  <si>
    <t>0.73.0.10.771.0.30.020.99</t>
  </si>
  <si>
    <t>Propaganda y Publicidad - Gnd</t>
  </si>
  <si>
    <t>0.73.0.10.771.0.32.000.00</t>
  </si>
  <si>
    <t>Suscripciones y Biblioteca</t>
  </si>
  <si>
    <t>0.73.0.10.771.0.32.001.99</t>
  </si>
  <si>
    <t>Libros, Revistas y Suscripciones</t>
  </si>
  <si>
    <t>0.73.0.10.771.0.40.000.00</t>
  </si>
  <si>
    <t>Auditoria Externa</t>
  </si>
  <si>
    <t>0.73.0.10.771.0.40.001.99</t>
  </si>
  <si>
    <t>Auditoria</t>
  </si>
  <si>
    <t>0.73.0.10.771.0.44.000.00</t>
  </si>
  <si>
    <t>0.73.0.10.771.0.44.001.99</t>
  </si>
  <si>
    <t>Informes Comerciales</t>
  </si>
  <si>
    <t>0.73.0.10.771.0.44.003.99</t>
  </si>
  <si>
    <t>Servicio de Cafeteria</t>
  </si>
  <si>
    <t>0.73.0.10.771.0.44.004.99</t>
  </si>
  <si>
    <t>Consumo Agua</t>
  </si>
  <si>
    <t>0.73.0.10.771.0.44.007.99</t>
  </si>
  <si>
    <t>Gastos de Asambleas</t>
  </si>
  <si>
    <t>0.73.0.10.771.0.44.011.99</t>
  </si>
  <si>
    <t>Movilidad y Estadía Interior - No Ded</t>
  </si>
  <si>
    <t>0.73.0.10.771.0.44.016.99</t>
  </si>
  <si>
    <t>Honorarios Profesionales - Consultorias</t>
  </si>
  <si>
    <t>0.73.0.10.771.0.44.019.99</t>
  </si>
  <si>
    <t>Honorarios Profes. - Asesoria Juridica</t>
  </si>
  <si>
    <t>0.73.0.10.771.0.44.021.99</t>
  </si>
  <si>
    <t>0.73.0.10.771.0.44.023.99</t>
  </si>
  <si>
    <t>Busqueda Seleccion de Personal</t>
  </si>
  <si>
    <t>0.73.0.10.771.0.44.026.99</t>
  </si>
  <si>
    <t>Consumición - Directorio No Deducible</t>
  </si>
  <si>
    <t>0.73.0.10.771.0.44.027.99</t>
  </si>
  <si>
    <t>Consumición - Empleados No Deducible</t>
  </si>
  <si>
    <t>0.73.0.10.771.0.44.029.99</t>
  </si>
  <si>
    <t>Gastos del Personal - Gnd</t>
  </si>
  <si>
    <t>0.73.0.10.771.0.44.032.99</t>
  </si>
  <si>
    <t>Evento Fin de Año - No Deducible</t>
  </si>
  <si>
    <t>0.73.0.10.771.0.44.033.99</t>
  </si>
  <si>
    <t>Cuotas de Asociaciones</t>
  </si>
  <si>
    <t>0.73.0.10.771.0.44.035.99</t>
  </si>
  <si>
    <t>Diversos - No Deducibles</t>
  </si>
  <si>
    <t>0.73.0.10.771.0.44.038.99</t>
  </si>
  <si>
    <t>Gastos Fideicomiso</t>
  </si>
  <si>
    <t>0.73.0.10.771.0.44.040.99</t>
  </si>
  <si>
    <t>Administracion Edificio-Expensas Comunes</t>
  </si>
  <si>
    <t>0.73.0.10.771.0.44.041.99</t>
  </si>
  <si>
    <t>Atencion Bienes Adjudicados</t>
  </si>
  <si>
    <t>0.73.0.10.771.0.44.044.99</t>
  </si>
  <si>
    <t>Asesoramiento Financiero</t>
  </si>
  <si>
    <t>0.73.0.10.771.0.44.049.99</t>
  </si>
  <si>
    <t>Gastos de Escribania</t>
  </si>
  <si>
    <t>0.73.0.10.771.0.44.055.99</t>
  </si>
  <si>
    <t>Consumo Agua No Deducible</t>
  </si>
  <si>
    <t>0.73.0.10.771.0.44.056.99</t>
  </si>
  <si>
    <t>Servicio Gestion de Cobro</t>
  </si>
  <si>
    <t>0.73.0.10.771.0.44.060.99</t>
  </si>
  <si>
    <t>Combustible para Generadores</t>
  </si>
  <si>
    <t>0.73.0.10.771.0.44.061.99</t>
  </si>
  <si>
    <t>Alquiler de Sitio de Contingencia</t>
  </si>
  <si>
    <t>0.73.0.10.771.0.44.064.99</t>
  </si>
  <si>
    <t>Servicios de Courier</t>
  </si>
  <si>
    <t>0.73.0.10.771.0.44.079.99</t>
  </si>
  <si>
    <t>Call Center</t>
  </si>
  <si>
    <t>0.73.0.10.771.0.46.000.00</t>
  </si>
  <si>
    <t>Fondo de Garantia de Deposito</t>
  </si>
  <si>
    <t>0.73.0.10.771.0.46.001.99</t>
  </si>
  <si>
    <t>Aporte Al Fondo de Garantia de Depositos-Gs.</t>
  </si>
  <si>
    <t>0.73.0.10.775.0.00.000.00</t>
  </si>
  <si>
    <t>Perdidas por Operaciones</t>
  </si>
  <si>
    <t>0.73.0.10.775.0.02.000.00</t>
  </si>
  <si>
    <t>0.73.0.10.775.0.02.001.99</t>
  </si>
  <si>
    <t>0.73.0.10.775.0.10.000.00</t>
  </si>
  <si>
    <t>Con Otros Valores Mobiliarios</t>
  </si>
  <si>
    <t>0.73.0.10.775.0.10.003.05</t>
  </si>
  <si>
    <t>Cda - Bonos Mercado Capital</t>
  </si>
  <si>
    <t>0.73.0.10.775.0.10.003.99</t>
  </si>
  <si>
    <t>0.73.0.20.000.0.00.000.00</t>
  </si>
  <si>
    <t>0.73.0.20.779.0.00.000.00</t>
  </si>
  <si>
    <t>Perdidas X Valuacion de Otros Act. en Moneda Extra</t>
  </si>
  <si>
    <t>0.73.0.20.779.0.04.000.00</t>
  </si>
  <si>
    <t>0.73.0.20.779.0.04.001.99</t>
  </si>
  <si>
    <t>0.73.0.20.779.0.06.000.00</t>
  </si>
  <si>
    <t>Inversiones en el Pais</t>
  </si>
  <si>
    <t>0.73.0.20.779.0.06.001.99</t>
  </si>
  <si>
    <t>0.73.0.20.781.0.00.000.00</t>
  </si>
  <si>
    <t>Perdidas X Valuacion de Otros Pas. en Moneda Extra</t>
  </si>
  <si>
    <t>0.73.0.20.781.0.02.000.00</t>
  </si>
  <si>
    <t>0.73.0.20.781.0.02.001.99</t>
  </si>
  <si>
    <t>0.73.0.20.781.0.05.000.00</t>
  </si>
  <si>
    <t>0.73.0.20.781.0.05.001.99</t>
  </si>
  <si>
    <t>0.74.0.00.000.0.00.000.00</t>
  </si>
  <si>
    <t>0.31.0.50.000.0.00.000.00</t>
  </si>
  <si>
    <t>0.11.0.10.101.0.02.120.99</t>
  </si>
  <si>
    <t>0.11.1.10.101.1.02.120.99</t>
  </si>
  <si>
    <t>0.11.0.20.109.0.03.001.17</t>
  </si>
  <si>
    <t>0.11.1.20.109.1.03.001.17</t>
  </si>
  <si>
    <t>0.11.0.20.109.0.06.181.99</t>
  </si>
  <si>
    <t>0.11.1.20.109.1.06.181.99</t>
  </si>
  <si>
    <t>0.11.0.90.000.0.00.000.00</t>
  </si>
  <si>
    <t>0.11.0.90.121.0.00.000.00</t>
  </si>
  <si>
    <t>0.13.0.10.131.0.12.000.00</t>
  </si>
  <si>
    <t>0.13.0.10.131.0.12.112.99</t>
  </si>
  <si>
    <t>0.13.6.10.131.6.26.112.99</t>
  </si>
  <si>
    <t>0.14.8.80.225.8.92.001.99</t>
  </si>
  <si>
    <t>0.16.0.30.275.0.08.000.00</t>
  </si>
  <si>
    <t>0.16.0.30.275.0.08.001.99</t>
  </si>
  <si>
    <t>0.16.0.90.349.0.95.000.00</t>
  </si>
  <si>
    <t>0.16.0.90.349.0.95.001.99</t>
  </si>
  <si>
    <t>0.17.0.20.413.0.02.002.99</t>
  </si>
  <si>
    <t>0.21.7.10.306.7.04.112.05</t>
  </si>
  <si>
    <t>0.22.0.10.138.0.03.001.17</t>
  </si>
  <si>
    <t>0.22.1.10.138.1.03.001.17</t>
  </si>
  <si>
    <t>0.71.0.10.701.0.02.060.99</t>
  </si>
  <si>
    <t>0.71.0.50.743.0.05.000.00</t>
  </si>
  <si>
    <t>0.71.0.50.743.0.05.001.05</t>
  </si>
  <si>
    <t>0.73.0.10.759.0.18.012.99</t>
  </si>
  <si>
    <t>0.73.0.10.771.0.16.017.99</t>
  </si>
  <si>
    <t>0.73.0.10.771.0.44.008.99</t>
  </si>
  <si>
    <t>0.73.0.10.771.0.44.057.99</t>
  </si>
  <si>
    <t>0.73.0.10.773.0.00.000.00</t>
  </si>
  <si>
    <t>0.73.0.10.773.0.04.000.00</t>
  </si>
  <si>
    <t>Atm N° 20 - Raul Peña Gs.</t>
  </si>
  <si>
    <t>Commerzbank  Frankfurt - Eur</t>
  </si>
  <si>
    <t>Finlatina S.A.</t>
  </si>
  <si>
    <t>(Previsiones por Partidas Pendientes de Conciliaci</t>
  </si>
  <si>
    <t>(Int.en Suspenso)-Residentes-Gs.-Mas de 3 Anos</t>
  </si>
  <si>
    <t>Inversiones en Brosco S.A.</t>
  </si>
  <si>
    <t>Citibank N.A. - Gs</t>
  </si>
  <si>
    <t>Dep.Ahorro - No Residentes - Eur</t>
  </si>
  <si>
    <t>Bancos del Pais - Prestamos</t>
  </si>
  <si>
    <t>Instituciones Financieras en el Exterior</t>
  </si>
  <si>
    <t>s/Apuntes Pendientes en Corresponsales</t>
  </si>
  <si>
    <t>Uniformes</t>
  </si>
  <si>
    <t>Telefonia Fija</t>
  </si>
  <si>
    <t>Viaticos Pasantias Gnd</t>
  </si>
  <si>
    <t>Planificación Estratégica</t>
  </si>
  <si>
    <t>Perdidas Diversas</t>
  </si>
  <si>
    <t>Diversas</t>
  </si>
  <si>
    <t>0.11.0.10.103.0.01.001.05</t>
  </si>
  <si>
    <t>0.11.1.10.103.1.01.001.05</t>
  </si>
  <si>
    <t>Dinero en Transito - U$S</t>
  </si>
  <si>
    <t>Banco Pichincha</t>
  </si>
  <si>
    <t>0.13.7.10.131.7.26.112.05</t>
  </si>
  <si>
    <t>0.14.0.10.169.0.06.112.99</t>
  </si>
  <si>
    <t>0.14.6.10.169.6.06.112.99</t>
  </si>
  <si>
    <t>Medidas Transitorias Emitidas por el Bcp</t>
  </si>
  <si>
    <t>0.14.6.10.173.6.06.112.99</t>
  </si>
  <si>
    <t>0.14.7.10.173.7.10.112.99</t>
  </si>
  <si>
    <t>0.14.0.10.173.0.22.000.00</t>
  </si>
  <si>
    <t>Medidas Transitorias Emitidas por Bcp</t>
  </si>
  <si>
    <t>0.14.0.10.173.0.22.001.05</t>
  </si>
  <si>
    <t>0.14.7.10.173.7.22.001.05</t>
  </si>
  <si>
    <t>0.14.8.10.173.8.22.001.05</t>
  </si>
  <si>
    <t>0.14.0.10.173.0.22.001.99</t>
  </si>
  <si>
    <t>Medidas Transitorias Emitidas por Bcp-Año 2019</t>
  </si>
  <si>
    <t>0.14.8.10.173.8.22.001.99</t>
  </si>
  <si>
    <t>0.14.0.40.215.0.06.000.00</t>
  </si>
  <si>
    <t>0.14.0.40.215.0.06.112.99</t>
  </si>
  <si>
    <t>0.14.5.80.225.5.92.001.99</t>
  </si>
  <si>
    <t>(Int.en Suspenso)-Residentes-Gs.-Hasta 180 Dias</t>
  </si>
  <si>
    <t>0.14.4.90.231.4.92.001.99</t>
  </si>
  <si>
    <t>Prevision p/Riesgos Cred.Prestamos-Hasta 90 Dias</t>
  </si>
  <si>
    <t>0.16.0.80.277.0.82.112.05</t>
  </si>
  <si>
    <t>0.16.0.80.277.0.92.112.05</t>
  </si>
  <si>
    <t>0.16.0.80.277.0.94.112.05</t>
  </si>
  <si>
    <t>0.16.0.90.285.0.92.001.05</t>
  </si>
  <si>
    <t>Prevision Sobre Colocacion Vencida Usd</t>
  </si>
  <si>
    <t>0.19.0.20.345.0.02.010.99</t>
  </si>
  <si>
    <t>Stock de Impresos-Descarga</t>
  </si>
  <si>
    <t>Banco Familiar S.A.E.C.A. -Cobranza - Usd</t>
  </si>
  <si>
    <t>0.21.0.10.102.0.06.180.99</t>
  </si>
  <si>
    <t>0.21.1.10.102.1.06.180.99</t>
  </si>
  <si>
    <t>0.22.0.80.224.0.84.000.00</t>
  </si>
  <si>
    <t>Cargos Financieros No Documentados Devengados -Res</t>
  </si>
  <si>
    <t>0.22.0.80.224.0.84.001.05</t>
  </si>
  <si>
    <t>0.22.1.80.224.1.84.001.05</t>
  </si>
  <si>
    <t>Depositos de Ahorro M/E</t>
  </si>
  <si>
    <t>0.24.0.40.258.0.02.020.99</t>
  </si>
  <si>
    <t>Provision P-Pagos Varios</t>
  </si>
  <si>
    <t>0.25.0.10.272.0.01.005.99</t>
  </si>
  <si>
    <t>Provisiones p/ Pagos</t>
  </si>
  <si>
    <t>0.25.0.10.272.0.01.009.05</t>
  </si>
  <si>
    <t>0.51.0.10.651.0.19.000.00</t>
  </si>
  <si>
    <t>Garantías en Fideicomisos - Valor No Computable</t>
  </si>
  <si>
    <t>0.51.0.10.651.0.19.001.05</t>
  </si>
  <si>
    <t>0.61.0.20.718.0.04.112.05</t>
  </si>
  <si>
    <t>0.61.0.80.772.0.05.000.00</t>
  </si>
  <si>
    <t>0.61.0.80.772.0.05.001.05</t>
  </si>
  <si>
    <t>Corresponsales del Exterior</t>
  </si>
  <si>
    <t>0.72.0.10.757.0.02.019.99</t>
  </si>
  <si>
    <t>Promocion Prestamos</t>
  </si>
  <si>
    <t>0.73.0.10.771.0.44.054.99</t>
  </si>
  <si>
    <t>Asesoria Impositiva Recurrente</t>
  </si>
  <si>
    <t>0.73.0.10.771.0.46.001.05</t>
  </si>
  <si>
    <t>Aporte Al Fondo de Ganratia de Depositos-U$S</t>
  </si>
  <si>
    <t>0.73.0.10.773.0.04.002.99</t>
  </si>
  <si>
    <t>Diversos No Deducibles</t>
  </si>
  <si>
    <t>0.11.0.10.101.0.02.121.99</t>
  </si>
  <si>
    <t>0.11.1.10.101.1.02.121.99</t>
  </si>
  <si>
    <t>Atm N°21 - Paseo 1811</t>
  </si>
  <si>
    <t>0.11.0.10.101.0.02.122.99</t>
  </si>
  <si>
    <t>0.11.1.10.101.1.02.122.99</t>
  </si>
  <si>
    <t>Atm N°22 - Sucursal Eusebio Ayala</t>
  </si>
  <si>
    <t>0.11.0.10.101.0.02.123.99</t>
  </si>
  <si>
    <t>0.11.1.10.101.1.02.123.99</t>
  </si>
  <si>
    <t>Atm N°23 - Ecop - Villa Hayes</t>
  </si>
  <si>
    <t>Banco de la Nacion Argentina - Gs</t>
  </si>
  <si>
    <t>0.11.0.20.109.0.04.041.99</t>
  </si>
  <si>
    <t>0.11.1.20.109.1.04.041.99</t>
  </si>
  <si>
    <t>0.11.0.90.121.0.92.000.00</t>
  </si>
  <si>
    <t>0.11.0.90.121.0.92.001.99</t>
  </si>
  <si>
    <t>0.11.1.90.121.1.92.001.99</t>
  </si>
  <si>
    <t>(Previsiones p/Partidas Pendient.D/Conciliacion)</t>
  </si>
  <si>
    <t>Letras de Regulacion Monetaria-Hasta 1 Ano</t>
  </si>
  <si>
    <t>0.12.6.80.127.6.92.001.99</t>
  </si>
  <si>
    <t>0.13.8.10.131.8.04.099.99</t>
  </si>
  <si>
    <t>0.13.7.10.131.7.12.112.99</t>
  </si>
  <si>
    <t>0.13.4.20.153.4.04.001.99</t>
  </si>
  <si>
    <t>0.14.3.10.169.3.02.112.99</t>
  </si>
  <si>
    <t>0.14.7.10.169.7.04.112.99</t>
  </si>
  <si>
    <t>0.14.5.10.169.5.06.112.99</t>
  </si>
  <si>
    <t>0.14.0.10.173.0.06.112.05</t>
  </si>
  <si>
    <t>0.14.6.10.173.6.06.112.05</t>
  </si>
  <si>
    <t>0.14.8.10.173.8.06.112.05</t>
  </si>
  <si>
    <t>0.14.6.10.173.6.08.112.99</t>
  </si>
  <si>
    <t>0.14.7.10.173.7.22.001.99</t>
  </si>
  <si>
    <t>0.14.3.10.405.3.01.112.05</t>
  </si>
  <si>
    <t>0.14.6.10.433.6.02.112.05</t>
  </si>
  <si>
    <t>0.14.0.10.433.0.02.112.99</t>
  </si>
  <si>
    <t>0.14.6.10.433.6.02.112.99</t>
  </si>
  <si>
    <t>0.14.7.10.433.7.02.112.99</t>
  </si>
  <si>
    <t>0.14.8.10.433.8.02.112.99</t>
  </si>
  <si>
    <t>0.14.8.40.215.8.06.112.99</t>
  </si>
  <si>
    <t>0.14.8.80.229.8.82.112.99</t>
  </si>
  <si>
    <t>0.14.8.80.229.8.94.112.99</t>
  </si>
  <si>
    <t>0.15.0.10.241.0.02.022.99</t>
  </si>
  <si>
    <t>Fondo Fijo - Paseo 1811</t>
  </si>
  <si>
    <t>0.15.0.10.241.0.02.023.99</t>
  </si>
  <si>
    <t>Fondo Fijo - Suc. Eusebio Ayala</t>
  </si>
  <si>
    <t>0.15.0.10.257.0.02.064.99</t>
  </si>
  <si>
    <t>Promociones Tc a Cobrar</t>
  </si>
  <si>
    <t>0.16.0.10.265.0.02.111.99</t>
  </si>
  <si>
    <t>0.16.0.10.265.0.05.000.00</t>
  </si>
  <si>
    <t>0.16.0.10.265.0.05.112.05</t>
  </si>
  <si>
    <t>0.16.0.10.269.0.02.112.05</t>
  </si>
  <si>
    <t>0.16.0.30.275.0.06.001.05</t>
  </si>
  <si>
    <t>0.16.0.80.279.0.82.112.05</t>
  </si>
  <si>
    <t>0.16.0.80.279.0.92.112.05</t>
  </si>
  <si>
    <t>0.16.0.80.279.0.94.112.05</t>
  </si>
  <si>
    <t>0.16.0.80.347.0.86.001.05</t>
  </si>
  <si>
    <t>0.16.0.80.347.0.96.001.05</t>
  </si>
  <si>
    <t>0.16.0.80.347.0.97.001.05</t>
  </si>
  <si>
    <t>0.16.0.90.287.0.92.001.05</t>
  </si>
  <si>
    <t>Prevision Sobre Creditos en Gestion Usd</t>
  </si>
  <si>
    <t>0.16.0.90.349.0.94.001.05</t>
  </si>
  <si>
    <t>0.19.0.20.345.0.02.015.99</t>
  </si>
  <si>
    <t>Bancard Check Coopasam</t>
  </si>
  <si>
    <t>0.21.0.10.102.0.04.004.05</t>
  </si>
  <si>
    <t>0.21.1.10.102.1.04.004.05</t>
  </si>
  <si>
    <t>Banco Gnb Paraguay S.A. - Usd</t>
  </si>
  <si>
    <t>0.21.0.10.102.0.04.117.05</t>
  </si>
  <si>
    <t>0.21.1.10.102.1.04.117.05</t>
  </si>
  <si>
    <t>0.21.0.10.102.0.06.010.05</t>
  </si>
  <si>
    <t>0.21.1.10.102.1.06.010.05</t>
  </si>
  <si>
    <t>Dep. Ahorro Vista - Pignorados - Usd</t>
  </si>
  <si>
    <t>0.21.0.10.102.0.06.010.99</t>
  </si>
  <si>
    <t>0.21.1.10.102.1.06.010.99</t>
  </si>
  <si>
    <t>Dep. Ahorro Vista - Pignorados - Gs</t>
  </si>
  <si>
    <t>0.21.0.10.102.0.06.110.05</t>
  </si>
  <si>
    <t>0.21.1.10.102.1.06.110.05</t>
  </si>
  <si>
    <t>Depositos de Ahorros M/E.                    -Pignorados</t>
  </si>
  <si>
    <t>0.21.0.10.102.0.06.110.99</t>
  </si>
  <si>
    <t>0.21.1.10.102.1.06.110.99</t>
  </si>
  <si>
    <t>Depositos de Ahorros Gs.                     -Pignorados</t>
  </si>
  <si>
    <t>The Bank Of New York Mellon-Usd</t>
  </si>
  <si>
    <t>0.21.0.10.102.0.26.001.05</t>
  </si>
  <si>
    <t>0.21.1.10.102.1.26.001.05</t>
  </si>
  <si>
    <t>0.21.0.10.284.0.06.010.05</t>
  </si>
  <si>
    <t>0.21.1.10.284.1.06.010.05</t>
  </si>
  <si>
    <t>C.Ctes.c/Fondos Pignorados-Usd</t>
  </si>
  <si>
    <t>0.21.0.10.284.0.06.010.99</t>
  </si>
  <si>
    <t>0.21.1.10.284.1.06.010.99</t>
  </si>
  <si>
    <t>C.Ctes.c/Fondos Pignorados-Gs</t>
  </si>
  <si>
    <t>0.21.0.10.284.0.06.110.05</t>
  </si>
  <si>
    <t>0.21.1.10.284.1.06.110.05</t>
  </si>
  <si>
    <t>0.21.0.10.284.0.06.110.99</t>
  </si>
  <si>
    <t>0.21.1.10.284.1.06.110.99</t>
  </si>
  <si>
    <t>0.21.8.10.306.8.26.112.99</t>
  </si>
  <si>
    <t>0.21.0.30.130.0.06.000.00</t>
  </si>
  <si>
    <t>Repo Venta c/ Pac. de Comp. - Emp Financieras</t>
  </si>
  <si>
    <t>0.21.6.40.390.6.03.001.05</t>
  </si>
  <si>
    <t>0.21.6.80.134.6.85.002.05</t>
  </si>
  <si>
    <t>Prest.Rec.en Dolares Otros Bancos       -Hasta 1 Ano</t>
  </si>
  <si>
    <t>0.22.0.10.138.0.02.116.17</t>
  </si>
  <si>
    <t>0.22.1.10.138.1.02.116.17</t>
  </si>
  <si>
    <t>Dep.Ahorro - Residentes - Eur - Pignorados</t>
  </si>
  <si>
    <t>0.22.4.10.156.4.02.012.05</t>
  </si>
  <si>
    <t>Certificado Ahorro Us$-Residentes-Hasta 90 Dias</t>
  </si>
  <si>
    <t>0.22.6.10.156.6.02.012.05</t>
  </si>
  <si>
    <t>Certificado Ahorro Us$-Residentes-Hasta 1 Ano</t>
  </si>
  <si>
    <t>0.22.4.10.156.4.02.012.99</t>
  </si>
  <si>
    <t>Certif.Ahorro-Residente-Hasta 90 Dias</t>
  </si>
  <si>
    <t>0.22.0.10.166.0.00.000.00</t>
  </si>
  <si>
    <t>Depositos Afectados en Garantia</t>
  </si>
  <si>
    <t>0.22.0.10.166.0.02.000.00</t>
  </si>
  <si>
    <t>0.22.0.10.166.0.02.016.17</t>
  </si>
  <si>
    <t>0.22.1.10.166.1.02.016.17</t>
  </si>
  <si>
    <t>Depositos de Ahorro - Eur - Pignoraciones</t>
  </si>
  <si>
    <t>0.22.0.40.292.0.10.001.05</t>
  </si>
  <si>
    <t>0.22.1.40.292.1.10.001.05</t>
  </si>
  <si>
    <t>Depositos de Ahoro Us$</t>
  </si>
  <si>
    <t>0.22.4.80.224.4.82.012.05</t>
  </si>
  <si>
    <t>Sobre Cda Us$-Residentes-Hasta 90 Dias</t>
  </si>
  <si>
    <t>0.22.6.80.224.6.82.012.05</t>
  </si>
  <si>
    <t>Sobre Cda Us$-Residentes-Hasta 1 Ano</t>
  </si>
  <si>
    <t>0.22.4.80.224.4.82.012.99</t>
  </si>
  <si>
    <t>Sobre Cda.-Residente-Hasta 90 Dias</t>
  </si>
  <si>
    <t>0.22.4.80.224.4.92.012.05</t>
  </si>
  <si>
    <t>(Sobre Cda Us$-Residente)-Hasta 90 Dias</t>
  </si>
  <si>
    <t>0.22.6.80.224.6.92.012.05</t>
  </si>
  <si>
    <t>(Sobre Cda Us$-Residente)-Hasta 1 Ano</t>
  </si>
  <si>
    <t>0.22.4.80.224.4.92.012.99</t>
  </si>
  <si>
    <t>(Sobre Cda.-Residente)-Hasta 90 Dias</t>
  </si>
  <si>
    <t>0.24.0.40.258.0.02.024.99</t>
  </si>
  <si>
    <t>0.25.0.20.278.0.00.000.00</t>
  </si>
  <si>
    <t>Otras Previsiones</t>
  </si>
  <si>
    <t>0.25.0.20.278.0.01.000.00</t>
  </si>
  <si>
    <t>0.25.0.20.278.0.01.001.99</t>
  </si>
  <si>
    <t>0.51.0.10.651.0.18.001.99</t>
  </si>
  <si>
    <t>0.51.0.10.651.0.19.001.99</t>
  </si>
  <si>
    <t>0.61.0.30.758.0.00.000.00</t>
  </si>
  <si>
    <t>Productos por Coloc. Venc. - Sector Publico</t>
  </si>
  <si>
    <t>0.61.0.30.758.0.02.000.00</t>
  </si>
  <si>
    <t>0.61.0.30.758.0.02.002.99</t>
  </si>
  <si>
    <t>Intereses Moratorio</t>
  </si>
  <si>
    <t>0.61.0.30.758.0.02.003.99</t>
  </si>
  <si>
    <t>0.61.0.30.760.0.02.002.99</t>
  </si>
  <si>
    <t>0.61.0.30.760.0.02.003.99</t>
  </si>
  <si>
    <t>0.62.0.10.806.0.02.030.99</t>
  </si>
  <si>
    <t>Comision p/Convenio Comercial</t>
  </si>
  <si>
    <t>0.63.0.10.808.0.06.002.05</t>
  </si>
  <si>
    <t>Comision por Canc Anticipada Cda Usd</t>
  </si>
  <si>
    <t>0.71.0.40.739.0.09.000.00</t>
  </si>
  <si>
    <t>Creditos Vencidos X Intermed. Financiera - No Resi</t>
  </si>
  <si>
    <t>0.71.0.40.739.0.09.001.99</t>
  </si>
  <si>
    <t>Creditos Vencidos p/Interm.Financiera-No Residentes</t>
  </si>
  <si>
    <t>0.72.0.10.757.0.02.001.99</t>
  </si>
  <si>
    <t>T.Cr.-Comisiones Bancard</t>
  </si>
  <si>
    <t>0.73.0.10.771.0.06.000.00</t>
  </si>
  <si>
    <t>Reparaciones y Mantenimiento de Bienes Inmuebles</t>
  </si>
  <si>
    <t>0.73.0.10.771.0.06.001.99</t>
  </si>
  <si>
    <t>Mantenimiento de Instalaciones</t>
  </si>
  <si>
    <t>Perdidas Extraordinarias</t>
  </si>
  <si>
    <t>0.74.0.10.000.0.00.000.00</t>
  </si>
  <si>
    <t>0.74.0.10.793.0.00.000.00</t>
  </si>
  <si>
    <t>0.74.0.10.793.0.01.000.00</t>
  </si>
  <si>
    <t>0.74.0.10.793.0.01.016.99</t>
  </si>
  <si>
    <t>Perdida por Venta de Bienes Adjudicados</t>
  </si>
  <si>
    <t>0.11.0.20.109.0.03.013.05</t>
  </si>
  <si>
    <t>0.11.1.20.109.1.03.013.05</t>
  </si>
  <si>
    <t>Banco Basa S.A. - Cobranza - Usd</t>
  </si>
  <si>
    <t>0.12.0.10.123.0.02.004.99</t>
  </si>
  <si>
    <t>0.12.8.10.123.8.02.004.99</t>
  </si>
  <si>
    <t>0.13.0.10.131.0.04.099.05</t>
  </si>
  <si>
    <t>0.13.7.10.131.7.04.099.05</t>
  </si>
  <si>
    <t>0.13.0.10.417.0.00.000.00</t>
  </si>
  <si>
    <t>Renovaciones, Refinanciaciones y Reestructuraciones</t>
  </si>
  <si>
    <t>0.13.0.10.417.0.26.000.00</t>
  </si>
  <si>
    <t>0.13.0.10.417.0.26.112.05</t>
  </si>
  <si>
    <t>0.13.6.10.417.6.26.112.05</t>
  </si>
  <si>
    <t>0.13.7.10.419.7.02.112.05</t>
  </si>
  <si>
    <t>0.13.0.20.153.0.02.000.00</t>
  </si>
  <si>
    <t>0.13.0.20.153.0.02.001.99</t>
  </si>
  <si>
    <t>0.13.0.20.153.0.04.001.05</t>
  </si>
  <si>
    <t>0.13.2.20.153.2.04.001.05</t>
  </si>
  <si>
    <t>0.13.0.20.159.0.00.000.00</t>
  </si>
  <si>
    <t>Perdidas a Devengar por Operaciones a Liquidar</t>
  </si>
  <si>
    <t>0.13.0.20.159.0.02.000.00</t>
  </si>
  <si>
    <t>Primas por Compra Futura - Residentes</t>
  </si>
  <si>
    <t>0.13.0.20.159.0.02.001.99</t>
  </si>
  <si>
    <t>Prima Compra Futuro Sec Fin.</t>
  </si>
  <si>
    <t>0.14.0.10.169.0.06.112.05</t>
  </si>
  <si>
    <t>0.14.5.10.433.5.02.112.05</t>
  </si>
  <si>
    <t>0.16.0.10.265.0.05.112.99</t>
  </si>
  <si>
    <t>Medidas Transitorias Emitidas por el B.C.P.</t>
  </si>
  <si>
    <t>0.16.0.10.269.0.04.000.00</t>
  </si>
  <si>
    <t>0.16.0.10.269.0.04.112.05</t>
  </si>
  <si>
    <t>0.21.0.10.102.0.20.010.99</t>
  </si>
  <si>
    <t>0.21.1.10.102.1.20.010.99</t>
  </si>
  <si>
    <t>0.21.0.10.102.0.20.110.99</t>
  </si>
  <si>
    <t>0.21.1.10.102.1.20.110.99</t>
  </si>
  <si>
    <t>0.21.8.10.306.8.24.112.05</t>
  </si>
  <si>
    <t>0.21.0.10.306.0.26.112.05</t>
  </si>
  <si>
    <t>0.21.7.10.306.7.26.112.05</t>
  </si>
  <si>
    <t>0.21.0.30.130.0.02.000.00</t>
  </si>
  <si>
    <t>0.21.0.30.130.0.02.001.99</t>
  </si>
  <si>
    <t>Repo Venta c/ Pac. de Comp. - Bcos. Oficiales</t>
  </si>
  <si>
    <t>0.21.0.30.130.0.06.003.05</t>
  </si>
  <si>
    <t>0.21.2.30.130.2.06.003.05</t>
  </si>
  <si>
    <t>0.22.0.10.138.0.03.001.99</t>
  </si>
  <si>
    <t>0.22.1.10.138.1.03.001.99</t>
  </si>
  <si>
    <t>0.51.0.40.675.0.08.016.99</t>
  </si>
  <si>
    <t>Lrm en Garantia Bcp - Op. Repo</t>
  </si>
  <si>
    <t>0.51.0.40.697.0.00.000.00</t>
  </si>
  <si>
    <t>Venta y Cesion de Cartera</t>
  </si>
  <si>
    <t>0.51.0.40.697.0.04.000.00</t>
  </si>
  <si>
    <t>0.51.0.40.697.0.04.001.99</t>
  </si>
  <si>
    <t>0.52.0.40.680.0.08.016.99</t>
  </si>
  <si>
    <t>0.52.0.40.696.0.00.000.00</t>
  </si>
  <si>
    <t>0.52.0.40.696.0.04.000.00</t>
  </si>
  <si>
    <t>0.52.0.40.696.0.04.001.99</t>
  </si>
  <si>
    <t>0.61.0.10.702.0.03.001.99</t>
  </si>
  <si>
    <t>Intereses Cobrados</t>
  </si>
  <si>
    <t>0.61.0.10.702.0.03.002.99</t>
  </si>
  <si>
    <t>Intereses Cobrados - Pichincha</t>
  </si>
  <si>
    <t>0.61.0.80.772.0.02.001.05</t>
  </si>
  <si>
    <t>Prevsion s/ Creditos Diversos</t>
  </si>
  <si>
    <t>0.63.0.10.808.0.02.000.00</t>
  </si>
  <si>
    <t>Por Venta de Bienes a Plazo - Residentes</t>
  </si>
  <si>
    <t>0.63.0.10.808.0.02.001.99</t>
  </si>
  <si>
    <t>0.63.0.20.000.0.00.000.00</t>
  </si>
  <si>
    <t>Rentas</t>
  </si>
  <si>
    <t>0.63.0.20.814.0.00.000.00</t>
  </si>
  <si>
    <t>0.63.0.20.814.0.06.000.00</t>
  </si>
  <si>
    <t>0.63.0.20.814.0.06.001.99</t>
  </si>
  <si>
    <t>Alquiler de Inmuebles - Bienes Adjudicados</t>
  </si>
  <si>
    <t>0.71.0.20.727.0.04.001.05</t>
  </si>
  <si>
    <t>0.72.0.10.757.0.02.072.99</t>
  </si>
  <si>
    <t>Gastos Corredora Seguros</t>
  </si>
  <si>
    <t>0.73.0.10.759.0.12.003.99</t>
  </si>
  <si>
    <t>Fallo de Caja - No Deducible</t>
  </si>
  <si>
    <t>0.73.0.10.759.0.18.023.99</t>
  </si>
  <si>
    <t>Gastos de Capacitación - Interna</t>
  </si>
  <si>
    <t>0.73.0.10.769.0.10.003.99</t>
  </si>
  <si>
    <t>Impuesto a la Renta -No Domiciliados Sf</t>
  </si>
  <si>
    <t>0.73.0.10.771.0.10.002.99</t>
  </si>
  <si>
    <t>Seprelad - Ros Web</t>
  </si>
  <si>
    <t>0.73.0.10.771.0.44.046.99</t>
  </si>
  <si>
    <t>Servicios Prest. p/Calificadoras de Riesgo</t>
  </si>
  <si>
    <t>0.73.0.10.771.0.44.080.99</t>
  </si>
  <si>
    <t>Atencion Bienes Adj. No Deducibles</t>
  </si>
  <si>
    <t>0.75.0.00.000.0.00.000.00</t>
  </si>
  <si>
    <t>Ajustes de Resultados de Ejercicios Anteriores</t>
  </si>
  <si>
    <t>0.13.2.20.153.2.02.001.99</t>
  </si>
  <si>
    <t>0.13.2.20.159.2.02.001.99</t>
  </si>
  <si>
    <t>0.14.7.10.173.7.06.112.05</t>
  </si>
  <si>
    <t>0.14.0.10.187.0.02.222.05</t>
  </si>
  <si>
    <t>0.14.2.10.187.2.02.222.05</t>
  </si>
  <si>
    <t>Con Autoriz.Residentes M.E.-Vista</t>
  </si>
  <si>
    <t>0.15.0.10.241.0.02.101.99</t>
  </si>
  <si>
    <t>Gastos a Rendir</t>
  </si>
  <si>
    <t>0.15.0.10.257.0.02.222.05</t>
  </si>
  <si>
    <t>Chq. C.O.B. Camara Trn.610 y 632 - Usd</t>
  </si>
  <si>
    <t>0.16.0.10.269.0.04.112.99</t>
  </si>
  <si>
    <t>Prod.Financieros Doc.-Medidas Transitorias Em.por Bcp</t>
  </si>
  <si>
    <t>0.16.0.80.347.0.94.112.05</t>
  </si>
  <si>
    <t>0.21.0.10.102.0.24.001.17</t>
  </si>
  <si>
    <t>0.21.1.10.102.1.24.001.17</t>
  </si>
  <si>
    <t>Depositos de Ahorro - Eur.</t>
  </si>
  <si>
    <t>0.21.5.40.390.5.03.001.05</t>
  </si>
  <si>
    <t>0.21.5.80.134.5.85.002.05</t>
  </si>
  <si>
    <t>Prest.Rec.en Dolares Otros Bancos       -Hasta 180 Dias</t>
  </si>
  <si>
    <t>0.24.0.40.258.0.02.004.99</t>
  </si>
  <si>
    <t>Provision P-Pago Rr.Hh.</t>
  </si>
  <si>
    <t>Adelantos Irrevocables a Cta. de Integracion de Capital</t>
  </si>
  <si>
    <t>0.61.0.10.702.0.03.003.17</t>
  </si>
  <si>
    <t>0.61.0.10.708.0.04.003.99</t>
  </si>
  <si>
    <t>Revers Repo - Bonos del Tesoro - Gs.</t>
  </si>
  <si>
    <t>0.61.0.70.770.0.02.007.99</t>
  </si>
  <si>
    <t>Ventanilla de Liq. Interbancaria</t>
  </si>
  <si>
    <t>0.62.0.10.784.0.02.005.99</t>
  </si>
  <si>
    <t>Comisiones Rebate</t>
  </si>
  <si>
    <t>0.65.0.00.000.0.00.000.00</t>
  </si>
  <si>
    <t>0.72.0.10.757.0.02.004.99</t>
  </si>
  <si>
    <t>0.72.0.10.757.0.02.021.99</t>
  </si>
  <si>
    <t>Servicio - Red de Pagos Infonet</t>
  </si>
  <si>
    <t>0.73.0.10.771.0.30.008.99</t>
  </si>
  <si>
    <t>Publicidad y Propaganda - Auspicios</t>
  </si>
  <si>
    <t>0.11.0.10.101.0.02.124.99</t>
  </si>
  <si>
    <t>0.11.1.10.101.1.02.124.99</t>
  </si>
  <si>
    <t>Atm N°24 - Encarnacion</t>
  </si>
  <si>
    <t>0.11.0.20.109.0.04.003.99</t>
  </si>
  <si>
    <t>0.11.1.20.109.1.04.003.99</t>
  </si>
  <si>
    <t>Solar Banco Sae - Gs.</t>
  </si>
  <si>
    <t>Ueno Bank S.A. - Gs.</t>
  </si>
  <si>
    <t>0.13.5.80.161.5.82.112.99</t>
  </si>
  <si>
    <t>0.13.5.80.161.5.94.112.99</t>
  </si>
  <si>
    <t>0.14.5.10.173.5.06.112.99</t>
  </si>
  <si>
    <t>0.14.6.10.173.6.10.112.05</t>
  </si>
  <si>
    <t>Sector Agricola Us$-Hasta 1 Ano</t>
  </si>
  <si>
    <t>0.14.7.10.209.7.04.112.99</t>
  </si>
  <si>
    <t>0.14.5.80.225.5.92.001.05</t>
  </si>
  <si>
    <t>(Int.en Suspenso)-Residentes-Us$-Hasta 180 Dias</t>
  </si>
  <si>
    <t>0.14.3.90.231.3.92.001.99</t>
  </si>
  <si>
    <t>Prevision p/Riesgos Cred.Prestamos-Hasta 60 Dias</t>
  </si>
  <si>
    <t>0.15.0.10.241.0.02.024.99</t>
  </si>
  <si>
    <t>Fondo Fijo -  Suc. Encarnación</t>
  </si>
  <si>
    <t>0.15.0.10.243.0.01.009.99</t>
  </si>
  <si>
    <t>Campaña Publicitaria</t>
  </si>
  <si>
    <t>0.15.0.10.245.0.04.004.99</t>
  </si>
  <si>
    <t>Credito Tributario</t>
  </si>
  <si>
    <t>0.15.0.10.257.0.02.042.99</t>
  </si>
  <si>
    <t>Alquileres</t>
  </si>
  <si>
    <t>0.16.0.30.275.0.10.000.00</t>
  </si>
  <si>
    <t>0.16.0.30.275.0.10.001.05</t>
  </si>
  <si>
    <t>0.16.0.80.347.0.88.000.00</t>
  </si>
  <si>
    <t>Prod.Financieros Doc.-Medidas Transitorias Em.por</t>
  </si>
  <si>
    <t>0.16.0.80.347.0.88.001.05</t>
  </si>
  <si>
    <t>0.16.0.90.349.0.96.000.00</t>
  </si>
  <si>
    <t>0.16.0.90.349.0.96.001.05</t>
  </si>
  <si>
    <t>0.21.0.10.102.0.04.008.05</t>
  </si>
  <si>
    <t>0.21.1.10.102.1.04.008.05</t>
  </si>
  <si>
    <t>0.21.0.10.102.0.04.045.99</t>
  </si>
  <si>
    <t>0.21.1.10.102.1.04.045.99</t>
  </si>
  <si>
    <t>0.21.0.10.102.0.08.000.00</t>
  </si>
  <si>
    <t>Otras Empresas de Intermediacion Financiera</t>
  </si>
  <si>
    <t>0.21.0.10.102.0.08.001.17</t>
  </si>
  <si>
    <t>0.21.1.10.102.1.08.001.17</t>
  </si>
  <si>
    <t>Deposito de Ahorro - Euros</t>
  </si>
  <si>
    <t>0.22.0.80.224.0.84.001.99</t>
  </si>
  <si>
    <t>0.22.1.80.224.1.84.001.99</t>
  </si>
  <si>
    <t>Sobre Depositos de Ahorros - Gs.</t>
  </si>
  <si>
    <t>0.51.0.10.651.0.15.000.00</t>
  </si>
  <si>
    <t>Warrants-Valor No Computable</t>
  </si>
  <si>
    <t>0.51.0.10.651.0.15.001.05</t>
  </si>
  <si>
    <t>Warrants - Valor No Computable</t>
  </si>
  <si>
    <t>0.62.0.10.784.0.02.006.99</t>
  </si>
  <si>
    <t>Comisiones Spi</t>
  </si>
  <si>
    <t>0.63.0.10.808.0.06.009.99</t>
  </si>
  <si>
    <t>Vacaciones Anticipadas</t>
  </si>
  <si>
    <t>0.73.0.10.771.0.30.016.99</t>
  </si>
  <si>
    <t>0.11.0.10.101.0.02.125.99</t>
  </si>
  <si>
    <t>0.11.1.10.101.1.02.125.99</t>
  </si>
  <si>
    <t>Atm N°25 - Chortitzer Loma Plata</t>
  </si>
  <si>
    <t>0.11.0.20.109.0.04.008.99</t>
  </si>
  <si>
    <t>0.11.1.20.109.1.04.008.99</t>
  </si>
  <si>
    <t>0.11.0.20.111.0.04.001.99</t>
  </si>
  <si>
    <t>0.11.1.20.111.1.04.001.99</t>
  </si>
  <si>
    <t>Chqs.c/O/Bcos.Remitidos para Compensar</t>
  </si>
  <si>
    <t>0.13.6.10.131.6.04.003.99</t>
  </si>
  <si>
    <t>0.13.8.10.131.8.26.112.99</t>
  </si>
  <si>
    <t>0.14.3.10.169.3.04.112.99</t>
  </si>
  <si>
    <t>0.14.0.10.169.0.08.000.00</t>
  </si>
  <si>
    <t>0.14.0.10.169.0.08.112.99</t>
  </si>
  <si>
    <t>0.14.5.10.169.5.08.112.99</t>
  </si>
  <si>
    <t>0.14.4.10.173.4.02.112.05</t>
  </si>
  <si>
    <t>0.14.7.10.173.7.10.112.05</t>
  </si>
  <si>
    <t>Sector Agricola Us$-Hasta 3 Anos</t>
  </si>
  <si>
    <t>0.14.2.10.405.2.01.112.05</t>
  </si>
  <si>
    <t>0.14.5.10.433.5.02.112.99</t>
  </si>
  <si>
    <t>0.14.2.80.225.2.82.112.05</t>
  </si>
  <si>
    <t>0.14.7.80.225.7.92.001.05</t>
  </si>
  <si>
    <t>(Int.en Suspenso)-Residentes-Us$-Hasta 3 Anos</t>
  </si>
  <si>
    <t>0.14.6.80.225.6.92.001.99</t>
  </si>
  <si>
    <t>(Int.en Suspenso)-Residentes-Gs.-Hasta 1 Ano</t>
  </si>
  <si>
    <t>0.14.2.80.225.2.94.112.05</t>
  </si>
  <si>
    <t>0.15.0.10.241.0.02.002.99</t>
  </si>
  <si>
    <t>Sistema It en Desarrollo</t>
  </si>
  <si>
    <t>0.15.0.10.243.0.01.011.99</t>
  </si>
  <si>
    <t>Patente Comercial</t>
  </si>
  <si>
    <t>0.15.0.10.249.0.00.000.00</t>
  </si>
  <si>
    <t>Anticipos Al Personal</t>
  </si>
  <si>
    <t>0.15.0.10.249.0.01.000.00</t>
  </si>
  <si>
    <t>0.15.0.10.249.0.01.001.99</t>
  </si>
  <si>
    <t>0.15.0.10.257.0.02.028.99</t>
  </si>
  <si>
    <t>Fallas de Cajeros</t>
  </si>
  <si>
    <t>0.16.0.30.275.0.04.112.05</t>
  </si>
  <si>
    <t>0.17.0.80.415.0.82.001.05</t>
  </si>
  <si>
    <t>Renta de Sociedades Privadas del Pais - Me</t>
  </si>
  <si>
    <t>0.19.0.10.341.0.00.000.00</t>
  </si>
  <si>
    <t>Cargos Diferidos Autorizados por B.C.P.</t>
  </si>
  <si>
    <t>0.21.0.10.100.0.02.003.99</t>
  </si>
  <si>
    <t>0.21.1.10.100.1.02.003.99</t>
  </si>
  <si>
    <t>Spi- Cuenta Corriente Gs.</t>
  </si>
  <si>
    <t>0.21.0.10.102.0.04.006.99</t>
  </si>
  <si>
    <t>0.21.1.10.102.1.04.006.99</t>
  </si>
  <si>
    <t>0.21.0.10.102.0.04.017.05</t>
  </si>
  <si>
    <t>0.21.1.10.102.1.04.017.05</t>
  </si>
  <si>
    <t>Banco Itau Paraguay S.A. - Usd</t>
  </si>
  <si>
    <t>0.21.0.10.102.0.04.042.99</t>
  </si>
  <si>
    <t>0.21.1.10.102.1.04.042.99</t>
  </si>
  <si>
    <t>Banco Atlas SA - Gs</t>
  </si>
  <si>
    <t>0.21.0.10.102.0.04.141.05</t>
  </si>
  <si>
    <t>0.21.1.10.102.1.04.141.05</t>
  </si>
  <si>
    <t>0.21.8.10.306.8.04.112.99</t>
  </si>
  <si>
    <t>0.21.6.30.130.6.02.001.99</t>
  </si>
  <si>
    <t>0.21.0.30.130.0.06.003.99</t>
  </si>
  <si>
    <t>0.21.2.30.130.2.06.003.99</t>
  </si>
  <si>
    <t>0.22.0.10.140.0.00.000.00</t>
  </si>
  <si>
    <t>Acreedores por Documentos para Compensar</t>
  </si>
  <si>
    <t>0.22.0.10.140.0.01.000.00</t>
  </si>
  <si>
    <t>0.22.0.10.140.0.01.001.99</t>
  </si>
  <si>
    <t>0.22.1.10.140.1.01.001.99</t>
  </si>
  <si>
    <t>Chqs.c/N/Bco.Recibidos para Compensar</t>
  </si>
  <si>
    <t>0.22.7.40.298.7.06.012.05</t>
  </si>
  <si>
    <t>0.22.7.40.298.7.06.012.99</t>
  </si>
  <si>
    <t>0.22.7.80.230.7.82.012.05</t>
  </si>
  <si>
    <t>0.22.7.80.230.7.82.012.99</t>
  </si>
  <si>
    <t>0.22.7.80.230.7.92.012.05</t>
  </si>
  <si>
    <t>0.22.7.80.230.7.92.012.99</t>
  </si>
  <si>
    <t>0.24.0.20.252.0.00.000.00</t>
  </si>
  <si>
    <t>Acreedores Sociales - a Cargo de la Empresa</t>
  </si>
  <si>
    <t>0.24.0.20.252.0.01.000.00</t>
  </si>
  <si>
    <t>0.24.0.20.252.0.01.001.99</t>
  </si>
  <si>
    <t>Aporte C.J.P.E.B.- a Cargo de la Empresa</t>
  </si>
  <si>
    <t>0.24.0.20.252.0.01.002.99</t>
  </si>
  <si>
    <t>Aporte C.J.P.E.B.- s/Bonificacion Anual</t>
  </si>
  <si>
    <t>0.24.0.40.258.0.02.003.99</t>
  </si>
  <si>
    <t>Descuentos Rr.Hh.</t>
  </si>
  <si>
    <t>0.24.0.40.260.0.02.013.99</t>
  </si>
  <si>
    <t>Cheques de Gerencia - Administracion Ml</t>
  </si>
  <si>
    <t>0.24.0.40.260.0.02.015.99</t>
  </si>
  <si>
    <t>Cheques de Gerencia - Loma Plata</t>
  </si>
  <si>
    <t>0.24.0.40.260.0.02.060.99</t>
  </si>
  <si>
    <t>Cobro de Tarjeta de Credito a Liquidar</t>
  </si>
  <si>
    <t>0.24.0.40.260.0.02.444.05</t>
  </si>
  <si>
    <t>Documentos Descontados - Usd</t>
  </si>
  <si>
    <t>0.25.0.10.272.0.01.002.99</t>
  </si>
  <si>
    <t>Provision para Aguinaldos</t>
  </si>
  <si>
    <t>0.25.0.10.272.0.01.005.05</t>
  </si>
  <si>
    <t>Provisiones Varias Usd</t>
  </si>
  <si>
    <t>0.51.0.30.669.0.02.000.00</t>
  </si>
  <si>
    <t>Valores Al Cobro - Exportaciones</t>
  </si>
  <si>
    <t>0.51.0.30.669.0.02.701.05</t>
  </si>
  <si>
    <t>Cobranza de Export - No Aladi - Usd</t>
  </si>
  <si>
    <t>0.52.0.30.662.0.02.000.00</t>
  </si>
  <si>
    <t>0.52.0.30.662.0.02.701.05</t>
  </si>
  <si>
    <t>0.61.0.10.702.0.03.004.99</t>
  </si>
  <si>
    <t>Intereses Cobrados - Do Brasil</t>
  </si>
  <si>
    <t>0.63.0.10.808.0.06.005.05</t>
  </si>
  <si>
    <t>0.72.0.10.757.0.02.012.99</t>
  </si>
  <si>
    <t>Devolución de Intereses T.C.</t>
  </si>
  <si>
    <t>0.72.0.10.757.0.02.037.99</t>
  </si>
  <si>
    <t>Perdida por Cancelacion de Tc</t>
  </si>
  <si>
    <t>0.73.0.10.759.0.04.002.99</t>
  </si>
  <si>
    <t>Sueldos-Provision</t>
  </si>
  <si>
    <t>0.73.0.10.759.0.20.002.99</t>
  </si>
  <si>
    <t>Aporte 17% - Provision</t>
  </si>
  <si>
    <t>0.73.0.10.759.0.20.005.99</t>
  </si>
  <si>
    <t>Aporte 1% Snpp- Provision</t>
  </si>
  <si>
    <t>0.73.0.10.769.0.02.002.99</t>
  </si>
  <si>
    <t>Impuesto a la Renta - Provision</t>
  </si>
  <si>
    <t>0.73.0.10.769.0.10.008.99</t>
  </si>
  <si>
    <t>Provision Ret. Renta No Domiciliados</t>
  </si>
  <si>
    <t>0.73.0.10.771.0.28.009.99</t>
  </si>
  <si>
    <t>Gastos de Movilidad Directores - No Deducible</t>
  </si>
  <si>
    <t>0.73.0.10.771.0.44.005.99</t>
  </si>
  <si>
    <t>Servicio de Cafeteria - Gnd</t>
  </si>
  <si>
    <t>0.73.0.10.771.0.44.031.99</t>
  </si>
  <si>
    <t>Obsequio de Fin de Año - No Deducible</t>
  </si>
  <si>
    <t>0.73.0.10.771.0.44.081.99</t>
  </si>
  <si>
    <t>Servicio de Gestion de Cobro-No Deducible</t>
  </si>
  <si>
    <t>Pérdidas Extraordinarias</t>
  </si>
  <si>
    <t>(**) El valor computable de las Garantías no podrá ser superior al saldo de la deuda garantizada.</t>
  </si>
  <si>
    <t>0.11.0.10.103.0.01.002.99</t>
  </si>
  <si>
    <t>0.11.1.10.103.1.01.002.99</t>
  </si>
  <si>
    <t>Depositario Prosegur - Chorti Villa Morra</t>
  </si>
  <si>
    <t>0.11.0.10.103.0.01.005.99</t>
  </si>
  <si>
    <t>0.11.1.10.103.1.01.005.99</t>
  </si>
  <si>
    <t>Depositario Prosegur-Coop.Chortitzer- Brasilia</t>
  </si>
  <si>
    <t>0.11.0.10.103.0.01.006.99</t>
  </si>
  <si>
    <t>0.11.1.10.103.1.01.006.99</t>
  </si>
  <si>
    <t>Depositario Prosegur-Coop.Chortitzer-Trinidad</t>
  </si>
  <si>
    <t>0.11.0.10.103.0.01.007.99</t>
  </si>
  <si>
    <t>0.11.1.10.103.1.01.007.99</t>
  </si>
  <si>
    <t>Depositario Prosegur-Coop.Chortitzer-Fdo Sur</t>
  </si>
  <si>
    <t>0.11.0.10.103.0.01.008.99</t>
  </si>
  <si>
    <t>0.11.1.10.103.1.01.008.99</t>
  </si>
  <si>
    <t>Depositario Prosegur-Coop.Chortitzer-San Lorenzo</t>
  </si>
  <si>
    <t>0.11.0.10.103.0.01.009.99</t>
  </si>
  <si>
    <t>0.11.1.10.103.1.01.009.99</t>
  </si>
  <si>
    <t>Depositario Prosegur-Coop.Chortitzer-Luque</t>
  </si>
  <si>
    <t>0.11.0.10.103.0.01.010.99</t>
  </si>
  <si>
    <t>0.11.1.10.103.1.01.010.99</t>
  </si>
  <si>
    <t>Depositario Prosegur-Coop.Chortitzer-Luque Camboriu</t>
  </si>
  <si>
    <t>0.11.0.10.103.0.01.011.99</t>
  </si>
  <si>
    <t>0.11.1.10.103.1.01.011.99</t>
  </si>
  <si>
    <t>Depositario Prosegur-Coop.Chortitzer-Surubi I</t>
  </si>
  <si>
    <t>0.11.0.10.103.0.01.012.99</t>
  </si>
  <si>
    <t>0.11.1.10.103.1.01.012.99</t>
  </si>
  <si>
    <t>Depositario Prosegur-Coop.Chortitzer-Abasto Norte</t>
  </si>
  <si>
    <t>0.11.0.10.103.0.01.013.99</t>
  </si>
  <si>
    <t>0.11.1.10.103.1.01.013.99</t>
  </si>
  <si>
    <t>Depositario Prosegur-Coop.Chortitzer-Abasto</t>
  </si>
  <si>
    <t>0.11.0.10.103.0.01.015.99</t>
  </si>
  <si>
    <t>0.11.1.10.103.1.01.015.99</t>
  </si>
  <si>
    <t>Depositario Prosegur-Coop.Chortitzer-Salon Cacique</t>
  </si>
  <si>
    <t>0.11.0.10.103.0.01.025.99</t>
  </si>
  <si>
    <t>0.11.1.10.103.1.01.025.99</t>
  </si>
  <si>
    <t>Depositario Prosegur-Coop. Chortitzer-Abasto Este</t>
  </si>
  <si>
    <t>0.13.6.80.161.6.82.004.99</t>
  </si>
  <si>
    <t>Bancos Privados del Pais-Hasta 1 Ano</t>
  </si>
  <si>
    <t>0.13.4.80.161.4.82.112.99</t>
  </si>
  <si>
    <t>0.13.6.80.161.6.94.003.99</t>
  </si>
  <si>
    <t>0.14.0.10.169.0.08.112.05</t>
  </si>
  <si>
    <t>0.14.6.10.169.6.08.112.05</t>
  </si>
  <si>
    <t>0.14.8.10.173.8.08.112.99</t>
  </si>
  <si>
    <t>Fomento Agricola - Mayor a 3 Anos</t>
  </si>
  <si>
    <t>0.14.3.80.225.3.92.001.99</t>
  </si>
  <si>
    <t>(Int.en Suspenso)-Residentes-Gs.-Hasta 60 Dias</t>
  </si>
  <si>
    <t>0.15.0.10.243.0.01.012.99</t>
  </si>
  <si>
    <t>Gastos del Exterior</t>
  </si>
  <si>
    <t>0.15.0.10.243.0.01.014.99</t>
  </si>
  <si>
    <t>Gastos Swift</t>
  </si>
  <si>
    <t>0.15.0.10.243.0.01.021.99</t>
  </si>
  <si>
    <t>0.15.0.10.243.0.01.139.99</t>
  </si>
  <si>
    <t>0.15.0.10.253.0.02.003.99</t>
  </si>
  <si>
    <t>Gastos a  Recuperar</t>
  </si>
  <si>
    <t>0.15.0.10.257.0.02.031.99</t>
  </si>
  <si>
    <t>Aseguradora Yacyreta S.A. de Seguros</t>
  </si>
  <si>
    <t>0.15.0.10.257.0.02.038.99</t>
  </si>
  <si>
    <t>(Recupero Iva Devengado a Cobrar Ingresado Gs.)</t>
  </si>
  <si>
    <t>0.15.0.10.257.0.02.054.99</t>
  </si>
  <si>
    <t>Infonet - Facturador Prestamos</t>
  </si>
  <si>
    <t>0.15.0.10.257.0.02.341.99</t>
  </si>
  <si>
    <t>Recursos Humanos</t>
  </si>
  <si>
    <t>0.16.0.10.265.0.02.112.05</t>
  </si>
  <si>
    <t>Productos Financieros Documentados - Medidas Trans</t>
  </si>
  <si>
    <t>0.16.0.80.279.0.86.001.05</t>
  </si>
  <si>
    <t>0.21.0.10.100.0.02.002.99</t>
  </si>
  <si>
    <t>0.21.1.10.100.1.02.002.99</t>
  </si>
  <si>
    <t>0.21.0.10.102.0.02.000.00</t>
  </si>
  <si>
    <t>Banco Oficiales del Pais</t>
  </si>
  <si>
    <t>0.21.0.10.102.0.02.102.05</t>
  </si>
  <si>
    <t>0.21.1.10.102.1.02.102.05</t>
  </si>
  <si>
    <t>0.21.0.10.102.0.04.017.99</t>
  </si>
  <si>
    <t>0.21.1.10.102.1.04.017.99</t>
  </si>
  <si>
    <t>Zeta Banco S.A.E.C.A. - Gs</t>
  </si>
  <si>
    <t>Zeta Banco S.A.E.C.A. Cobranzas - Usd</t>
  </si>
  <si>
    <t>0.21.0.10.102.0.04.130.05</t>
  </si>
  <si>
    <t>0.21.1.10.102.1.04.130.05</t>
  </si>
  <si>
    <t>0.21.0.10.102.0.07.012.05</t>
  </si>
  <si>
    <t>0.21.1.10.102.1.07.012.05</t>
  </si>
  <si>
    <t>0.21.5.10.306.5.20.112.05</t>
  </si>
  <si>
    <t>0.21.8.10.306.8.24.112.99</t>
  </si>
  <si>
    <t>0.21.2.30.130.2.02.001.99</t>
  </si>
  <si>
    <t>0.21.4.40.390.4.03.001.05</t>
  </si>
  <si>
    <t>0.21.5.80.134.5.82.012.05</t>
  </si>
  <si>
    <t>Intereses a Pagar - Sector Financiero - Usd - 180 Dias</t>
  </si>
  <si>
    <t>0.21.4.80.134.4.85.002.05</t>
  </si>
  <si>
    <t>Prest.Rec.en Dolares Otros Bancos       -Hasta 90 Dias</t>
  </si>
  <si>
    <t>0.21.5.80.134.5.92.012.05</t>
  </si>
  <si>
    <t>Intereses a Devengar - Sector Financiero - Usd - 180 Dias</t>
  </si>
  <si>
    <t>0.22.0.10.138.0.08.000.00</t>
  </si>
  <si>
    <t>0.22.0.10.138.0.08.001.99</t>
  </si>
  <si>
    <t>0.22.1.10.138.1.08.001.99</t>
  </si>
  <si>
    <t>0.22.3.10.156.3.02.012.05</t>
  </si>
  <si>
    <t>Certificado Ahorro Us$-Residentes-Hasta 60 Dias</t>
  </si>
  <si>
    <t>0.22.3.10.156.3.02.012.99</t>
  </si>
  <si>
    <t>Certif.Ahorro-Residente-Hasta 60 Dias</t>
  </si>
  <si>
    <t>0.22.3.80.224.3.82.012.05</t>
  </si>
  <si>
    <t>Sobre Cda Us$-Residentes-Hasta 60 Dias</t>
  </si>
  <si>
    <t>0.22.3.80.224.3.82.012.99</t>
  </si>
  <si>
    <t>Sobre Cda.-Residente-Hasta 60 Dias</t>
  </si>
  <si>
    <t>0.22.0.80.224.0.84.001.17</t>
  </si>
  <si>
    <t>0.22.3.80.224.3.92.012.05</t>
  </si>
  <si>
    <t>(Sobre Cda Us$-Residente)-Hasta 60 Dias</t>
  </si>
  <si>
    <t>0.22.3.80.224.3.92.012.99</t>
  </si>
  <si>
    <t>(Sobre Cda-Residentes)-Hasta 60 Dias</t>
  </si>
  <si>
    <t>Reembolso Promoción T.Db.</t>
  </si>
  <si>
    <t>0.51.0.40.691.0.02.000.00</t>
  </si>
  <si>
    <t>Sobrecomprada</t>
  </si>
  <si>
    <t>0.51.0.40.691.0.02.001.99</t>
  </si>
  <si>
    <t>0.52.0.40.690.0.02.000.00</t>
  </si>
  <si>
    <t>0.52.0.40.690.0.02.001.99</t>
  </si>
  <si>
    <t>0.61.0.70.846.0.06.002.99</t>
  </si>
  <si>
    <t>Dividendos Brosco S.A.</t>
  </si>
  <si>
    <t>0.61.0.80.772.0.02.001.99</t>
  </si>
  <si>
    <t>Previs. s/ Crditos Diversos</t>
  </si>
  <si>
    <t>0.61.0.80.772.0.02.006.99</t>
  </si>
  <si>
    <t>Prevision s/Bienes Adquir.en Recuper.D/Creditos</t>
  </si>
  <si>
    <t>0.62.0.10.774.0.02.003.99</t>
  </si>
  <si>
    <t>Comisiones Comex</t>
  </si>
  <si>
    <t>0.62.0.10.796.0.02.002.99</t>
  </si>
  <si>
    <t>Comis.s/Sobregiro Cta.Cte-Gs-Mas 31 Dias</t>
  </si>
  <si>
    <t>0.62.0.10.796.0.02.013.99</t>
  </si>
  <si>
    <t>Cheque Devuelto por Camara Redepositado</t>
  </si>
  <si>
    <t>0.62.0.10.806.0.02.018.99</t>
  </si>
  <si>
    <t>Comisión por No Útil. de Línea</t>
  </si>
  <si>
    <t>0.62.0.10.806.0.02.056.99</t>
  </si>
  <si>
    <t>Custodia de Acciones para Accionistas</t>
  </si>
  <si>
    <t>Ajustes de Resultados de Ejercicios Anteriores - G</t>
  </si>
  <si>
    <t>0.65.0.10.000.0.00.000.00</t>
  </si>
  <si>
    <t>Ajustes de Resultados de Ejerc. Anteriores - Ganan</t>
  </si>
  <si>
    <t>0.65.0.10.834.0.00.000.00</t>
  </si>
  <si>
    <t>0.65.0.10.834.0.06.000.00</t>
  </si>
  <si>
    <t>Otras Ganancias Operativas - Residentes</t>
  </si>
  <si>
    <t>0.65.0.10.834.0.06.003.99</t>
  </si>
  <si>
    <t>Ajuste de Ejercicios Anteriores - Iracis</t>
  </si>
  <si>
    <t>0.71.0.10.701.0.02.055.05</t>
  </si>
  <si>
    <t>s/Call Money Bcos. del Pais - Dolares</t>
  </si>
  <si>
    <t>0.71.0.20.729.0.01.001.05</t>
  </si>
  <si>
    <t>Ahorros Vista - Usd</t>
  </si>
  <si>
    <t>0.72.0.10.757.0.02.022.99</t>
  </si>
  <si>
    <t>Comisiones Operaciones con Qr</t>
  </si>
  <si>
    <t>0.72.0.10.757.0.02.038.99</t>
  </si>
  <si>
    <t>Comisiones de Cobranzas</t>
  </si>
  <si>
    <t>0.73.0.10.759.0.14.000.00</t>
  </si>
  <si>
    <t>Habilitaciones y Retribuciones Especiales</t>
  </si>
  <si>
    <t>0.73.0.10.759.0.14.006.99</t>
  </si>
  <si>
    <t>Vacaciones -No Deducible</t>
  </si>
  <si>
    <t>0.73.0.10.759.0.18.022.99</t>
  </si>
  <si>
    <t>Gastos de Capacitacion -Nd</t>
  </si>
  <si>
    <t>0.73.0.10.771.0.08.008.99</t>
  </si>
  <si>
    <t>Mant.y Reparaciones No Deducibles</t>
  </si>
  <si>
    <t>0.73.0.10.771.0.16.021.99</t>
  </si>
  <si>
    <t>Trasmisión de Datos - Swift - No Deducible</t>
  </si>
  <si>
    <t>0.73.0.10.771.0.20.007.99</t>
  </si>
  <si>
    <t>Locomocion - No Deducibles</t>
  </si>
  <si>
    <t>0.73.0.10.771.0.28.004.99</t>
  </si>
  <si>
    <t>Viaje Al Exterior - No Deducible</t>
  </si>
  <si>
    <t>0.73.0.10.771.0.44.013.99</t>
  </si>
  <si>
    <t>Honorarios y Gastos Judiciales</t>
  </si>
  <si>
    <t>0.73.0.10.771.0.44.025.99</t>
  </si>
  <si>
    <t>Eventos en el País</t>
  </si>
  <si>
    <t>0.74.0.10.789.0.00.000.00</t>
  </si>
  <si>
    <t>Venta de Bienes Inmuebles</t>
  </si>
  <si>
    <t>0.74.0.10.789.0.01.000.00</t>
  </si>
  <si>
    <t>0.74.0.10.789.0.01.001.99</t>
  </si>
  <si>
    <t>Perdida por Venta de Activos</t>
  </si>
  <si>
    <t>Ajustes de Resultados de Ejercicios Anteriores - P</t>
  </si>
  <si>
    <t>0.75.0.10.000.0.00.000.00</t>
  </si>
  <si>
    <t>0.75.0.10.795.0.00.000.00</t>
  </si>
  <si>
    <t>0.75.0.10.795.0.06.000.00</t>
  </si>
  <si>
    <t>Otras Perdidas Operativas - Residentes</t>
  </si>
  <si>
    <t>0.75.0.10.795.0.06.002.99</t>
  </si>
  <si>
    <t>Impuestos de Ejercicios Anteriores - Iracis</t>
  </si>
  <si>
    <t>Atm Nº 4 - Unicoop - Gs</t>
  </si>
  <si>
    <t>Atm Nº 6 - Agencia Loma Plata - Gs</t>
  </si>
  <si>
    <t>0.11.0.10.103.0.01.003.99</t>
  </si>
  <si>
    <t>0.11.1.10.103.1.01.003.99</t>
  </si>
  <si>
    <t>Depositario Prosegur - Chorti Barrio Obrero</t>
  </si>
  <si>
    <t>0.11.0.10.103.0.01.017.99</t>
  </si>
  <si>
    <t>0.11.1.10.103.1.01.017.99</t>
  </si>
  <si>
    <t>Depositario Prosegur-Coop.Chortitzer-Mercado 4</t>
  </si>
  <si>
    <t>0.11.0.10.103.0.01.018.99</t>
  </si>
  <si>
    <t>0.11.1.10.103.1.01.018.99</t>
  </si>
  <si>
    <t>Depositario Prosegur-Coop.Chortitzer-Terminal</t>
  </si>
  <si>
    <t>0.11.0.10.103.0.01.019.99</t>
  </si>
  <si>
    <t>0.11.1.10.103.1.01.019.99</t>
  </si>
  <si>
    <t>Depositario Prosegur-Coop.Chortitzer-Cambyreta</t>
  </si>
  <si>
    <t>0.11.0.10.103.0.01.020.99</t>
  </si>
  <si>
    <t>0.11.1.10.103.1.01.020.99</t>
  </si>
  <si>
    <t>Depositario Prosegur-Coop.Chortitzer-Encarnacion</t>
  </si>
  <si>
    <t>0.11.0.10.103.0.01.021.99</t>
  </si>
  <si>
    <t>0.11.1.10.103.1.01.021.99</t>
  </si>
  <si>
    <t>Depositario Prosegur-Coop.Chortitzer-Oviedo</t>
  </si>
  <si>
    <t>0.11.0.10.103.0.01.022.99</t>
  </si>
  <si>
    <t>0.11.1.10.103.1.01.022.99</t>
  </si>
  <si>
    <t>Depositario Prosegur-Coop.Chortitzer-Cde</t>
  </si>
  <si>
    <t>0.11.0.10.103.0.01.026.99</t>
  </si>
  <si>
    <t>0.11.1.10.103.1.01.026.99</t>
  </si>
  <si>
    <t>Depositario Prosegur-Coop.Chortitzer-Curuguaty</t>
  </si>
  <si>
    <t>0.11.0.10.103.0.01.111.03</t>
  </si>
  <si>
    <t>0.11.1.10.103.1.01.111.03</t>
  </si>
  <si>
    <t>Dinero en Transito - Brl</t>
  </si>
  <si>
    <t>0.11.0.10.103.0.01.111.05</t>
  </si>
  <si>
    <t>0.11.1.10.103.1.01.111.05</t>
  </si>
  <si>
    <t>Dinero en Transito - Usd</t>
  </si>
  <si>
    <t>0.11.0.10.103.0.01.111.17</t>
  </si>
  <si>
    <t>0.11.1.10.103.1.01.111.17</t>
  </si>
  <si>
    <t>Dinero en Transito - Eur</t>
  </si>
  <si>
    <t>0.11.0.10.103.0.01.111.99</t>
  </si>
  <si>
    <t>0.11.1.10.103.1.01.111.99</t>
  </si>
  <si>
    <t>Dinero en Transito - Gs</t>
  </si>
  <si>
    <t>0.11.0.20.109.0.04.004.99</t>
  </si>
  <si>
    <t>0.11.1.20.109.1.04.004.99</t>
  </si>
  <si>
    <t>0.11.0.20.109.0.04.020.99</t>
  </si>
  <si>
    <t>0.11.1.20.109.1.04.020.99</t>
  </si>
  <si>
    <t>0.11.0.20.109.0.04.042.05</t>
  </si>
  <si>
    <t>0.11.1.20.109.1.04.042.05</t>
  </si>
  <si>
    <t>Banco Atlas Usd</t>
  </si>
  <si>
    <t>0.11.0.20.109.0.04.049.99</t>
  </si>
  <si>
    <t>0.11.1.20.109.1.04.049.99</t>
  </si>
  <si>
    <t>0.11.0.20.109.0.04.051.05</t>
  </si>
  <si>
    <t>0.11.1.20.109.1.04.051.05</t>
  </si>
  <si>
    <t>0.11.0.20.109.0.04.104.05</t>
  </si>
  <si>
    <t>0.11.1.20.109.1.04.104.05</t>
  </si>
  <si>
    <t>0.13.8.10.131.8.04.099.05</t>
  </si>
  <si>
    <t>0.13.0.10.131.0.12.112.05</t>
  </si>
  <si>
    <t>0.13.4.10.131.4.12.112.05</t>
  </si>
  <si>
    <t>Fomento Agricola - Us$ - Hasta 90 Dias</t>
  </si>
  <si>
    <t>0.13.8.10.131.8.12.112.99</t>
  </si>
  <si>
    <t>0.13.4.10.131.4.24.112.05</t>
  </si>
  <si>
    <t>0.13.7.10.131.7.24.112.05</t>
  </si>
  <si>
    <t>0.13.6.10.131.6.24.112.99</t>
  </si>
  <si>
    <t>0.13.5.10.131.5.26.112.99</t>
  </si>
  <si>
    <t>0.13.0.30.000.0.00.000.00</t>
  </si>
  <si>
    <t>Creditos Utilizados en Cuenta Corriente</t>
  </si>
  <si>
    <t>0.13.0.30.397.0.00.000.00</t>
  </si>
  <si>
    <t>0.13.0.30.397.0.02.000.00</t>
  </si>
  <si>
    <t>0.13.0.30.397.0.02.111.99</t>
  </si>
  <si>
    <t>0.13.2.30.397.2.02.111.99</t>
  </si>
  <si>
    <t>Sobregiros en Ctas.Ctes. Sec Financiero Transitorio Gs</t>
  </si>
  <si>
    <t>0.13.4.80.161.4.82.112.05</t>
  </si>
  <si>
    <t>0.13.4.80.161.4.94.112.05</t>
  </si>
  <si>
    <t>0.14.2.10.169.2.02.112.99</t>
  </si>
  <si>
    <t>0.14.4.10.169.4.04.112.99</t>
  </si>
  <si>
    <t>0.14.3.10.169.3.06.112.05</t>
  </si>
  <si>
    <t>Sector Agricola Us$-Hasta 60 Dias</t>
  </si>
  <si>
    <t>0.14.4.10.173.4.02.112.99</t>
  </si>
  <si>
    <t>0.14.4.10.173.4.06.112.05</t>
  </si>
  <si>
    <t>Sector Agricola Us$-Hasta 90 Dias</t>
  </si>
  <si>
    <t>0.14.5.10.173.5.08.112.99</t>
  </si>
  <si>
    <t>0.14.0.10.193.0.00.000.00</t>
  </si>
  <si>
    <t>Deudores por Creditos Documentarios Diferidos</t>
  </si>
  <si>
    <t>0.14.0.10.193.0.02.000.00</t>
  </si>
  <si>
    <t>0.14.0.10.193.0.02.112.05</t>
  </si>
  <si>
    <t>0.14.5.10.193.5.02.112.05</t>
  </si>
  <si>
    <t>0.14.0.10.351.0.00.000.00</t>
  </si>
  <si>
    <t>Documentos Descontados</t>
  </si>
  <si>
    <t>0.14.0.10.351.0.05.000.00</t>
  </si>
  <si>
    <t>0.14.0.10.351.0.05.001.05</t>
  </si>
  <si>
    <t>0.14.6.10.351.6.05.001.05</t>
  </si>
  <si>
    <t>Operaciones de Factoraje - Mas de 3 Anos</t>
  </si>
  <si>
    <t>0.14.3.10.433.3.02.112.05</t>
  </si>
  <si>
    <t>0.14.4.10.433.4.02.112.05</t>
  </si>
  <si>
    <t>0.14.0.30.000.0.00.000.00</t>
  </si>
  <si>
    <t>0.14.0.30.361.0.00.000.00</t>
  </si>
  <si>
    <t>0.14.0.30.361.0.03.000.00</t>
  </si>
  <si>
    <t>0.14.0.30.361.0.03.001.05</t>
  </si>
  <si>
    <t>0.14.2.30.361.2.03.001.05</t>
  </si>
  <si>
    <t>0.14.0.40.215.0.08.000.00</t>
  </si>
  <si>
    <t>0.14.0.40.215.0.08.112.99</t>
  </si>
  <si>
    <t>0.14.5.40.215.5.08.112.99</t>
  </si>
  <si>
    <t>0.14.4.80.225.4.92.001.99</t>
  </si>
  <si>
    <t>(Int.en Suspenso)-Residentes-Gs.-Hasta 90 Dias</t>
  </si>
  <si>
    <t>0.14.5.80.229.5.82.112.99</t>
  </si>
  <si>
    <t>0.14.5.80.229.5.94.112.99</t>
  </si>
  <si>
    <t>0.15.0.10.241.0.02.001.05</t>
  </si>
  <si>
    <t>Anticipo por Compra de Bienes y Servicios</t>
  </si>
  <si>
    <t>0.15.0.10.243.0.01.013.99</t>
  </si>
  <si>
    <t>Cuota de Asociaciones</t>
  </si>
  <si>
    <t>0.15.0.10.251.0.06.000.00</t>
  </si>
  <si>
    <t>Cartera de Préstamos Vendida a Plazo</t>
  </si>
  <si>
    <t>0.15.0.10.251.0.06.001.05</t>
  </si>
  <si>
    <t>0.15.0.10.251.0.98.000.00</t>
  </si>
  <si>
    <t>Ganancias a Realizar por Cartera de Préstamos Vend</t>
  </si>
  <si>
    <t>0.15.0.10.251.0.98.001.05</t>
  </si>
  <si>
    <t>(Ganancia a Realizar p/ Cartera de Prestamo Vendida a Plazo)</t>
  </si>
  <si>
    <t>0.15.0.10.251.0.98.082.05</t>
  </si>
  <si>
    <t>Productos Financieros</t>
  </si>
  <si>
    <t>0.15.0.10.251.0.98.094.05</t>
  </si>
  <si>
    <t>(Productos Financieros a Devengar)</t>
  </si>
  <si>
    <t>0.15.0.10.253.0.02.004.99</t>
  </si>
  <si>
    <t>Gastos a Recuperar Rr.Hh.</t>
  </si>
  <si>
    <t>0.15.0.10.257.0.02.005.99</t>
  </si>
  <si>
    <t>Deudores Varios Gs.</t>
  </si>
  <si>
    <t>0.15.0.10.257.0.02.045.99</t>
  </si>
  <si>
    <t>Panal Compañía de Seguros</t>
  </si>
  <si>
    <t>0.15.0.10.257.0.02.075.99</t>
  </si>
  <si>
    <t>Eventos Comerciales</t>
  </si>
  <si>
    <t>0.15.0.10.257.0.04.000.00</t>
  </si>
  <si>
    <t>Sucursales y Agencias</t>
  </si>
  <si>
    <t>0.15.0.10.257.0.04.001.17</t>
  </si>
  <si>
    <t>0.16.0.10.269.0.08.000.00</t>
  </si>
  <si>
    <t>0.16.0.10.269.0.08.001.99</t>
  </si>
  <si>
    <t>0.16.0.10.269.0.12.000.00</t>
  </si>
  <si>
    <t>0.16.0.10.269.0.12.001.05</t>
  </si>
  <si>
    <t>0.16.0.80.279.0.86.001.99</t>
  </si>
  <si>
    <t>0.16.0.80.279.0.88.000.00</t>
  </si>
  <si>
    <t>0.16.0.80.279.0.88.001.05</t>
  </si>
  <si>
    <t>0.16.0.80.279.0.96.000.00</t>
  </si>
  <si>
    <t>0.16.0.80.279.0.96.001.99</t>
  </si>
  <si>
    <t>0.16.0.80.279.0.97.000.00</t>
  </si>
  <si>
    <t>0.16.0.80.279.0.97.001.99</t>
  </si>
  <si>
    <t>0.16.0.90.287.0.94.000.00</t>
  </si>
  <si>
    <t>0.16.0.90.287.0.94.001.99</t>
  </si>
  <si>
    <t>0.16.0.90.287.0.96.000.00</t>
  </si>
  <si>
    <t>0.16.0.90.287.0.96.001.05</t>
  </si>
  <si>
    <t>0.21.0.10.102.0.04.046.99</t>
  </si>
  <si>
    <t>0.21.1.10.102.1.04.046.99</t>
  </si>
  <si>
    <t>0.21.0.10.102.0.04.108.05</t>
  </si>
  <si>
    <t>0.21.1.10.102.1.04.108.05</t>
  </si>
  <si>
    <t>0.21.0.10.102.0.04.142.05</t>
  </si>
  <si>
    <t>0.21.1.10.102.1.04.142.05</t>
  </si>
  <si>
    <t>Banco Atlas Cobranzas - Usd</t>
  </si>
  <si>
    <t>0.21.0.10.102.0.06.113.99</t>
  </si>
  <si>
    <t>0.21.1.10.102.1.06.113.99</t>
  </si>
  <si>
    <t>0.21.0.10.306.0.06.112.05</t>
  </si>
  <si>
    <t>0.21.8.10.306.8.06.112.05</t>
  </si>
  <si>
    <t>0.21.4.10.306.4.20.112.99</t>
  </si>
  <si>
    <t>0.21.5.10.306.5.20.112.99</t>
  </si>
  <si>
    <t>0.21.0.20.000.0.00.000.00</t>
  </si>
  <si>
    <t>Corresponsales Aceptantes de Creditos Documentario</t>
  </si>
  <si>
    <t>0.21.0.20.116.0.00.000.00</t>
  </si>
  <si>
    <t>0.21.0.20.116.0.07.000.00</t>
  </si>
  <si>
    <t>0.21.0.20.116.0.07.112.05</t>
  </si>
  <si>
    <t>0.21.5.20.116.5.07.112.05</t>
  </si>
  <si>
    <t>0.21.3.40.390.3.03.001.05</t>
  </si>
  <si>
    <t>0.21.4.80.134.4.82.012.99</t>
  </si>
  <si>
    <t>Intereses a Pagar - Sector Financiero - Gs - 90 Dias</t>
  </si>
  <si>
    <t>0.21.5.80.134.5.82.012.99</t>
  </si>
  <si>
    <t>Intereses a Pagar - Sector Financiero - Gs - 180 Dias</t>
  </si>
  <si>
    <t>0.21.3.80.134.3.85.002.05</t>
  </si>
  <si>
    <t>Prest.Rec.en Dolares Otros Bancos       -Hasta 60 Dias</t>
  </si>
  <si>
    <t>0.21.4.80.134.4.92.012.99</t>
  </si>
  <si>
    <t>Intereses a Devengar - Sector Financiero - Gs - 90 Dias</t>
  </si>
  <si>
    <t>0.21.5.80.134.5.92.012.99</t>
  </si>
  <si>
    <t>Intereses a Devengar - Sector Financiero - Gs - 180 Dias</t>
  </si>
  <si>
    <t>0.22.2.10.156.2.02.012.05</t>
  </si>
  <si>
    <t>Certificado Ahorro Us$-Residentes-Hasta 30 Dias</t>
  </si>
  <si>
    <t>0.22.2.10.156.2.02.012.99</t>
  </si>
  <si>
    <t>Certif.Ahorro-Residente-Hasta 30 Dias</t>
  </si>
  <si>
    <t>0.22.0.30.000.0.00.000.00</t>
  </si>
  <si>
    <t>0.22.0.30.192.0.00.000.00</t>
  </si>
  <si>
    <t>0.22.0.30.192.0.02.000.00</t>
  </si>
  <si>
    <t>0.22.0.30.192.0.02.003.05</t>
  </si>
  <si>
    <t>0.22.2.30.192.2.02.003.05</t>
  </si>
  <si>
    <t>Repo Venta c/ Pac. de Comp. - Residentes</t>
  </si>
  <si>
    <t>0.22.2.80.224.2.82.012.05</t>
  </si>
  <si>
    <t>Sobre Cda Us$-Residentes-Hasta 30 Dias</t>
  </si>
  <si>
    <t>0.22.2.80.224.2.82.012.99</t>
  </si>
  <si>
    <t>Sobre Cda.-Residente-Hasta 30 Dias</t>
  </si>
  <si>
    <t>0.22.0.80.224.0.85.000.00</t>
  </si>
  <si>
    <t>Cargos Financieros No Documentados Devengados - No</t>
  </si>
  <si>
    <t>0.22.0.80.224.0.85.001.17</t>
  </si>
  <si>
    <t>0.22.2.80.224.2.92.012.05</t>
  </si>
  <si>
    <t>(Sobre Cda Us$-Residente)-Hasta 30 Dias</t>
  </si>
  <si>
    <t>0.22.2.80.224.2.92.012.99</t>
  </si>
  <si>
    <t>(Sobre Cda-Residentes)-Hasta 30 Dias</t>
  </si>
  <si>
    <t>0.24.0.40.260.0.02.014.99</t>
  </si>
  <si>
    <t>Cheques de Gerencia - Obligado</t>
  </si>
  <si>
    <t>0.24.0.40.260.0.02.018.05</t>
  </si>
  <si>
    <t>Cheque de Gerencia Usd - Ma.Auxiliadora</t>
  </si>
  <si>
    <t>0.24.0.40.260.0.02.019.99</t>
  </si>
  <si>
    <t>Cheques de Gerencia - Asuncion Centro</t>
  </si>
  <si>
    <t>0.24.0.40.260.0.02.020.05</t>
  </si>
  <si>
    <t>Cheques de Gerencia - Campo 9</t>
  </si>
  <si>
    <t>0.24.0.40.260.0.02.034.99</t>
  </si>
  <si>
    <t>Cheque Gerencia Gs - Suc. Ciudad del Este</t>
  </si>
  <si>
    <t>Adelantos Irrevocables a Cta. de Integraciones de</t>
  </si>
  <si>
    <t>0.31.0.20.404.0.01.000.00</t>
  </si>
  <si>
    <t>0.31.0.20.404.0.01.001.99</t>
  </si>
  <si>
    <t>0.51.0.30.665.0.00.000.00</t>
  </si>
  <si>
    <t>Valores a Cobrar por Cuenta de Terceros</t>
  </si>
  <si>
    <t>0.51.0.30.665.0.01.000.00</t>
  </si>
  <si>
    <t>Valores a Cobrar por Cuentas de Terceros</t>
  </si>
  <si>
    <t>0.51.0.30.665.0.01.001.05</t>
  </si>
  <si>
    <t>Valores a Cobrar p/Cta.D/Terc.-Me-Usd</t>
  </si>
  <si>
    <t>0.51.0.40.675.0.12.053.05</t>
  </si>
  <si>
    <t>Intereses a Dev. por Venta de Cartera a Plazo</t>
  </si>
  <si>
    <t>0.51.0.40.697.0.04.001.05</t>
  </si>
  <si>
    <t>0.52.0.30.666.0.00.000.00</t>
  </si>
  <si>
    <t>Sin Descripcion</t>
  </si>
  <si>
    <t>0.52.0.30.666.0.01.000.00</t>
  </si>
  <si>
    <t>Cobranzas Remitidas</t>
  </si>
  <si>
    <t>0.52.0.30.666.0.01.001.05</t>
  </si>
  <si>
    <t>Valores de Terceros Rem.Al Cobro Me-Dolar</t>
  </si>
  <si>
    <t>0.52.0.40.680.0.12.053.05</t>
  </si>
  <si>
    <t>0.52.0.40.696.0.04.001.05</t>
  </si>
  <si>
    <t>0.62.0.10.778.0.02.002.05</t>
  </si>
  <si>
    <t>Valores Al Cobro Sobre Otras Plazas</t>
  </si>
  <si>
    <t>0.62.0.10.784.0.02.007.99</t>
  </si>
  <si>
    <t>Comisiones Spi - Entidades</t>
  </si>
  <si>
    <t>0.62.0.10.784.0.02.008.99</t>
  </si>
  <si>
    <t>Comisiones Tigo - Mobile Cash</t>
  </si>
  <si>
    <t>0.62.0.10.798.0.00.000.00</t>
  </si>
  <si>
    <t>Cajas de Seguridad</t>
  </si>
  <si>
    <t>0.62.0.10.798.0.02.000.00</t>
  </si>
  <si>
    <t>0.62.0.10.798.0.02.001.99</t>
  </si>
  <si>
    <t>Alquiler de Cajas de Seguridad</t>
  </si>
  <si>
    <t>0.62.0.10.806.0.02.024.99</t>
  </si>
  <si>
    <t>Por Custodia de Cheques</t>
  </si>
  <si>
    <t>0.63.0.10.810.0.16.000.00</t>
  </si>
  <si>
    <t>Ganancias en Venta de Cartera</t>
  </si>
  <si>
    <t>0.63.0.10.810.0.16.001.05</t>
  </si>
  <si>
    <t>0.71.0.50.747.0.00.000.00</t>
  </si>
  <si>
    <t>Perdidas X Amortiz. de Bonif. y Quitas Sobre Credi</t>
  </si>
  <si>
    <t>0.71.0.50.747.0.01.000.00</t>
  </si>
  <si>
    <t>0.71.0.50.747.0.01.001.99</t>
  </si>
  <si>
    <t>Perdidas X Amortiz. de Bonif. y Quitas Sobre Creditos</t>
  </si>
  <si>
    <t>0.72.0.10.755.0.02.004.99</t>
  </si>
  <si>
    <t>0.73.0.10.759.0.14.001.99</t>
  </si>
  <si>
    <t>Gratificaciones Especiales</t>
  </si>
  <si>
    <t>0.73.0.10.759.0.18.016.99</t>
  </si>
  <si>
    <t>Eventos Especiales</t>
  </si>
  <si>
    <t>0.73.0.10.769.0.06.004.99</t>
  </si>
  <si>
    <t>Provision Iva Gasto</t>
  </si>
  <si>
    <t>0.73.0.10.771.0.18.023.99</t>
  </si>
  <si>
    <t>0.73.0.10.771.0.28.007.99</t>
  </si>
  <si>
    <t>Alojamiento - No Deducible</t>
  </si>
  <si>
    <t>0.73.0.10.771.0.30.005.99</t>
  </si>
  <si>
    <t>Eventos Institucionales</t>
  </si>
  <si>
    <t>0.73.0.10.773.0.04.004.99</t>
  </si>
  <si>
    <t>Perdida - Riesgo Operacional</t>
  </si>
  <si>
    <t>ESTADO DE SITUACIÓN AL 30 DE SETIEMBRE DE 2024</t>
  </si>
  <si>
    <t>ESTADO DE RESULTADOS AL 30 DE SETIEMBRE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</si>
</sst>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1" formatCode="_ * #,##0_ ;_ * \-#,##0_ ;_ * &quot;-&quot;_ ;_ @_ "/>
    <numFmt numFmtId="43" formatCode="_ * #,##0.00_ ;_ * \-#,##0.00_ ;_ * &quot;-&quot;??_ ;_ @_ "/>
    <numFmt numFmtId="164" formatCode="_(* #,##0.00_);_(* \(#,##0.00\);_(* &quot;-&quot;??_);_(@_)"/>
    <numFmt numFmtId="165" formatCode="_(* #,##0.00_);_(* \(#,##0.00\);_(* \-??_);_(@_)"/>
    <numFmt numFmtId="166" formatCode="_(* #,##0_);_(* \(#,##0\);_(* \-??_);_(@_)"/>
    <numFmt numFmtId="167" formatCode="_(* #,##0.0_);_(* \(#,##0.0\);_(* \-??_);_(@_)"/>
    <numFmt numFmtId="168" formatCode="_(* #,##0.000_);_(* \(#,##0.000\);_(* \-??_);_(@_)"/>
    <numFmt numFmtId="169" formatCode="_-* #,##0.00_-;\-* #,##0.00_-;_-* \-??_-;_-@_-"/>
    <numFmt numFmtId="170" formatCode="00000"/>
    <numFmt numFmtId="171" formatCode="0.0%"/>
    <numFmt numFmtId="172" formatCode="_(* #,##0_);_(* \(#,##0\);_(* &quot;-&quot;??_);_(@_)"/>
    <numFmt numFmtId="173" formatCode="#,##0_ ;[Red]\-#,##0\ "/>
    <numFmt numFmtId="174" formatCode="_ * #,##0.00_ ;_ * \-#,##0.00_ ;_ * &quot;-&quot;_ ;_ @_ "/>
    <numFmt numFmtId="175" formatCode="_-* #,##0_-;\-* #,##0_-;_-* &quot;-&quot;_-;_-@_-"/>
    <numFmt numFmtId="176" formatCode="_-* #,##0.00_-;\-* #,##0.00_-;_-* &quot;-&quot;??_-;_-@_-"/>
    <numFmt numFmtId="177" formatCode="_-* #,##0.00\ _€_-;\-* #,##0.00\ _€_-;_-* &quot;-&quot;??\ _€_-;_-@_-"/>
    <numFmt numFmtId="178" formatCode="_([$$-409]* #,##0_);_([$$-409]* \(#,##0\);_([$$-409]* &quot;-&quot;_);_(@_)"/>
    <numFmt numFmtId="179" formatCode="_-* #,##0\ _€_-;\-* #,##0\ _€_-;_-* &quot;-&quot;\ _€_-;_-@_-"/>
    <numFmt numFmtId="180" formatCode="_-* #,##0.00\ &quot;€&quot;_-;\-* #,##0.00\ &quot;€&quot;_-;_-* &quot;-&quot;??\ &quot;€&quot;_-;_-@_-"/>
    <numFmt numFmtId="181" formatCode="_-* #,##0.00\ _D_M_-;\-* #,##0.00\ _D_M_-;_-* &quot;-&quot;??\ _D_M_-;_-@_-"/>
  </numFmts>
  <fonts count="6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u/>
      <sz val="10"/>
      <color theme="10"/>
      <name val="Arial"/>
      <family val="2"/>
    </font>
    <font>
      <sz val="11"/>
      <name val="Arial"/>
      <family val="2"/>
    </font>
    <font>
      <sz val="28"/>
      <name val="Arial"/>
      <family val="2"/>
    </font>
    <font>
      <b/>
      <sz val="28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sz val="8"/>
      <color indexed="8"/>
      <name val="Arial"/>
      <family val="2"/>
    </font>
    <font>
      <sz val="14"/>
      <color rgb="FF000000"/>
      <name val="Arial"/>
      <family val="2"/>
    </font>
    <font>
      <sz val="1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sz val="22"/>
      <color theme="1"/>
      <name val="Calibri"/>
      <family val="2"/>
      <scheme val="minor"/>
    </font>
    <font>
      <sz val="20"/>
      <name val="Arial"/>
      <family val="2"/>
    </font>
    <font>
      <sz val="11"/>
      <color theme="1"/>
      <name val="Arial"/>
      <family val="2"/>
    </font>
    <font>
      <sz val="9"/>
      <name val="Times New Roman"/>
      <family val="1"/>
    </font>
    <font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9"/>
      <color theme="0"/>
      <name val="Arial"/>
      <family val="2"/>
    </font>
    <font>
      <b/>
      <sz val="22"/>
      <color theme="0"/>
      <name val="Arial"/>
      <family val="2"/>
    </font>
    <font>
      <b/>
      <sz val="16"/>
      <color theme="0"/>
      <name val="Arial"/>
      <family val="2"/>
    </font>
    <font>
      <b/>
      <sz val="26"/>
      <color theme="0"/>
      <name val="Arial"/>
      <family val="2"/>
    </font>
    <font>
      <b/>
      <sz val="20"/>
      <color theme="0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22"/>
      <color indexed="8"/>
      <name val="Arial"/>
      <family val="2"/>
    </font>
    <font>
      <sz val="22"/>
      <color indexed="9"/>
      <name val="Arial"/>
      <family val="2"/>
    </font>
    <font>
      <u/>
      <sz val="20"/>
      <name val="Arial"/>
      <family val="2"/>
    </font>
    <font>
      <sz val="26"/>
      <color theme="1"/>
      <name val="Calibri"/>
      <family val="2"/>
      <scheme val="minor"/>
    </font>
    <font>
      <sz val="18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4"/>
      <name val="Arial"/>
      <family val="2"/>
    </font>
    <font>
      <sz val="11"/>
      <color indexed="8"/>
      <name val="Calibri"/>
      <family val="2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sz val="22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9"/>
      <name val="Calibri"/>
      <family val="2"/>
    </font>
    <font>
      <sz val="11"/>
      <color theme="1"/>
      <name val="Calibri"/>
      <family val="2"/>
    </font>
    <font>
      <sz val="10"/>
      <name val="Courier"/>
      <family val="3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MS Sans Serif"/>
      <family val="2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  <scheme val="major"/>
    </font>
  </fonts>
  <fills count="4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/>
        <bgColor indexed="42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3FA26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5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9488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17" fillId="0" borderId="0"/>
    <xf numFmtId="165" fontId="3" fillId="0" borderId="0" applyFill="0" applyBorder="0" applyAlignment="0" applyProtection="0"/>
    <xf numFmtId="9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0" fillId="0" borderId="0"/>
    <xf numFmtId="0" fontId="40" fillId="0" borderId="0"/>
    <xf numFmtId="0" fontId="3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6" fillId="0" borderId="35" applyNumberFormat="0" applyFill="0" applyAlignment="0" applyProtection="0"/>
    <xf numFmtId="0" fontId="47" fillId="0" borderId="36" applyNumberFormat="0" applyFill="0" applyAlignment="0" applyProtection="0"/>
    <xf numFmtId="0" fontId="48" fillId="0" borderId="37" applyNumberFormat="0" applyFill="0" applyAlignment="0" applyProtection="0"/>
    <xf numFmtId="0" fontId="48" fillId="0" borderId="0" applyNumberFormat="0" applyFill="0" applyBorder="0" applyAlignment="0" applyProtection="0"/>
    <xf numFmtId="0" fontId="49" fillId="9" borderId="0" applyNumberFormat="0" applyBorder="0" applyAlignment="0" applyProtection="0"/>
    <xf numFmtId="0" fontId="50" fillId="10" borderId="0" applyNumberFormat="0" applyBorder="0" applyAlignment="0" applyProtection="0"/>
    <xf numFmtId="0" fontId="51" fillId="12" borderId="38" applyNumberFormat="0" applyAlignment="0" applyProtection="0"/>
    <xf numFmtId="0" fontId="52" fillId="13" borderId="39" applyNumberFormat="0" applyAlignment="0" applyProtection="0"/>
    <xf numFmtId="0" fontId="53" fillId="13" borderId="38" applyNumberFormat="0" applyAlignment="0" applyProtection="0"/>
    <xf numFmtId="0" fontId="54" fillId="0" borderId="40" applyNumberFormat="0" applyFill="0" applyAlignment="0" applyProtection="0"/>
    <xf numFmtId="0" fontId="45" fillId="14" borderId="41" applyNumberFormat="0" applyAlignment="0" applyProtection="0"/>
    <xf numFmtId="0" fontId="55" fillId="0" borderId="0" applyNumberFormat="0" applyFill="0" applyBorder="0" applyAlignment="0" applyProtection="0"/>
    <xf numFmtId="0" fontId="1" fillId="15" borderId="42" applyNumberFormat="0" applyFont="0" applyAlignment="0" applyProtection="0"/>
    <xf numFmtId="0" fontId="56" fillId="0" borderId="0" applyNumberFormat="0" applyFill="0" applyBorder="0" applyAlignment="0" applyProtection="0"/>
    <xf numFmtId="0" fontId="37" fillId="0" borderId="43" applyNumberFormat="0" applyFill="0" applyAlignment="0" applyProtection="0"/>
    <xf numFmtId="0" fontId="23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3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3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3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3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3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7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58" fillId="40" borderId="44" applyNumberFormat="0" applyAlignment="0" applyProtection="0"/>
    <xf numFmtId="175" fontId="1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2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0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59" fillId="0" borderId="0" applyFont="0" applyFill="0" applyBorder="0" applyAlignment="0" applyProtection="0"/>
    <xf numFmtId="172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0" fontId="3" fillId="0" borderId="0"/>
    <xf numFmtId="0" fontId="59" fillId="0" borderId="0"/>
    <xf numFmtId="0" fontId="59" fillId="0" borderId="0"/>
    <xf numFmtId="0" fontId="59" fillId="0" borderId="0"/>
    <xf numFmtId="0" fontId="1" fillId="0" borderId="0"/>
    <xf numFmtId="9" fontId="1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40" fillId="0" borderId="0"/>
    <xf numFmtId="176" fontId="1" fillId="0" borderId="0" applyFont="0" applyFill="0" applyBorder="0" applyAlignment="0" applyProtection="0"/>
    <xf numFmtId="165" fontId="3" fillId="0" borderId="0" applyFill="0" applyBorder="0" applyAlignment="0" applyProtection="0"/>
    <xf numFmtId="9" fontId="3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40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41" fontId="3" fillId="0" borderId="0" applyFont="0" applyFill="0" applyBorder="0" applyAlignment="0" applyProtection="0"/>
    <xf numFmtId="175" fontId="59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40" fillId="41" borderId="0" applyNumberFormat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40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42" borderId="0" applyNumberFormat="0" applyBorder="0" applyAlignment="0" applyProtection="0"/>
    <xf numFmtId="9" fontId="5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0" fillId="42" borderId="0" applyNumberFormat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3" fillId="0" borderId="0"/>
    <xf numFmtId="41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0" fontId="3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0" fontId="59" fillId="0" borderId="0"/>
    <xf numFmtId="0" fontId="59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0" fontId="1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37" fontId="6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7" fontId="60" fillId="0" borderId="0"/>
    <xf numFmtId="0" fontId="40" fillId="15" borderId="42" applyNumberFormat="0" applyFont="0" applyAlignment="0" applyProtection="0"/>
    <xf numFmtId="0" fontId="1" fillId="15" borderId="42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40" fillId="0" borderId="0" applyFont="0" applyFill="0" applyBorder="0" applyAlignment="0" applyProtection="0"/>
    <xf numFmtId="175" fontId="1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2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0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59" fillId="0" borderId="0" applyFont="0" applyFill="0" applyBorder="0" applyAlignment="0" applyProtection="0"/>
    <xf numFmtId="172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0" fontId="3" fillId="0" borderId="0"/>
    <xf numFmtId="0" fontId="59" fillId="0" borderId="0"/>
    <xf numFmtId="0" fontId="59" fillId="0" borderId="0"/>
    <xf numFmtId="0" fontId="59" fillId="0" borderId="0"/>
    <xf numFmtId="0" fontId="57" fillId="0" borderId="0"/>
    <xf numFmtId="0" fontId="59" fillId="0" borderId="0"/>
    <xf numFmtId="0" fontId="64" fillId="11" borderId="0" applyNumberFormat="0" applyBorder="0" applyAlignment="0" applyProtection="0"/>
    <xf numFmtId="0" fontId="23" fillId="19" borderId="0" applyNumberFormat="0" applyBorder="0" applyAlignment="0" applyProtection="0"/>
    <xf numFmtId="0" fontId="23" fillId="23" borderId="0" applyNumberFormat="0" applyBorder="0" applyAlignment="0" applyProtection="0"/>
    <xf numFmtId="0" fontId="23" fillId="27" borderId="0" applyNumberFormat="0" applyBorder="0" applyAlignment="0" applyProtection="0"/>
    <xf numFmtId="0" fontId="23" fillId="31" borderId="0" applyNumberFormat="0" applyBorder="0" applyAlignment="0" applyProtection="0"/>
    <xf numFmtId="0" fontId="23" fillId="35" borderId="0" applyNumberFormat="0" applyBorder="0" applyAlignment="0" applyProtection="0"/>
    <xf numFmtId="0" fontId="23" fillId="39" borderId="0" applyNumberFormat="0" applyBorder="0" applyAlignment="0" applyProtection="0"/>
    <xf numFmtId="0" fontId="65" fillId="0" borderId="0" applyNumberFormat="0" applyFill="0" applyBorder="0" applyAlignment="0" applyProtection="0"/>
    <xf numFmtId="179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81" fontId="3" fillId="0" borderId="0" applyFont="0" applyFill="0" applyBorder="0" applyAlignment="0" applyProtection="0"/>
    <xf numFmtId="0" fontId="3" fillId="0" borderId="0"/>
    <xf numFmtId="177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3" fillId="0" borderId="0"/>
    <xf numFmtId="176" fontId="1" fillId="0" borderId="0" applyFont="0" applyFill="0" applyBorder="0" applyAlignment="0" applyProtection="0"/>
    <xf numFmtId="0" fontId="4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5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40" fillId="0" borderId="0"/>
    <xf numFmtId="0" fontId="40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40" fillId="0" borderId="0" applyFont="0" applyFill="0" applyBorder="0" applyAlignment="0" applyProtection="0"/>
    <xf numFmtId="175" fontId="1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9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61" fillId="0" borderId="0" applyNumberFormat="0" applyFill="0" applyBorder="0" applyAlignment="0" applyProtection="0"/>
    <xf numFmtId="175" fontId="59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40" fillId="0" borderId="0" applyFont="0" applyFill="0" applyBorder="0" applyAlignment="0" applyProtection="0"/>
    <xf numFmtId="175" fontId="1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0" fontId="1" fillId="15" borderId="42" applyNumberFormat="0" applyFont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59" fillId="0" borderId="0" applyFont="0" applyFill="0" applyBorder="0" applyAlignment="0" applyProtection="0"/>
    <xf numFmtId="176" fontId="59" fillId="0" borderId="0" applyFont="0" applyFill="0" applyBorder="0" applyAlignment="0" applyProtection="0"/>
    <xf numFmtId="175" fontId="1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59" fillId="0" borderId="0" applyFont="0" applyFill="0" applyBorder="0" applyAlignment="0" applyProtection="0"/>
    <xf numFmtId="177" fontId="5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59" fillId="0" borderId="0" applyFont="0" applyFill="0" applyBorder="0" applyAlignment="0" applyProtection="0"/>
    <xf numFmtId="177" fontId="59" fillId="0" borderId="0" applyFont="0" applyFill="0" applyBorder="0" applyAlignment="0" applyProtection="0"/>
    <xf numFmtId="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59" fillId="0" borderId="0" applyFont="0" applyFill="0" applyBorder="0" applyAlignment="0" applyProtection="0"/>
    <xf numFmtId="177" fontId="5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59" fillId="0" borderId="0" applyFont="0" applyFill="0" applyBorder="0" applyAlignment="0" applyProtection="0"/>
    <xf numFmtId="177" fontId="59" fillId="0" borderId="0" applyFont="0" applyFill="0" applyBorder="0" applyAlignment="0" applyProtection="0"/>
    <xf numFmtId="179" fontId="1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59" fillId="0" borderId="0" applyFont="0" applyFill="0" applyBorder="0" applyAlignment="0" applyProtection="0"/>
    <xf numFmtId="177" fontId="5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59" fillId="0" borderId="0" applyFont="0" applyFill="0" applyBorder="0" applyAlignment="0" applyProtection="0"/>
    <xf numFmtId="177" fontId="59" fillId="0" borderId="0" applyFont="0" applyFill="0" applyBorder="0" applyAlignment="0" applyProtection="0"/>
    <xf numFmtId="179" fontId="1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59" fillId="0" borderId="0" applyFont="0" applyFill="0" applyBorder="0" applyAlignment="0" applyProtection="0"/>
    <xf numFmtId="177" fontId="5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59" fillId="0" borderId="0" applyFont="0" applyFill="0" applyBorder="0" applyAlignment="0" applyProtection="0"/>
    <xf numFmtId="177" fontId="59" fillId="0" borderId="0" applyFont="0" applyFill="0" applyBorder="0" applyAlignment="0" applyProtection="0"/>
    <xf numFmtId="179" fontId="1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59" fillId="0" borderId="0" applyFont="0" applyFill="0" applyBorder="0" applyAlignment="0" applyProtection="0"/>
    <xf numFmtId="177" fontId="5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59" fillId="0" borderId="0" applyFont="0" applyFill="0" applyBorder="0" applyAlignment="0" applyProtection="0"/>
    <xf numFmtId="177" fontId="59" fillId="0" borderId="0" applyFont="0" applyFill="0" applyBorder="0" applyAlignment="0" applyProtection="0"/>
    <xf numFmtId="179" fontId="1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59" fillId="0" borderId="0" applyFont="0" applyFill="0" applyBorder="0" applyAlignment="0" applyProtection="0"/>
    <xf numFmtId="177" fontId="5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59" fillId="0" borderId="0" applyFont="0" applyFill="0" applyBorder="0" applyAlignment="0" applyProtection="0"/>
    <xf numFmtId="177" fontId="59" fillId="0" borderId="0" applyFont="0" applyFill="0" applyBorder="0" applyAlignment="0" applyProtection="0"/>
    <xf numFmtId="179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234">
    <xf numFmtId="0" fontId="0" fillId="0" borderId="0" xfId="0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4" fontId="2" fillId="0" borderId="0" xfId="0" applyNumberFormat="1" applyFont="1" applyAlignment="1">
      <alignment vertical="center"/>
    </xf>
    <xf numFmtId="166" fontId="0" fillId="0" borderId="0" xfId="1" applyNumberFormat="1" applyFont="1" applyFill="1" applyBorder="1" applyAlignment="1" applyProtection="1">
      <alignment vertical="center"/>
    </xf>
    <xf numFmtId="0" fontId="4" fillId="0" borderId="0" xfId="0" applyFont="1" applyAlignment="1">
      <alignment vertical="center"/>
    </xf>
    <xf numFmtId="166" fontId="5" fillId="0" borderId="0" xfId="1" applyNumberFormat="1" applyFont="1" applyFill="1" applyBorder="1" applyAlignment="1" applyProtection="1">
      <alignment vertical="center"/>
    </xf>
    <xf numFmtId="167" fontId="0" fillId="0" borderId="0" xfId="1" applyNumberFormat="1" applyFont="1" applyFill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6" fontId="11" fillId="0" borderId="0" xfId="1" applyNumberFormat="1" applyFont="1" applyFill="1" applyBorder="1" applyAlignment="1" applyProtection="1">
      <alignment vertical="center"/>
    </xf>
    <xf numFmtId="166" fontId="12" fillId="0" borderId="0" xfId="1" applyNumberFormat="1" applyFont="1" applyFill="1" applyBorder="1" applyAlignment="1" applyProtection="1">
      <alignment vertical="center"/>
    </xf>
    <xf numFmtId="165" fontId="12" fillId="0" borderId="0" xfId="1" applyNumberFormat="1" applyFont="1" applyFill="1" applyBorder="1" applyAlignment="1" applyProtection="1">
      <alignment vertical="center"/>
    </xf>
    <xf numFmtId="168" fontId="12" fillId="0" borderId="0" xfId="1" applyNumberFormat="1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vertical="center"/>
    </xf>
    <xf numFmtId="164" fontId="0" fillId="0" borderId="0" xfId="1" applyFont="1" applyFill="1" applyBorder="1" applyAlignment="1" applyProtection="1">
      <alignment vertical="center"/>
    </xf>
    <xf numFmtId="169" fontId="0" fillId="0" borderId="0" xfId="0" applyNumberFormat="1" applyAlignment="1">
      <alignment vertical="center"/>
    </xf>
    <xf numFmtId="3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6" fontId="8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169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166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6" fontId="4" fillId="0" borderId="0" xfId="1" applyNumberFormat="1" applyFont="1" applyFill="1" applyBorder="1" applyAlignment="1" applyProtection="1">
      <alignment vertical="center"/>
    </xf>
    <xf numFmtId="166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166" fontId="2" fillId="0" borderId="0" xfId="1" applyNumberFormat="1" applyFont="1" applyFill="1" applyBorder="1" applyAlignment="1" applyProtection="1">
      <alignment vertical="center"/>
    </xf>
    <xf numFmtId="166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169" fontId="2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166" fontId="13" fillId="0" borderId="0" xfId="1" applyNumberFormat="1" applyFont="1" applyFill="1" applyBorder="1" applyAlignment="1" applyProtection="1">
      <alignment vertical="center"/>
    </xf>
    <xf numFmtId="14" fontId="10" fillId="0" borderId="0" xfId="0" applyNumberFormat="1" applyFont="1" applyAlignment="1">
      <alignment horizontal="center" vertical="center"/>
    </xf>
    <xf numFmtId="3" fontId="12" fillId="0" borderId="0" xfId="0" applyNumberFormat="1" applyFont="1" applyAlignment="1">
      <alignment vertical="center"/>
    </xf>
    <xf numFmtId="165" fontId="2" fillId="0" borderId="0" xfId="1" applyNumberFormat="1" applyFont="1" applyFill="1" applyBorder="1" applyAlignment="1" applyProtection="1">
      <alignment vertical="center"/>
    </xf>
    <xf numFmtId="165" fontId="2" fillId="0" borderId="0" xfId="0" applyNumberFormat="1" applyFont="1" applyAlignment="1">
      <alignment vertical="center"/>
    </xf>
    <xf numFmtId="165" fontId="0" fillId="0" borderId="0" xfId="1" applyNumberFormat="1" applyFont="1" applyFill="1" applyBorder="1" applyAlignment="1" applyProtection="1">
      <alignment vertical="center"/>
    </xf>
    <xf numFmtId="10" fontId="0" fillId="0" borderId="0" xfId="2" applyNumberFormat="1" applyFont="1" applyFill="1" applyBorder="1" applyAlignment="1" applyProtection="1">
      <alignment vertical="center"/>
    </xf>
    <xf numFmtId="0" fontId="14" fillId="0" borderId="0" xfId="0" applyFont="1" applyAlignment="1">
      <alignment vertical="center"/>
    </xf>
    <xf numFmtId="10" fontId="1" fillId="0" borderId="0" xfId="2" applyNumberFormat="1" applyAlignment="1">
      <alignment vertical="center"/>
    </xf>
    <xf numFmtId="166" fontId="0" fillId="0" borderId="0" xfId="0" applyNumberFormat="1" applyAlignment="1">
      <alignment vertical="center"/>
    </xf>
    <xf numFmtId="166" fontId="0" fillId="0" borderId="0" xfId="2" applyNumberFormat="1" applyFont="1" applyFill="1" applyBorder="1" applyAlignment="1" applyProtection="1">
      <alignment vertical="center"/>
    </xf>
    <xf numFmtId="0" fontId="15" fillId="0" borderId="0" xfId="0" applyFont="1" applyAlignment="1">
      <alignment horizontal="left" vertical="center" readingOrder="1"/>
    </xf>
    <xf numFmtId="0" fontId="0" fillId="0" borderId="0" xfId="0" applyAlignment="1">
      <alignment horizontal="center" vertical="center" wrapText="1"/>
    </xf>
    <xf numFmtId="10" fontId="0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1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6" fillId="0" borderId="0" xfId="0" applyFont="1"/>
    <xf numFmtId="10" fontId="0" fillId="0" borderId="0" xfId="0" applyNumberFormat="1" applyAlignment="1">
      <alignment vertical="center"/>
    </xf>
    <xf numFmtId="166" fontId="0" fillId="0" borderId="0" xfId="5" applyNumberFormat="1" applyFont="1" applyFill="1" applyBorder="1" applyAlignment="1" applyProtection="1">
      <alignment vertical="center"/>
    </xf>
    <xf numFmtId="15" fontId="18" fillId="0" borderId="0" xfId="5" applyNumberFormat="1" applyFont="1" applyFill="1" applyBorder="1" applyAlignment="1" applyProtection="1">
      <alignment horizontal="center" vertical="center" wrapText="1"/>
    </xf>
    <xf numFmtId="10" fontId="11" fillId="0" borderId="0" xfId="2" applyNumberFormat="1" applyFont="1" applyFill="1" applyBorder="1" applyAlignment="1" applyProtection="1">
      <alignment horizontal="center" vertical="center"/>
    </xf>
    <xf numFmtId="166" fontId="11" fillId="0" borderId="0" xfId="5" applyNumberFormat="1" applyFont="1" applyFill="1" applyBorder="1" applyAlignment="1" applyProtection="1">
      <alignment vertical="center"/>
    </xf>
    <xf numFmtId="10" fontId="11" fillId="0" borderId="0" xfId="2" applyNumberFormat="1" applyFont="1" applyFill="1" applyBorder="1" applyAlignment="1" applyProtection="1">
      <alignment vertical="center"/>
    </xf>
    <xf numFmtId="166" fontId="8" fillId="0" borderId="0" xfId="5" applyNumberFormat="1" applyFont="1" applyFill="1" applyBorder="1" applyAlignment="1" applyProtection="1">
      <alignment vertical="center"/>
    </xf>
    <xf numFmtId="165" fontId="8" fillId="0" borderId="0" xfId="5" applyFont="1" applyFill="1" applyBorder="1" applyAlignment="1" applyProtection="1">
      <alignment vertical="center"/>
    </xf>
    <xf numFmtId="166" fontId="3" fillId="0" borderId="0" xfId="5" applyNumberFormat="1" applyFill="1" applyBorder="1" applyAlignment="1" applyProtection="1">
      <alignment vertical="center"/>
    </xf>
    <xf numFmtId="165" fontId="3" fillId="0" borderId="0" xfId="5" applyFill="1" applyBorder="1" applyAlignment="1" applyProtection="1">
      <alignment vertical="center"/>
    </xf>
    <xf numFmtId="166" fontId="2" fillId="0" borderId="0" xfId="5" applyNumberFormat="1" applyFont="1" applyFill="1" applyBorder="1" applyAlignment="1" applyProtection="1">
      <alignment horizontal="center" vertical="center" wrapText="1"/>
    </xf>
    <xf numFmtId="166" fontId="12" fillId="0" borderId="0" xfId="5" applyNumberFormat="1" applyFont="1" applyFill="1" applyBorder="1" applyAlignment="1" applyProtection="1">
      <alignment vertical="center"/>
    </xf>
    <xf numFmtId="171" fontId="12" fillId="0" borderId="0" xfId="6" applyNumberFormat="1" applyFont="1" applyAlignment="1">
      <alignment vertical="center"/>
    </xf>
    <xf numFmtId="9" fontId="12" fillId="0" borderId="0" xfId="6" applyFont="1" applyAlignment="1">
      <alignment vertical="center"/>
    </xf>
    <xf numFmtId="165" fontId="5" fillId="0" borderId="0" xfId="1" applyNumberFormat="1" applyFont="1" applyFill="1" applyBorder="1" applyAlignment="1" applyProtection="1">
      <alignment vertical="center"/>
    </xf>
    <xf numFmtId="10" fontId="19" fillId="0" borderId="0" xfId="2" applyNumberFormat="1" applyFont="1" applyAlignment="1">
      <alignment vertical="center"/>
    </xf>
    <xf numFmtId="10" fontId="0" fillId="0" borderId="0" xfId="1" applyNumberFormat="1" applyFont="1" applyFill="1" applyBorder="1" applyAlignment="1" applyProtection="1">
      <alignment horizontal="center" vertical="center"/>
    </xf>
    <xf numFmtId="172" fontId="11" fillId="0" borderId="0" xfId="0" applyNumberFormat="1" applyFont="1" applyAlignment="1">
      <alignment vertical="center"/>
    </xf>
    <xf numFmtId="172" fontId="11" fillId="0" borderId="0" xfId="1" applyNumberFormat="1" applyFont="1" applyFill="1" applyBorder="1" applyAlignment="1" applyProtection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0" fillId="0" borderId="0" xfId="0" applyFont="1" applyAlignment="1">
      <alignment horizontal="left" vertical="center"/>
    </xf>
    <xf numFmtId="0" fontId="11" fillId="0" borderId="0" xfId="3" applyFont="1" applyAlignment="1">
      <alignment vertical="center"/>
    </xf>
    <xf numFmtId="0" fontId="22" fillId="0" borderId="0" xfId="0" applyFont="1" applyAlignment="1">
      <alignment vertical="center"/>
    </xf>
    <xf numFmtId="0" fontId="29" fillId="3" borderId="7" xfId="0" applyFont="1" applyFill="1" applyBorder="1" applyAlignment="1">
      <alignment vertical="center"/>
    </xf>
    <xf numFmtId="0" fontId="29" fillId="3" borderId="16" xfId="0" applyFont="1" applyFill="1" applyBorder="1" applyAlignment="1">
      <alignment vertical="center"/>
    </xf>
    <xf numFmtId="0" fontId="29" fillId="3" borderId="12" xfId="0" applyFont="1" applyFill="1" applyBorder="1" applyAlignment="1">
      <alignment horizontal="center" vertical="center"/>
    </xf>
    <xf numFmtId="0" fontId="29" fillId="3" borderId="12" xfId="5" applyNumberFormat="1" applyFont="1" applyFill="1" applyBorder="1" applyAlignment="1" applyProtection="1">
      <alignment horizontal="center" vertical="center"/>
    </xf>
    <xf numFmtId="170" fontId="4" fillId="0" borderId="12" xfId="0" applyNumberFormat="1" applyFont="1" applyBorder="1" applyAlignment="1">
      <alignment horizontal="center" vertical="center" wrapText="1"/>
    </xf>
    <xf numFmtId="15" fontId="4" fillId="0" borderId="12" xfId="0" applyNumberFormat="1" applyFont="1" applyBorder="1" applyAlignment="1">
      <alignment horizontal="center" vertical="center" wrapText="1"/>
    </xf>
    <xf numFmtId="15" fontId="4" fillId="0" borderId="12" xfId="1" applyNumberFormat="1" applyFont="1" applyFill="1" applyBorder="1" applyAlignment="1" applyProtection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166" fontId="21" fillId="0" borderId="14" xfId="5" applyNumberFormat="1" applyFont="1" applyFill="1" applyBorder="1" applyAlignment="1" applyProtection="1">
      <alignment horizontal="center" vertical="center"/>
    </xf>
    <xf numFmtId="0" fontId="11" fillId="0" borderId="15" xfId="0" applyFont="1" applyBorder="1" applyAlignment="1">
      <alignment horizontal="center" vertical="center"/>
    </xf>
    <xf numFmtId="166" fontId="11" fillId="0" borderId="16" xfId="5" applyNumberFormat="1" applyFont="1" applyFill="1" applyBorder="1" applyAlignment="1" applyProtection="1">
      <alignment horizontal="center" vertical="center"/>
    </xf>
    <xf numFmtId="0" fontId="11" fillId="0" borderId="23" xfId="0" applyFont="1" applyBorder="1" applyAlignment="1">
      <alignment vertical="center"/>
    </xf>
    <xf numFmtId="166" fontId="11" fillId="0" borderId="23" xfId="5" applyNumberFormat="1" applyFont="1" applyFill="1" applyBorder="1" applyAlignment="1" applyProtection="1">
      <alignment vertical="center"/>
    </xf>
    <xf numFmtId="166" fontId="11" fillId="0" borderId="0" xfId="0" applyNumberFormat="1" applyFont="1" applyAlignment="1">
      <alignment vertical="center"/>
    </xf>
    <xf numFmtId="166" fontId="25" fillId="3" borderId="0" xfId="1" applyNumberFormat="1" applyFont="1" applyFill="1" applyBorder="1" applyAlignment="1" applyProtection="1">
      <alignment horizontal="center" vertical="center"/>
    </xf>
    <xf numFmtId="166" fontId="29" fillId="3" borderId="0" xfId="1" applyNumberFormat="1" applyFont="1" applyFill="1" applyBorder="1" applyAlignment="1" applyProtection="1">
      <alignment horizontal="center" vertical="center"/>
    </xf>
    <xf numFmtId="0" fontId="23" fillId="3" borderId="0" xfId="0" applyFont="1" applyFill="1" applyAlignment="1">
      <alignment vertical="center"/>
    </xf>
    <xf numFmtId="166" fontId="23" fillId="3" borderId="0" xfId="1" applyNumberFormat="1" applyFont="1" applyFill="1" applyBorder="1" applyAlignment="1" applyProtection="1">
      <alignment vertical="center"/>
    </xf>
    <xf numFmtId="165" fontId="13" fillId="0" borderId="0" xfId="1" applyNumberFormat="1" applyFont="1" applyFill="1" applyBorder="1" applyAlignment="1" applyProtection="1">
      <alignment vertical="center"/>
    </xf>
    <xf numFmtId="0" fontId="30" fillId="0" borderId="0" xfId="0" applyFont="1" applyAlignment="1">
      <alignment horizontal="left" vertical="center" indent="1"/>
    </xf>
    <xf numFmtId="0" fontId="30" fillId="0" borderId="0" xfId="0" applyFont="1" applyAlignment="1">
      <alignment vertical="center"/>
    </xf>
    <xf numFmtId="37" fontId="30" fillId="0" borderId="0" xfId="1" applyNumberFormat="1" applyFont="1" applyFill="1" applyBorder="1" applyAlignment="1" applyProtection="1">
      <alignment horizontal="right" vertical="center"/>
    </xf>
    <xf numFmtId="37" fontId="31" fillId="0" borderId="0" xfId="1" applyNumberFormat="1" applyFont="1" applyFill="1" applyBorder="1" applyAlignment="1" applyProtection="1">
      <alignment horizontal="right" vertical="center"/>
    </xf>
    <xf numFmtId="164" fontId="30" fillId="0" borderId="0" xfId="1" applyFont="1" applyFill="1" applyBorder="1" applyAlignment="1" applyProtection="1">
      <alignment vertical="center"/>
    </xf>
    <xf numFmtId="166" fontId="30" fillId="0" borderId="0" xfId="1" applyNumberFormat="1" applyFont="1" applyFill="1" applyBorder="1" applyAlignment="1" applyProtection="1">
      <alignment vertical="center"/>
    </xf>
    <xf numFmtId="3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left" vertical="center" indent="6"/>
    </xf>
    <xf numFmtId="0" fontId="26" fillId="4" borderId="0" xfId="0" applyFont="1" applyFill="1" applyAlignment="1">
      <alignment horizontal="left" vertical="center" indent="1"/>
    </xf>
    <xf numFmtId="0" fontId="26" fillId="4" borderId="0" xfId="0" applyFont="1" applyFill="1" applyAlignment="1">
      <alignment vertical="center"/>
    </xf>
    <xf numFmtId="166" fontId="26" fillId="4" borderId="0" xfId="0" applyNumberFormat="1" applyFont="1" applyFill="1" applyAlignment="1">
      <alignment vertical="center"/>
    </xf>
    <xf numFmtId="166" fontId="26" fillId="4" borderId="0" xfId="1" applyNumberFormat="1" applyFont="1" applyFill="1" applyBorder="1" applyAlignment="1" applyProtection="1">
      <alignment vertical="center"/>
    </xf>
    <xf numFmtId="3" fontId="30" fillId="0" borderId="0" xfId="1" applyNumberFormat="1" applyFont="1" applyFill="1" applyBorder="1" applyAlignment="1" applyProtection="1">
      <alignment vertical="center"/>
    </xf>
    <xf numFmtId="3" fontId="30" fillId="0" borderId="0" xfId="0" applyNumberFormat="1" applyFont="1" applyAlignment="1">
      <alignment horizontal="left" vertical="center" indent="1"/>
    </xf>
    <xf numFmtId="37" fontId="30" fillId="0" borderId="0" xfId="1" applyNumberFormat="1" applyFont="1" applyFill="1" applyBorder="1" applyAlignment="1" applyProtection="1">
      <alignment vertical="center"/>
    </xf>
    <xf numFmtId="3" fontId="26" fillId="4" borderId="0" xfId="1" applyNumberFormat="1" applyFont="1" applyFill="1" applyBorder="1" applyAlignment="1" applyProtection="1">
      <alignment vertical="center"/>
    </xf>
    <xf numFmtId="3" fontId="26" fillId="4" borderId="0" xfId="0" applyNumberFormat="1" applyFont="1" applyFill="1" applyAlignment="1">
      <alignment horizontal="left" vertical="center" indent="1"/>
    </xf>
    <xf numFmtId="3" fontId="26" fillId="4" borderId="0" xfId="0" applyNumberFormat="1" applyFont="1" applyFill="1" applyAlignment="1">
      <alignment vertical="center"/>
    </xf>
    <xf numFmtId="37" fontId="30" fillId="0" borderId="12" xfId="1" applyNumberFormat="1" applyFont="1" applyFill="1" applyBorder="1" applyAlignment="1" applyProtection="1">
      <alignment vertical="center"/>
    </xf>
    <xf numFmtId="37" fontId="30" fillId="0" borderId="17" xfId="1" applyNumberFormat="1" applyFont="1" applyFill="1" applyBorder="1" applyAlignment="1" applyProtection="1">
      <alignment vertical="center"/>
    </xf>
    <xf numFmtId="166" fontId="31" fillId="0" borderId="1" xfId="1" applyNumberFormat="1" applyFont="1" applyFill="1" applyBorder="1" applyAlignment="1" applyProtection="1">
      <alignment vertical="center"/>
    </xf>
    <xf numFmtId="166" fontId="31" fillId="0" borderId="2" xfId="1" applyNumberFormat="1" applyFont="1" applyFill="1" applyBorder="1" applyAlignment="1" applyProtection="1">
      <alignment vertical="center"/>
    </xf>
    <xf numFmtId="166" fontId="31" fillId="0" borderId="5" xfId="1" applyNumberFormat="1" applyFont="1" applyFill="1" applyBorder="1" applyAlignment="1" applyProtection="1">
      <alignment vertical="center"/>
    </xf>
    <xf numFmtId="166" fontId="31" fillId="0" borderId="3" xfId="1" applyNumberFormat="1" applyFont="1" applyFill="1" applyBorder="1" applyAlignment="1" applyProtection="1">
      <alignment vertical="center"/>
    </xf>
    <xf numFmtId="166" fontId="31" fillId="0" borderId="4" xfId="1" applyNumberFormat="1" applyFont="1" applyFill="1" applyBorder="1" applyAlignment="1" applyProtection="1">
      <alignment vertical="center"/>
    </xf>
    <xf numFmtId="166" fontId="31" fillId="0" borderId="6" xfId="1" applyNumberFormat="1" applyFont="1" applyFill="1" applyBorder="1" applyAlignment="1" applyProtection="1">
      <alignment vertical="center"/>
    </xf>
    <xf numFmtId="10" fontId="35" fillId="0" borderId="0" xfId="2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27" fillId="3" borderId="12" xfId="0" applyFont="1" applyFill="1" applyBorder="1" applyAlignment="1">
      <alignment horizontal="center" vertical="center"/>
    </xf>
    <xf numFmtId="0" fontId="29" fillId="3" borderId="13" xfId="0" applyFont="1" applyFill="1" applyBorder="1" applyAlignment="1">
      <alignment horizontal="center" vertical="center"/>
    </xf>
    <xf numFmtId="0" fontId="29" fillId="3" borderId="24" xfId="0" applyFont="1" applyFill="1" applyBorder="1" applyAlignment="1">
      <alignment horizontal="center" vertical="center"/>
    </xf>
    <xf numFmtId="0" fontId="29" fillId="3" borderId="14" xfId="0" applyFont="1" applyFill="1" applyBorder="1" applyAlignment="1">
      <alignment horizontal="center" vertical="center"/>
    </xf>
    <xf numFmtId="0" fontId="29" fillId="3" borderId="15" xfId="0" applyFont="1" applyFill="1" applyBorder="1" applyAlignment="1">
      <alignment vertical="center"/>
    </xf>
    <xf numFmtId="0" fontId="30" fillId="0" borderId="22" xfId="0" applyFont="1" applyBorder="1" applyAlignment="1">
      <alignment horizontal="left" vertical="center"/>
    </xf>
    <xf numFmtId="0" fontId="32" fillId="0" borderId="22" xfId="0" applyFont="1" applyBorder="1" applyAlignment="1">
      <alignment horizontal="left" vertical="center"/>
    </xf>
    <xf numFmtId="0" fontId="30" fillId="0" borderId="15" xfId="0" applyFont="1" applyBorder="1" applyAlignment="1">
      <alignment horizontal="left" vertical="center"/>
    </xf>
    <xf numFmtId="0" fontId="30" fillId="0" borderId="7" xfId="0" applyFont="1" applyBorder="1" applyAlignment="1">
      <alignment horizontal="left" vertical="center"/>
    </xf>
    <xf numFmtId="0" fontId="38" fillId="0" borderId="0" xfId="0" applyFont="1"/>
    <xf numFmtId="14" fontId="37" fillId="0" borderId="0" xfId="0" applyNumberFormat="1" applyFont="1"/>
    <xf numFmtId="3" fontId="0" fillId="0" borderId="0" xfId="0" applyNumberFormat="1"/>
    <xf numFmtId="37" fontId="0" fillId="0" borderId="0" xfId="0" applyNumberFormat="1"/>
    <xf numFmtId="10" fontId="0" fillId="0" borderId="0" xfId="2" applyNumberFormat="1" applyFont="1"/>
    <xf numFmtId="0" fontId="37" fillId="0" borderId="0" xfId="0" applyFont="1"/>
    <xf numFmtId="0" fontId="0" fillId="2" borderId="0" xfId="0" applyFill="1"/>
    <xf numFmtId="10" fontId="0" fillId="2" borderId="0" xfId="2" applyNumberFormat="1" applyFont="1" applyFill="1"/>
    <xf numFmtId="41" fontId="11" fillId="0" borderId="0" xfId="7" applyFont="1" applyFill="1" applyAlignment="1">
      <alignment vertical="center"/>
    </xf>
    <xf numFmtId="0" fontId="36" fillId="0" borderId="0" xfId="0" applyFont="1" applyAlignment="1">
      <alignment vertical="center"/>
    </xf>
    <xf numFmtId="41" fontId="11" fillId="0" borderId="0" xfId="7" applyFont="1" applyAlignment="1">
      <alignment vertical="center"/>
    </xf>
    <xf numFmtId="9" fontId="0" fillId="0" borderId="0" xfId="2" applyFont="1"/>
    <xf numFmtId="3" fontId="12" fillId="0" borderId="0" xfId="5" applyNumberFormat="1" applyFont="1" applyFill="1" applyBorder="1" applyAlignment="1" applyProtection="1">
      <alignment vertical="center"/>
    </xf>
    <xf numFmtId="9" fontId="11" fillId="0" borderId="0" xfId="2" applyFont="1" applyAlignment="1">
      <alignment vertical="center"/>
    </xf>
    <xf numFmtId="0" fontId="39" fillId="0" borderId="0" xfId="0" applyFont="1" applyAlignment="1">
      <alignment vertical="center"/>
    </xf>
    <xf numFmtId="37" fontId="11" fillId="0" borderId="0" xfId="0" applyNumberFormat="1" applyFont="1" applyAlignment="1">
      <alignment vertical="center"/>
    </xf>
    <xf numFmtId="41" fontId="11" fillId="0" borderId="0" xfId="7" applyFont="1" applyFill="1" applyBorder="1" applyAlignment="1">
      <alignment vertical="center"/>
    </xf>
    <xf numFmtId="173" fontId="11" fillId="0" borderId="0" xfId="1" applyNumberFormat="1" applyFont="1" applyFill="1" applyBorder="1" applyAlignment="1">
      <alignment vertical="center"/>
    </xf>
    <xf numFmtId="172" fontId="11" fillId="0" borderId="0" xfId="1" applyNumberFormat="1" applyFont="1" applyFill="1" applyBorder="1" applyAlignment="1">
      <alignment vertical="center"/>
    </xf>
    <xf numFmtId="9" fontId="0" fillId="5" borderId="0" xfId="2" applyFont="1" applyFill="1"/>
    <xf numFmtId="37" fontId="0" fillId="5" borderId="0" xfId="0" applyNumberFormat="1" applyFill="1"/>
    <xf numFmtId="14" fontId="41" fillId="0" borderId="0" xfId="0" applyNumberFormat="1" applyFont="1"/>
    <xf numFmtId="41" fontId="0" fillId="0" borderId="0" xfId="7" applyFon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37" fontId="0" fillId="0" borderId="0" xfId="0" applyNumberFormat="1" applyAlignment="1">
      <alignment horizontal="center"/>
    </xf>
    <xf numFmtId="10" fontId="0" fillId="0" borderId="0" xfId="0" applyNumberFormat="1"/>
    <xf numFmtId="41" fontId="0" fillId="0" borderId="0" xfId="0" applyNumberFormat="1"/>
    <xf numFmtId="14" fontId="37" fillId="0" borderId="0" xfId="0" applyNumberFormat="1" applyFont="1" applyAlignment="1">
      <alignment horizontal="center"/>
    </xf>
    <xf numFmtId="0" fontId="37" fillId="6" borderId="0" xfId="0" applyFont="1" applyFill="1"/>
    <xf numFmtId="10" fontId="37" fillId="6" borderId="0" xfId="2" applyNumberFormat="1" applyFont="1" applyFill="1"/>
    <xf numFmtId="10" fontId="37" fillId="6" borderId="0" xfId="0" applyNumberFormat="1" applyFont="1" applyFill="1"/>
    <xf numFmtId="41" fontId="37" fillId="6" borderId="0" xfId="7" applyFont="1" applyFill="1"/>
    <xf numFmtId="0" fontId="42" fillId="0" borderId="0" xfId="0" applyFont="1" applyAlignment="1">
      <alignment horizontal="center"/>
    </xf>
    <xf numFmtId="41" fontId="43" fillId="0" borderId="0" xfId="7" applyFont="1" applyBorder="1" applyAlignment="1">
      <alignment horizontal="center"/>
    </xf>
    <xf numFmtId="0" fontId="31" fillId="0" borderId="0" xfId="0" applyFont="1" applyAlignment="1">
      <alignment horizontal="left" vertical="center" indent="1"/>
    </xf>
    <xf numFmtId="0" fontId="31" fillId="0" borderId="0" xfId="0" applyFont="1" applyAlignment="1">
      <alignment vertical="center"/>
    </xf>
    <xf numFmtId="166" fontId="31" fillId="0" borderId="0" xfId="0" applyNumberFormat="1" applyFont="1" applyAlignment="1">
      <alignment vertical="center"/>
    </xf>
    <xf numFmtId="166" fontId="29" fillId="3" borderId="8" xfId="1" applyNumberFormat="1" applyFont="1" applyFill="1" applyBorder="1" applyAlignment="1" applyProtection="1">
      <alignment horizontal="center" vertical="center"/>
    </xf>
    <xf numFmtId="0" fontId="44" fillId="0" borderId="0" xfId="0" applyFont="1" applyAlignment="1">
      <alignment horizontal="left" vertical="center" indent="1"/>
    </xf>
    <xf numFmtId="0" fontId="44" fillId="0" borderId="0" xfId="0" applyFont="1" applyAlignment="1">
      <alignment vertical="center"/>
    </xf>
    <xf numFmtId="1" fontId="40" fillId="0" borderId="0" xfId="9" applyNumberFormat="1"/>
    <xf numFmtId="0" fontId="40" fillId="0" borderId="0" xfId="9"/>
    <xf numFmtId="0" fontId="45" fillId="7" borderId="26" xfId="0" applyFont="1" applyFill="1" applyBorder="1"/>
    <xf numFmtId="49" fontId="0" fillId="8" borderId="26" xfId="0" applyNumberFormat="1" applyFill="1" applyBorder="1"/>
    <xf numFmtId="174" fontId="0" fillId="8" borderId="26" xfId="7" applyNumberFormat="1" applyFont="1" applyFill="1" applyBorder="1"/>
    <xf numFmtId="49" fontId="0" fillId="0" borderId="26" xfId="0" applyNumberFormat="1" applyBorder="1"/>
    <xf numFmtId="174" fontId="0" fillId="0" borderId="26" xfId="7" applyNumberFormat="1" applyFont="1" applyBorder="1"/>
    <xf numFmtId="166" fontId="29" fillId="3" borderId="30" xfId="1" applyNumberFormat="1" applyFont="1" applyFill="1" applyBorder="1" applyAlignment="1" applyProtection="1">
      <alignment horizontal="center" vertical="center"/>
    </xf>
    <xf numFmtId="0" fontId="29" fillId="3" borderId="31" xfId="0" applyFont="1" applyFill="1" applyBorder="1" applyAlignment="1">
      <alignment horizontal="center" vertical="center"/>
    </xf>
    <xf numFmtId="166" fontId="31" fillId="0" borderId="34" xfId="8" applyNumberFormat="1" applyFont="1" applyFill="1" applyBorder="1" applyAlignment="1" applyProtection="1">
      <alignment vertical="center"/>
    </xf>
    <xf numFmtId="166" fontId="31" fillId="0" borderId="33" xfId="1" applyNumberFormat="1" applyFont="1" applyFill="1" applyBorder="1" applyAlignment="1" applyProtection="1">
      <alignment vertical="center"/>
    </xf>
    <xf numFmtId="166" fontId="31" fillId="0" borderId="34" xfId="1" applyNumberFormat="1" applyFont="1" applyFill="1" applyBorder="1" applyAlignment="1" applyProtection="1">
      <alignment vertical="center"/>
    </xf>
    <xf numFmtId="0" fontId="29" fillId="3" borderId="8" xfId="0" applyFont="1" applyFill="1" applyBorder="1" applyAlignment="1">
      <alignment horizontal="center" vertical="center"/>
    </xf>
    <xf numFmtId="14" fontId="29" fillId="3" borderId="9" xfId="0" applyNumberFormat="1" applyFont="1" applyFill="1" applyBorder="1" applyAlignment="1">
      <alignment horizontal="center" vertical="center"/>
    </xf>
    <xf numFmtId="37" fontId="30" fillId="0" borderId="21" xfId="1" applyNumberFormat="1" applyFont="1" applyFill="1" applyBorder="1" applyAlignment="1" applyProtection="1">
      <alignment vertical="center"/>
    </xf>
    <xf numFmtId="37" fontId="30" fillId="0" borderId="25" xfId="1" applyNumberFormat="1" applyFont="1" applyFill="1" applyBorder="1" applyAlignment="1" applyProtection="1">
      <alignment vertical="center"/>
    </xf>
    <xf numFmtId="174" fontId="45" fillId="7" borderId="26" xfId="7" applyNumberFormat="1" applyFont="1" applyFill="1" applyBorder="1"/>
    <xf numFmtId="3" fontId="30" fillId="0" borderId="12" xfId="1" applyNumberFormat="1" applyFont="1" applyFill="1" applyBorder="1" applyAlignment="1" applyProtection="1">
      <alignment vertical="center"/>
    </xf>
    <xf numFmtId="0" fontId="28" fillId="3" borderId="12" xfId="0" applyFont="1" applyFill="1" applyBorder="1" applyAlignment="1">
      <alignment horizontal="center" vertical="center"/>
    </xf>
    <xf numFmtId="10" fontId="0" fillId="0" borderId="0" xfId="2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left" vertical="center"/>
    </xf>
    <xf numFmtId="166" fontId="29" fillId="3" borderId="30" xfId="1" applyNumberFormat="1" applyFont="1" applyFill="1" applyBorder="1" applyAlignment="1" applyProtection="1">
      <alignment horizontal="center" vertical="center"/>
    </xf>
    <xf numFmtId="0" fontId="26" fillId="3" borderId="0" xfId="0" applyFont="1" applyFill="1" applyAlignment="1">
      <alignment horizontal="center" vertical="center"/>
    </xf>
    <xf numFmtId="0" fontId="34" fillId="0" borderId="22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10" fontId="30" fillId="0" borderId="10" xfId="2" applyNumberFormat="1" applyFont="1" applyFill="1" applyBorder="1" applyAlignment="1" applyProtection="1">
      <alignment horizontal="center" vertical="center"/>
    </xf>
    <xf numFmtId="10" fontId="30" fillId="0" borderId="11" xfId="2" applyNumberFormat="1" applyFont="1" applyFill="1" applyBorder="1" applyAlignment="1" applyProtection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10" fontId="11" fillId="0" borderId="22" xfId="2" applyNumberFormat="1" applyFont="1" applyFill="1" applyBorder="1" applyAlignment="1" applyProtection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18" xfId="0" applyFont="1" applyBorder="1" applyAlignment="1">
      <alignment horizontal="left" vertical="center"/>
    </xf>
    <xf numFmtId="0" fontId="30" fillId="0" borderId="12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8" fillId="3" borderId="0" xfId="0" applyFont="1" applyFill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29" fillId="3" borderId="29" xfId="0" applyFont="1" applyFill="1" applyBorder="1" applyAlignment="1">
      <alignment horizontal="center" vertical="center"/>
    </xf>
    <xf numFmtId="0" fontId="30" fillId="0" borderId="20" xfId="0" applyFont="1" applyBorder="1" applyAlignment="1">
      <alignment horizontal="left" vertical="center"/>
    </xf>
    <xf numFmtId="0" fontId="30" fillId="0" borderId="21" xfId="0" applyFont="1" applyBorder="1" applyAlignment="1">
      <alignment horizontal="left" vertical="center"/>
    </xf>
    <xf numFmtId="0" fontId="31" fillId="0" borderId="32" xfId="0" applyFont="1" applyBorder="1" applyAlignment="1">
      <alignment horizontal="left" vertical="center"/>
    </xf>
    <xf numFmtId="0" fontId="31" fillId="0" borderId="33" xfId="0" applyFont="1" applyBorder="1" applyAlignment="1">
      <alignment horizontal="left" vertical="center"/>
    </xf>
    <xf numFmtId="0" fontId="29" fillId="3" borderId="27" xfId="0" applyFont="1" applyFill="1" applyBorder="1" applyAlignment="1">
      <alignment horizontal="center" vertical="center"/>
    </xf>
    <xf numFmtId="0" fontId="29" fillId="3" borderId="28" xfId="0" applyFont="1" applyFill="1" applyBorder="1" applyAlignment="1">
      <alignment horizontal="center" vertical="center"/>
    </xf>
  </cellXfs>
  <cellStyles count="9488">
    <cellStyle name="20% - Énfasis1" xfId="30" builtinId="30" customBuiltin="1"/>
    <cellStyle name="20% - Énfasis2" xfId="33" builtinId="34" customBuiltin="1"/>
    <cellStyle name="20% - Énfasis3" xfId="36" builtinId="38" customBuiltin="1"/>
    <cellStyle name="20% - Énfasis4" xfId="39" builtinId="42" customBuiltin="1"/>
    <cellStyle name="20% - Énfasis5" xfId="42" builtinId="46" customBuiltin="1"/>
    <cellStyle name="20% - Énfasis6" xfId="45" builtinId="50" customBuiltin="1"/>
    <cellStyle name="40% - Énfasis1" xfId="31" builtinId="31" customBuiltin="1"/>
    <cellStyle name="40% - Énfasis2" xfId="34" builtinId="35" customBuiltin="1"/>
    <cellStyle name="40% - Énfasis3" xfId="37" builtinId="39" customBuiltin="1"/>
    <cellStyle name="40% - Énfasis4" xfId="40" builtinId="43" customBuiltin="1"/>
    <cellStyle name="40% - Énfasis5" xfId="43" builtinId="47" customBuiltin="1"/>
    <cellStyle name="40% - Énfasis6" xfId="46" builtinId="51" customBuiltin="1"/>
    <cellStyle name="60% - Énfasis1 2" xfId="9041" xr:uid="{8E20491C-4667-4A0D-8DD6-97322F777AE0}"/>
    <cellStyle name="60% - Énfasis2 2" xfId="9042" xr:uid="{ECA4455C-06F7-4404-AF9A-F72F75C07035}"/>
    <cellStyle name="60% - Énfasis3 2" xfId="9043" xr:uid="{D7FBA1CB-E35A-4F0E-BA9D-6D801286F7F1}"/>
    <cellStyle name="60% - Énfasis4 2" xfId="9044" xr:uid="{E3F5CFFF-29E3-4757-A114-8B322C391DBF}"/>
    <cellStyle name="60% - Énfasis5 2" xfId="9045" xr:uid="{6271C0C9-E7B3-481B-9D47-FAC671BABB7E}"/>
    <cellStyle name="60% - Énfasis6 2" xfId="9046" xr:uid="{D8C92561-5FFC-4691-A424-B023A6199EA1}"/>
    <cellStyle name="Bueno" xfId="18" builtinId="26" customBuiltin="1"/>
    <cellStyle name="Cálculo" xfId="22" builtinId="22" customBuiltin="1"/>
    <cellStyle name="Celda de comprobación" xfId="24" builtinId="23" customBuiltin="1"/>
    <cellStyle name="Celda vinculada" xfId="23" builtinId="24" customBuiltin="1"/>
    <cellStyle name="Check Cell" xfId="57" xr:uid="{F8301525-9828-463F-A75E-2E9A63BA1B6E}"/>
    <cellStyle name="Encabezado 1" xfId="14" builtinId="16" customBuiltin="1"/>
    <cellStyle name="Encabezado 4" xfId="17" builtinId="19" customBuiltin="1"/>
    <cellStyle name="Énfasis1" xfId="29" builtinId="29" customBuiltin="1"/>
    <cellStyle name="Énfasis2" xfId="32" builtinId="33" customBuiltin="1"/>
    <cellStyle name="Énfasis3" xfId="35" builtinId="37" customBuiltin="1"/>
    <cellStyle name="Énfasis4" xfId="38" builtinId="41" customBuiltin="1"/>
    <cellStyle name="Énfasis5" xfId="41" builtinId="45" customBuiltin="1"/>
    <cellStyle name="Énfasis6" xfId="44" builtinId="49" customBuiltin="1"/>
    <cellStyle name="Entrada" xfId="20" builtinId="20" customBuiltin="1"/>
    <cellStyle name="Excel Built-in Normal" xfId="102" xr:uid="{DBBE0981-9CD1-4547-8A05-B851E85E689A}"/>
    <cellStyle name="Hipervínculo" xfId="3" builtinId="8"/>
    <cellStyle name="Hipervínculo 2" xfId="104" xr:uid="{48742914-126A-477E-AA0A-D232BD64BB03}"/>
    <cellStyle name="Hipervínculo 3" xfId="105" xr:uid="{AFBE8428-C6A6-48B5-BEA3-514888F06CA5}"/>
    <cellStyle name="Hipervínculo 4" xfId="106" xr:uid="{F23A8E5E-89A0-4810-9B27-7ED6E73329C2}"/>
    <cellStyle name="Hipervínculo 5" xfId="9294" xr:uid="{BBE00B96-32D4-4AB8-81EE-6EF145C1E1CC}"/>
    <cellStyle name="Hipervínculo 6" xfId="103" xr:uid="{726EDF70-8684-4921-AD6C-FE8422EC03A6}"/>
    <cellStyle name="Incorrecto" xfId="19" builtinId="27" customBuiltin="1"/>
    <cellStyle name="Millares" xfId="1" builtinId="3"/>
    <cellStyle name="Millares [0]" xfId="7" builtinId="6"/>
    <cellStyle name="Millares [0] 2" xfId="12" xr:uid="{BE46B0B7-2E7E-460F-89C0-A1AC3800DBAA}"/>
    <cellStyle name="Millares [0] 2 2" xfId="9009" xr:uid="{8FB98413-0732-482B-AEF8-4A1D7D306BCD}"/>
    <cellStyle name="Millares [0] 2 2 2" xfId="9350" xr:uid="{B66961EA-3ACA-40D6-8771-2C582D815832}"/>
    <cellStyle name="Millares [0] 2 2 2 2" xfId="9484" xr:uid="{513AB4BB-D7E1-4F35-A857-214B0BD8C861}"/>
    <cellStyle name="Millares [0] 2 2 3" xfId="9444" xr:uid="{733FB6DB-34F5-4695-9756-C13CF8A9BBD8}"/>
    <cellStyle name="Millares [0] 2 3" xfId="107" xr:uid="{74284C4F-1FBF-4492-9F64-FF60EA0F3EED}"/>
    <cellStyle name="Millares [0] 2 3 2" xfId="9464" xr:uid="{73784D6A-5036-40E5-8B27-768D56972B4E}"/>
    <cellStyle name="Millares [0] 2 4" xfId="9048" xr:uid="{730E32E4-E42A-45FA-BC45-A984C6C2D226}"/>
    <cellStyle name="Millares [0] 2 4 2" xfId="9487" xr:uid="{F39E5379-A030-413C-AE96-C4BEE67E83CB}"/>
    <cellStyle name="Millares [0] 2 5" xfId="9272" xr:uid="{C69E5573-5E6B-46EA-A289-30BC63040405}"/>
    <cellStyle name="Millares [0] 2 6" xfId="9423" xr:uid="{30C5D345-4012-46FD-8D76-A2FF32B6221B}"/>
    <cellStyle name="Millares [0] 2 7" xfId="58" xr:uid="{31C30180-C0EA-43E7-BF9A-C10F893835E7}"/>
    <cellStyle name="Millares [0] 3" xfId="108" xr:uid="{A7AA1C92-C725-4EB7-8DE5-3D019CE42F61}"/>
    <cellStyle name="Millares [0] 3 2" xfId="9260" xr:uid="{D66431F5-D726-445B-BA28-2C6D3FE87435}"/>
    <cellStyle name="Millares [0] 3 2 2" xfId="9474" xr:uid="{E1B16A24-E58E-4453-9EEF-F13131A9BDA7}"/>
    <cellStyle name="Millares [0] 3 3" xfId="9295" xr:uid="{FF7021ED-D017-4776-8591-C4DFB8BE6DF4}"/>
    <cellStyle name="Millares [0] 3 4" xfId="9434" xr:uid="{391CD1DF-BE10-41F2-BBB1-E23EE185ECC2}"/>
    <cellStyle name="Millares [0] 4" xfId="8097" xr:uid="{054124F0-9D5F-4B88-8F57-07DD6B92397C}"/>
    <cellStyle name="Millares [0] 4 2" xfId="9454" xr:uid="{00EFB9CA-9B3A-4B78-96C4-BBA2D389590C}"/>
    <cellStyle name="Millares [0] 5" xfId="8084" xr:uid="{EC4A581D-8528-4B30-9AD5-548A97C63051}"/>
    <cellStyle name="Millares [0] 6" xfId="48" xr:uid="{30D66CBA-BA44-470A-94FF-2F0548FDE0A5}"/>
    <cellStyle name="Millares 10" xfId="95" xr:uid="{D312D538-BD2F-4158-B854-73C422D145C7}"/>
    <cellStyle name="Millares 10 10" xfId="110" xr:uid="{4DA8950D-E9F9-4112-9EF5-9A274A476B59}"/>
    <cellStyle name="Millares 10 11" xfId="111" xr:uid="{21B5F2E4-17E9-494C-BAD6-4A2666F769A9}"/>
    <cellStyle name="Millares 10 12" xfId="112" xr:uid="{B0C4A3C8-D262-4E02-A352-74CB2F519E75}"/>
    <cellStyle name="Millares 10 13" xfId="113" xr:uid="{2EB4684E-B989-4F3B-8E83-9CD8153FD697}"/>
    <cellStyle name="Millares 10 14" xfId="114" xr:uid="{3EA27748-5782-4AF4-8429-49A6C80DD0BB}"/>
    <cellStyle name="Millares 10 15" xfId="115" xr:uid="{2F03BF0E-3670-46F3-931B-9B6FE1550F0B}"/>
    <cellStyle name="Millares 10 16" xfId="116" xr:uid="{F6D762B9-5360-4EFE-978C-9BFC25E50E04}"/>
    <cellStyle name="Millares 10 17" xfId="117" xr:uid="{C1F967FA-B6BC-4E02-8777-58977B507A2B}"/>
    <cellStyle name="Millares 10 18" xfId="118" xr:uid="{0FE31E6C-E661-4176-8D0A-99B34F15114C}"/>
    <cellStyle name="Millares 10 19" xfId="119" xr:uid="{089C50F6-66FF-46C8-A1F7-ABB650E943EC}"/>
    <cellStyle name="Millares 10 2" xfId="120" xr:uid="{D44287A4-27BD-4EBF-ADC7-A49E29755FD9}"/>
    <cellStyle name="Millares 10 2 10" xfId="121" xr:uid="{E91C6DB7-D242-4216-9221-4C6708C1FB22}"/>
    <cellStyle name="Millares 10 2 11" xfId="122" xr:uid="{DFD8AD3C-4B57-47BB-A458-1BFA69EFB3CB}"/>
    <cellStyle name="Millares 10 2 12" xfId="123" xr:uid="{0005B654-7FFA-4461-A119-E7B19221DFC8}"/>
    <cellStyle name="Millares 10 2 13" xfId="124" xr:uid="{4759D02B-D927-446F-92D9-C604E553EBED}"/>
    <cellStyle name="Millares 10 2 14" xfId="125" xr:uid="{EE7E863D-C766-4C7B-BBE5-C9C0EF827AFF}"/>
    <cellStyle name="Millares 10 2 15" xfId="126" xr:uid="{FD0D83B4-0CFD-4C89-B3B1-A2F08DD43053}"/>
    <cellStyle name="Millares 10 2 16" xfId="127" xr:uid="{071C61BF-B7BA-4D45-A077-B28430408B8A}"/>
    <cellStyle name="Millares 10 2 17" xfId="128" xr:uid="{7225E0D8-308D-4AE5-B93E-93CB9CE319EF}"/>
    <cellStyle name="Millares 10 2 18" xfId="129" xr:uid="{7E527665-9EBF-40F8-88E5-E9D955F2714C}"/>
    <cellStyle name="Millares 10 2 19" xfId="130" xr:uid="{37FD598A-5B13-4B2B-8D59-57D6081FFA1E}"/>
    <cellStyle name="Millares 10 2 2" xfId="131" xr:uid="{373D0566-B0C7-4C86-8A3E-9BEF436282A6}"/>
    <cellStyle name="Millares 10 2 2 2" xfId="132" xr:uid="{7478913A-CBD2-4070-AA45-578A44F82B45}"/>
    <cellStyle name="Millares 10 2 2 3" xfId="133" xr:uid="{7A689F2B-9F75-4521-BCF1-0F9E728D8984}"/>
    <cellStyle name="Millares 10 2 20" xfId="134" xr:uid="{45332F6E-189E-4FD8-A7D1-4CD173B22E7E}"/>
    <cellStyle name="Millares 10 2 21" xfId="135" xr:uid="{33E11D8E-D750-40E4-A779-0D062FDB092A}"/>
    <cellStyle name="Millares 10 2 22" xfId="136" xr:uid="{AA9759E9-1E00-49B9-907B-B0BB25BF21BA}"/>
    <cellStyle name="Millares 10 2 23" xfId="9117" xr:uid="{29504075-35A7-47C5-A18B-89AC0F537AD0}"/>
    <cellStyle name="Millares 10 2 23 2" xfId="9386" xr:uid="{DD84579E-822F-4BEC-AC31-D04025D2D20A}"/>
    <cellStyle name="Millares 10 2 3" xfId="137" xr:uid="{2A428D20-33CB-4E37-B3FD-E560219F8BC8}"/>
    <cellStyle name="Millares 10 2 4" xfId="138" xr:uid="{47F58E41-AD54-4C01-ABD4-D13F95D406D8}"/>
    <cellStyle name="Millares 10 2 5" xfId="139" xr:uid="{79100ABD-1689-49B6-9171-432E350FB3EA}"/>
    <cellStyle name="Millares 10 2 6" xfId="140" xr:uid="{03992BD6-CFE7-46C6-A6AC-330C01387690}"/>
    <cellStyle name="Millares 10 2 7" xfId="141" xr:uid="{4D1A0294-ABF2-4155-9465-47438C450694}"/>
    <cellStyle name="Millares 10 2 8" xfId="142" xr:uid="{95F6F334-2E2F-41D5-B51F-009AE5D4BD1C}"/>
    <cellStyle name="Millares 10 2 9" xfId="143" xr:uid="{D5F5358E-E420-4D25-88F6-20DA5EA61AFB}"/>
    <cellStyle name="Millares 10 20" xfId="144" xr:uid="{2541CAE2-9BFE-4328-B4CB-C0C98D9AA664}"/>
    <cellStyle name="Millares 10 21" xfId="145" xr:uid="{E0FC58D1-867E-49D0-B8BE-1341F5E02558}"/>
    <cellStyle name="Millares 10 22" xfId="146" xr:uid="{363182DB-4E65-4F5C-97C9-2DF693FEB65F}"/>
    <cellStyle name="Millares 10 23" xfId="147" xr:uid="{229DBF9C-67E1-482A-99CB-CFE6E9D8D1F1}"/>
    <cellStyle name="Millares 10 24" xfId="148" xr:uid="{F9868D8C-A088-489C-ACAA-3C87483374E7}"/>
    <cellStyle name="Millares 10 25" xfId="149" xr:uid="{CADD4262-A9A0-4A16-A743-0E752715C1C1}"/>
    <cellStyle name="Millares 10 26" xfId="150" xr:uid="{85D7428F-009C-47CB-8D63-A7E36E734CE3}"/>
    <cellStyle name="Millares 10 27" xfId="109" xr:uid="{B6E6D089-E2B5-4D08-9399-458A20AE5900}"/>
    <cellStyle name="Millares 10 27 2" xfId="9296" xr:uid="{5FFF005C-A497-4316-8531-BDD2368F520C}"/>
    <cellStyle name="Millares 10 28" xfId="9073" xr:uid="{BF2C2BDD-546B-412E-BDE3-B7A2BD42DAC1}"/>
    <cellStyle name="Millares 10 29" xfId="9292" xr:uid="{B1CA3466-99E7-4992-AC9D-FC260493E3C8}"/>
    <cellStyle name="Millares 10 3" xfId="151" xr:uid="{93490EF7-D446-44B1-AB68-E50D909D4602}"/>
    <cellStyle name="Millares 10 3 10" xfId="152" xr:uid="{9E12E435-037C-47F2-B6E9-BBE5E5196463}"/>
    <cellStyle name="Millares 10 3 11" xfId="153" xr:uid="{A109534C-211E-46E6-BDF2-A02576CE8E93}"/>
    <cellStyle name="Millares 10 3 12" xfId="154" xr:uid="{749ACAAE-35B4-47E8-81BF-975E1F24CEF5}"/>
    <cellStyle name="Millares 10 3 13" xfId="155" xr:uid="{185461F2-0B55-4262-B38E-E825535C323D}"/>
    <cellStyle name="Millares 10 3 14" xfId="156" xr:uid="{892BC2F2-62A1-4894-B89C-5830C3047E93}"/>
    <cellStyle name="Millares 10 3 15" xfId="157" xr:uid="{6DB738F9-7FCA-41E4-8F76-6B3DDA90EC39}"/>
    <cellStyle name="Millares 10 3 16" xfId="158" xr:uid="{512351C7-04CD-488E-820C-5ABF37977388}"/>
    <cellStyle name="Millares 10 3 17" xfId="159" xr:uid="{AF849457-880D-4482-8DAE-9B6E3ABDC911}"/>
    <cellStyle name="Millares 10 3 18" xfId="160" xr:uid="{2FE71DD0-9E1B-4C19-B022-940A60B672C0}"/>
    <cellStyle name="Millares 10 3 19" xfId="161" xr:uid="{99E9CBEC-574B-43B6-B395-437F5C8FC0E8}"/>
    <cellStyle name="Millares 10 3 2" xfId="162" xr:uid="{F0DE56BA-5F99-4B57-9B58-77F820CFB352}"/>
    <cellStyle name="Millares 10 3 2 2" xfId="163" xr:uid="{857A4B55-AAB6-4AD2-9E74-02DB34F31CE6}"/>
    <cellStyle name="Millares 10 3 2 3" xfId="164" xr:uid="{DDB318A9-9A3F-42E2-93CE-387948EA4FD8}"/>
    <cellStyle name="Millares 10 3 20" xfId="165" xr:uid="{7786D393-59D1-4D03-A492-C0AF47691E44}"/>
    <cellStyle name="Millares 10 3 21" xfId="166" xr:uid="{6F4C48CE-A36E-4C86-99D2-8D8615D5B398}"/>
    <cellStyle name="Millares 10 3 22" xfId="167" xr:uid="{DC1D092B-5799-40F7-A8FE-2B834835F27A}"/>
    <cellStyle name="Millares 10 3 3" xfId="168" xr:uid="{A9A32354-4D32-45A2-81BA-9F0EB1E3F076}"/>
    <cellStyle name="Millares 10 3 4" xfId="169" xr:uid="{4EB49B19-FDE2-484D-AC90-A9949AC48BFD}"/>
    <cellStyle name="Millares 10 3 5" xfId="170" xr:uid="{A0E2D1BD-5386-4569-97E1-CC2758C30221}"/>
    <cellStyle name="Millares 10 3 6" xfId="171" xr:uid="{DECA4247-9B90-4A2D-9A44-6454E7173F79}"/>
    <cellStyle name="Millares 10 3 7" xfId="172" xr:uid="{460BD50C-9AE5-4A9C-9380-B6A59F73AE8A}"/>
    <cellStyle name="Millares 10 3 8" xfId="173" xr:uid="{2C9610D9-82B1-44D2-9B49-89B77796D3C5}"/>
    <cellStyle name="Millares 10 3 9" xfId="174" xr:uid="{8B6DF530-0A55-487E-AD41-FA9C30758F7E}"/>
    <cellStyle name="Millares 10 4" xfId="175" xr:uid="{B44098E3-324A-431A-A380-8970D188A631}"/>
    <cellStyle name="Millares 10 4 10" xfId="176" xr:uid="{DA04D125-2332-4983-8EC3-BFD4FED68FDD}"/>
    <cellStyle name="Millares 10 4 11" xfId="177" xr:uid="{BF4784D6-A29F-49BF-A495-1F2781AEDCF9}"/>
    <cellStyle name="Millares 10 4 12" xfId="178" xr:uid="{08116C3B-515E-4E57-A610-237AAB3581B3}"/>
    <cellStyle name="Millares 10 4 13" xfId="179" xr:uid="{C87E6D82-F001-45B5-8AFD-A9A13303347D}"/>
    <cellStyle name="Millares 10 4 14" xfId="180" xr:uid="{AA952CEF-C5C2-40C3-B5C8-41D4E114A935}"/>
    <cellStyle name="Millares 10 4 15" xfId="181" xr:uid="{E7A0F6AF-0136-43E9-AA5C-35D8191E47B3}"/>
    <cellStyle name="Millares 10 4 16" xfId="182" xr:uid="{58137CE8-1C0E-4D57-97C9-49DE10ECF0EC}"/>
    <cellStyle name="Millares 10 4 17" xfId="183" xr:uid="{3914F68A-BD9B-43BA-A5F8-9B48AAAD1207}"/>
    <cellStyle name="Millares 10 4 18" xfId="184" xr:uid="{FDF4283B-9708-465D-803E-84474B4F105A}"/>
    <cellStyle name="Millares 10 4 19" xfId="185" xr:uid="{9DEF91F4-9E44-49F7-9F3F-E99131361656}"/>
    <cellStyle name="Millares 10 4 2" xfId="186" xr:uid="{0E4D2A26-C432-4FD3-91BA-FFAC8F48AC12}"/>
    <cellStyle name="Millares 10 4 2 2" xfId="187" xr:uid="{246EE64C-86B3-48F1-A81A-D16BD04471B0}"/>
    <cellStyle name="Millares 10 4 2 3" xfId="188" xr:uid="{F3C740AE-A363-4EA9-ABA5-645380248932}"/>
    <cellStyle name="Millares 10 4 20" xfId="189" xr:uid="{4ABA3E61-1148-410D-A11E-D3E6531FA2AB}"/>
    <cellStyle name="Millares 10 4 21" xfId="190" xr:uid="{4A6B0274-D3F2-40C1-BEEF-33108CA5D00B}"/>
    <cellStyle name="Millares 10 4 3" xfId="191" xr:uid="{DC26AA1F-2D15-4A0F-B0E4-D46041EFA2CE}"/>
    <cellStyle name="Millares 10 4 4" xfId="192" xr:uid="{4C47354E-195A-4430-891B-944E64A4147B}"/>
    <cellStyle name="Millares 10 4 5" xfId="193" xr:uid="{AC113904-B91B-4279-B8BC-8507912880DD}"/>
    <cellStyle name="Millares 10 4 6" xfId="194" xr:uid="{246D29A3-7ADE-4A4A-B4AC-024D03E18BB0}"/>
    <cellStyle name="Millares 10 4 7" xfId="195" xr:uid="{63FBB89C-A1FC-4C32-81BF-D8B6CD2203A0}"/>
    <cellStyle name="Millares 10 4 8" xfId="196" xr:uid="{A33D641B-DC0B-4D90-B3C4-DC975C5A142B}"/>
    <cellStyle name="Millares 10 4 9" xfId="197" xr:uid="{676AAA6F-3A21-48CA-A15C-A940EF8DD9B3}"/>
    <cellStyle name="Millares 10 5" xfId="198" xr:uid="{911AEBE8-9A5A-4582-BFE0-D9DC99486D63}"/>
    <cellStyle name="Millares 10 5 10" xfId="199" xr:uid="{AAEB3011-9DE2-4F95-9346-FB73663DDEFB}"/>
    <cellStyle name="Millares 10 5 11" xfId="200" xr:uid="{FFF45CDE-2CA0-47BB-96C2-00D3E09C328D}"/>
    <cellStyle name="Millares 10 5 12" xfId="201" xr:uid="{6B6D9BFE-2B0F-4E91-9E88-032CF25A90C9}"/>
    <cellStyle name="Millares 10 5 13" xfId="202" xr:uid="{291CE674-AE51-4E30-A6B4-36F7760904B2}"/>
    <cellStyle name="Millares 10 5 14" xfId="203" xr:uid="{15FAA5CE-E91F-4DBA-83A2-ECCF4DC6DB8B}"/>
    <cellStyle name="Millares 10 5 15" xfId="204" xr:uid="{FA705437-3989-4A4D-A671-DC019EE80C20}"/>
    <cellStyle name="Millares 10 5 16" xfId="205" xr:uid="{BBF0CC99-04FD-4628-A7E6-77CB2665D319}"/>
    <cellStyle name="Millares 10 5 17" xfId="206" xr:uid="{B09489DA-C3A9-4ED2-AC8F-77644A2F2E8B}"/>
    <cellStyle name="Millares 10 5 18" xfId="207" xr:uid="{2EE68066-3572-4A12-B4DA-FEAACD30CB7B}"/>
    <cellStyle name="Millares 10 5 19" xfId="208" xr:uid="{7B4149A4-EC38-48DB-A27E-54D178F05DE5}"/>
    <cellStyle name="Millares 10 5 2" xfId="209" xr:uid="{B8A4431C-A4E6-450F-9B56-F3A8AA0F7BB7}"/>
    <cellStyle name="Millares 10 5 2 2" xfId="210" xr:uid="{1BDCC6B8-D863-4F2D-A85D-A7335E03F0CB}"/>
    <cellStyle name="Millares 10 5 2 3" xfId="211" xr:uid="{00FF96E6-4CB1-42F0-8FF1-871B981D5391}"/>
    <cellStyle name="Millares 10 5 20" xfId="212" xr:uid="{03B747B0-E1B7-4B20-9A61-185AB11CC52F}"/>
    <cellStyle name="Millares 10 5 21" xfId="213" xr:uid="{4DB594D3-0D64-40C1-AEDB-78F79134F4D9}"/>
    <cellStyle name="Millares 10 5 3" xfId="214" xr:uid="{7EB1C4F2-8A68-44E1-AD5D-5684FA18249C}"/>
    <cellStyle name="Millares 10 5 4" xfId="215" xr:uid="{A5B53016-786A-4F5D-A3FB-37FAA2E6A446}"/>
    <cellStyle name="Millares 10 5 5" xfId="216" xr:uid="{AD8BE6EF-C2D3-4AC2-8704-C39D9712D5CF}"/>
    <cellStyle name="Millares 10 5 6" xfId="217" xr:uid="{93BC1FBC-2C26-4160-8790-6D7124DCD78E}"/>
    <cellStyle name="Millares 10 5 7" xfId="218" xr:uid="{9C632B69-3059-4ACC-BEA6-7BCB7AE6C9EB}"/>
    <cellStyle name="Millares 10 5 8" xfId="219" xr:uid="{31D6EACE-B2FD-4DDE-954D-6BD754997FC6}"/>
    <cellStyle name="Millares 10 5 9" xfId="220" xr:uid="{707EC4CE-62EA-4F9A-AC74-E2699F74ECCA}"/>
    <cellStyle name="Millares 10 6" xfId="221" xr:uid="{1BA76E49-7FB5-4444-BDAF-7C1D8876212C}"/>
    <cellStyle name="Millares 10 6 2" xfId="222" xr:uid="{385EA3A0-7B9F-4F72-842D-E863B78AE045}"/>
    <cellStyle name="Millares 10 6 2 2" xfId="223" xr:uid="{58810083-05D8-4E1A-8634-FB9EDAEA6D04}"/>
    <cellStyle name="Millares 10 6 2 3" xfId="224" xr:uid="{4093D0DC-11F1-483A-ABCA-7262D00CFDB6}"/>
    <cellStyle name="Millares 10 6 3" xfId="225" xr:uid="{86039F30-473B-4F71-B9C8-2C030F94DCB0}"/>
    <cellStyle name="Millares 10 6 4" xfId="226" xr:uid="{B3F84E0B-3095-42C8-A59A-8655D34BDE81}"/>
    <cellStyle name="Millares 10 6 5" xfId="227" xr:uid="{AF56B41B-75AB-48BF-9179-34A590B65237}"/>
    <cellStyle name="Millares 10 6 6" xfId="228" xr:uid="{6FE9264D-3C68-4BD7-9BA1-37EDECDDECFC}"/>
    <cellStyle name="Millares 10 6 7" xfId="229" xr:uid="{5D926867-01DC-4BA5-AB8B-87F3873A7372}"/>
    <cellStyle name="Millares 10 6 8" xfId="230" xr:uid="{0A49C9B1-B815-4E30-8A4E-17C761BC754E}"/>
    <cellStyle name="Millares 10 7" xfId="231" xr:uid="{9B619FCA-41EC-430A-92A2-98A6368DFA09}"/>
    <cellStyle name="Millares 10 7 2" xfId="232" xr:uid="{DBEDFE58-6DD5-4707-8843-FA75A25175AE}"/>
    <cellStyle name="Millares 10 7 3" xfId="233" xr:uid="{5DE1D79D-55A5-4314-A241-A05030A29A3F}"/>
    <cellStyle name="Millares 10 8" xfId="234" xr:uid="{24928D85-79E4-4E6F-94AB-FCF39BE664DA}"/>
    <cellStyle name="Millares 10 9" xfId="235" xr:uid="{8566296B-D5C4-42D6-8BB5-92B3A7A978AC}"/>
    <cellStyle name="Millares 100" xfId="236" xr:uid="{B1290E1F-37CF-406D-8AF8-1086925F5905}"/>
    <cellStyle name="Millares 101" xfId="237" xr:uid="{978CD3BA-7E93-4E1D-94EB-785E1E3E3165}"/>
    <cellStyle name="Millares 102" xfId="238" xr:uid="{C3C37829-9D39-4CB2-B9F7-26A2A673E04D}"/>
    <cellStyle name="Millares 103" xfId="239" xr:uid="{DB17B8CD-D090-424F-BFA0-4E182214E357}"/>
    <cellStyle name="Millares 104" xfId="240" xr:uid="{CC232469-3FBB-4C58-8C06-8F2EDF8A48CD}"/>
    <cellStyle name="Millares 105" xfId="241" xr:uid="{F0638206-98C6-44E0-AE76-F5DCBDA91F0A}"/>
    <cellStyle name="Millares 106" xfId="242" xr:uid="{B7BD8A4F-1A7A-4996-8709-40ECDF0B50FE}"/>
    <cellStyle name="Millares 107" xfId="243" xr:uid="{78645FEB-8029-463A-8B92-D3FCB2A8B105}"/>
    <cellStyle name="Millares 108" xfId="244" xr:uid="{6C28E38E-F716-46A0-A6AD-6B77443982F9}"/>
    <cellStyle name="Millares 109" xfId="245" xr:uid="{AD9436E3-202F-4600-A227-E4418EFFDCC9}"/>
    <cellStyle name="Millares 11" xfId="246" xr:uid="{5DCAC49C-FF35-44C7-96F9-4E4E8AFCEDBC}"/>
    <cellStyle name="Millares 11 10" xfId="247" xr:uid="{82E9B380-01ED-48C4-BBF3-3A110CEB69A8}"/>
    <cellStyle name="Millares 11 11" xfId="248" xr:uid="{A2DE3CD8-E3C6-48C5-AD8B-0B36CBB213E9}"/>
    <cellStyle name="Millares 11 12" xfId="249" xr:uid="{1FF0E334-6AF9-4ED3-9755-133308AD9175}"/>
    <cellStyle name="Millares 11 13" xfId="250" xr:uid="{F10E9F8B-ADAC-4693-870A-A940E6E5426C}"/>
    <cellStyle name="Millares 11 14" xfId="251" xr:uid="{1E62AE6B-1A7D-4503-9EE5-E95AE830E883}"/>
    <cellStyle name="Millares 11 15" xfId="252" xr:uid="{3ED67424-ACDA-46B7-A378-AFD66C989677}"/>
    <cellStyle name="Millares 11 16" xfId="253" xr:uid="{AB735628-F13F-40CD-9CC1-2DA4013511CF}"/>
    <cellStyle name="Millares 11 17" xfId="254" xr:uid="{98B02469-DF02-48D1-B185-34588EEBA505}"/>
    <cellStyle name="Millares 11 18" xfId="255" xr:uid="{8145CD0C-E2E8-4F2F-AD4B-7D0F158A5A35}"/>
    <cellStyle name="Millares 11 19" xfId="256" xr:uid="{E77275C9-0AF7-485E-8A4D-99B758D8ADE0}"/>
    <cellStyle name="Millares 11 2" xfId="257" xr:uid="{8BF17881-1394-4BB5-AD5A-DE6DE8E3AEA5}"/>
    <cellStyle name="Millares 11 2 10" xfId="258" xr:uid="{33110927-658E-489F-8B04-5364F8CA2251}"/>
    <cellStyle name="Millares 11 2 11" xfId="259" xr:uid="{E181885A-016B-4BBC-9C50-B44A515FD50F}"/>
    <cellStyle name="Millares 11 2 12" xfId="260" xr:uid="{87D55DC8-777E-415B-A759-4186811FF6B7}"/>
    <cellStyle name="Millares 11 2 13" xfId="261" xr:uid="{65E8C76D-83B1-478D-A69C-0965FB3031FE}"/>
    <cellStyle name="Millares 11 2 14" xfId="262" xr:uid="{BF4D436B-258C-4BF3-BBCE-500CA26B552E}"/>
    <cellStyle name="Millares 11 2 15" xfId="263" xr:uid="{402707E1-3B69-4E83-A0DC-4A4B37629111}"/>
    <cellStyle name="Millares 11 2 16" xfId="264" xr:uid="{F39425EC-38B5-4956-B00C-56304F912261}"/>
    <cellStyle name="Millares 11 2 17" xfId="265" xr:uid="{9FF38622-E28C-4A4E-B834-F3B2BE41B1ED}"/>
    <cellStyle name="Millares 11 2 18" xfId="266" xr:uid="{A36BB0B6-06DE-495D-96AB-B8AFAEE43900}"/>
    <cellStyle name="Millares 11 2 19" xfId="267" xr:uid="{E5A91E76-FA62-49CD-BF80-A9BA240A4C25}"/>
    <cellStyle name="Millares 11 2 2" xfId="268" xr:uid="{E5C12FD5-9517-4B88-8B06-291E6D4C2B7B}"/>
    <cellStyle name="Millares 11 2 2 2" xfId="269" xr:uid="{9C4E6F13-6610-486C-87BE-8C4F2D23D8A2}"/>
    <cellStyle name="Millares 11 2 2 3" xfId="270" xr:uid="{44405F98-FB79-465D-AA20-BA1DC467C0E1}"/>
    <cellStyle name="Millares 11 2 20" xfId="271" xr:uid="{DFCF3809-39BA-42E2-93B2-499B5A37AB81}"/>
    <cellStyle name="Millares 11 2 21" xfId="272" xr:uid="{B967661A-84E2-4832-A676-8B89A216F873}"/>
    <cellStyle name="Millares 11 2 22" xfId="273" xr:uid="{5BDF241B-ED8A-48C6-8D28-38E96EF4E92F}"/>
    <cellStyle name="Millares 11 2 3" xfId="274" xr:uid="{0246DE4B-79D2-44BC-AAA7-B7E3861A768E}"/>
    <cellStyle name="Millares 11 2 4" xfId="275" xr:uid="{C986FD65-92DF-4919-8004-4E169F0B43F5}"/>
    <cellStyle name="Millares 11 2 5" xfId="276" xr:uid="{99F50EB6-CBCC-40FB-A702-ABCB94613622}"/>
    <cellStyle name="Millares 11 2 6" xfId="277" xr:uid="{12C4B896-912F-48DF-BBA3-F11532B67773}"/>
    <cellStyle name="Millares 11 2 7" xfId="278" xr:uid="{DFAF2BB0-1790-412D-8581-72988FB77398}"/>
    <cellStyle name="Millares 11 2 8" xfId="279" xr:uid="{50AFF9EF-3C13-485C-BCD8-A71A26F130C7}"/>
    <cellStyle name="Millares 11 2 9" xfId="280" xr:uid="{888EC726-8734-495C-8428-FEF0BFEB6D65}"/>
    <cellStyle name="Millares 11 20" xfId="281" xr:uid="{F44B2921-706E-40FE-9707-A9C0A7005C70}"/>
    <cellStyle name="Millares 11 21" xfId="282" xr:uid="{C22DC9D2-86D6-4483-B832-C4B790FD3080}"/>
    <cellStyle name="Millares 11 22" xfId="283" xr:uid="{E35309F5-5838-4A5A-A7C4-9FCDD2DE791F}"/>
    <cellStyle name="Millares 11 23" xfId="284" xr:uid="{E6B9EF37-91E3-451A-8CBD-76A6D04C8E8F}"/>
    <cellStyle name="Millares 11 24" xfId="285" xr:uid="{8BEB60DC-9BFD-4F89-A385-983C905196D4}"/>
    <cellStyle name="Millares 11 25" xfId="286" xr:uid="{AEDFA24C-D034-4D8B-9719-F0925EC05732}"/>
    <cellStyle name="Millares 11 26" xfId="287" xr:uid="{99653F90-973F-4A8A-BA5B-4D8F882F5883}"/>
    <cellStyle name="Millares 11 27" xfId="9074" xr:uid="{88E994A0-E294-40FD-A437-2FE6A5F5523D}"/>
    <cellStyle name="Millares 11 28" xfId="9297" xr:uid="{5342DA6A-8228-42EB-8C9F-640E3CA0E3C6}"/>
    <cellStyle name="Millares 11 3" xfId="288" xr:uid="{EE97DB26-192B-44EC-871B-2FB70982DC43}"/>
    <cellStyle name="Millares 11 3 10" xfId="289" xr:uid="{49CD3106-E937-4EA4-9CC8-87760B9814B2}"/>
    <cellStyle name="Millares 11 3 11" xfId="290" xr:uid="{615B780F-FD45-4F79-BDAB-BB38634FDB8B}"/>
    <cellStyle name="Millares 11 3 12" xfId="291" xr:uid="{11DC4330-5E22-4F69-B2DD-C7F8A4C2D5BE}"/>
    <cellStyle name="Millares 11 3 13" xfId="292" xr:uid="{74EB9042-331A-45AA-962D-EB8BC7A02EBA}"/>
    <cellStyle name="Millares 11 3 14" xfId="293" xr:uid="{E5A3B689-8D90-4C58-B7DC-6399FA0772DB}"/>
    <cellStyle name="Millares 11 3 15" xfId="294" xr:uid="{0AFB4817-4EFD-4E0F-B6AA-EFEF194E1E7A}"/>
    <cellStyle name="Millares 11 3 16" xfId="295" xr:uid="{BAD5B21B-54ED-4903-B7B9-D8C5CBD759C9}"/>
    <cellStyle name="Millares 11 3 17" xfId="296" xr:uid="{0D8A6B7C-0EDF-4586-B3A3-CABF4F17B323}"/>
    <cellStyle name="Millares 11 3 18" xfId="297" xr:uid="{3AA0E5C6-1F46-48F3-86B7-9725536E876E}"/>
    <cellStyle name="Millares 11 3 19" xfId="298" xr:uid="{87A9ABE4-4AF8-42D0-80E4-643F790AAAE4}"/>
    <cellStyle name="Millares 11 3 2" xfId="299" xr:uid="{4BD02A89-DBB9-4A55-A77E-0C6AA75E1489}"/>
    <cellStyle name="Millares 11 3 2 2" xfId="300" xr:uid="{D7186035-02EF-469F-BBD7-8FE17B297353}"/>
    <cellStyle name="Millares 11 3 2 3" xfId="301" xr:uid="{9EAC43B5-A8A0-4F26-B039-E83DD980ACF8}"/>
    <cellStyle name="Millares 11 3 20" xfId="302" xr:uid="{027C6062-8D37-4BD1-A827-F0EEB2349A5C}"/>
    <cellStyle name="Millares 11 3 21" xfId="303" xr:uid="{32AC5AC1-67F1-44F4-BADE-4DECEF339F7C}"/>
    <cellStyle name="Millares 11 3 22" xfId="304" xr:uid="{A433A215-4A5B-40D1-A10B-8F6EE631C2AC}"/>
    <cellStyle name="Millares 11 3 3" xfId="305" xr:uid="{AE17A298-AC86-4440-BD33-D5D7FC39AD3E}"/>
    <cellStyle name="Millares 11 3 4" xfId="306" xr:uid="{C9F38203-DE57-48D9-BF8B-2C944BDC95E7}"/>
    <cellStyle name="Millares 11 3 5" xfId="307" xr:uid="{FDF13F85-8241-455A-B56A-2401E7FB9666}"/>
    <cellStyle name="Millares 11 3 6" xfId="308" xr:uid="{FE70A642-F64A-4EB2-ABF5-721105DE5A01}"/>
    <cellStyle name="Millares 11 3 7" xfId="309" xr:uid="{BEE55569-B776-4042-99D5-A5BDAA9615B1}"/>
    <cellStyle name="Millares 11 3 8" xfId="310" xr:uid="{1795A05B-BEEA-4B6D-8468-8DE10E18017E}"/>
    <cellStyle name="Millares 11 3 9" xfId="311" xr:uid="{C445A0EA-AAF5-4D85-B8D7-4A3F7D0DEB60}"/>
    <cellStyle name="Millares 11 4" xfId="312" xr:uid="{F3397759-D557-442B-B811-EA5CD224D3AF}"/>
    <cellStyle name="Millares 11 4 10" xfId="313" xr:uid="{A21AC948-DAB9-4C30-A8D2-6907086B9A5A}"/>
    <cellStyle name="Millares 11 4 11" xfId="314" xr:uid="{52CBE5A4-33FE-4A25-BC0E-92D6AA1498A0}"/>
    <cellStyle name="Millares 11 4 12" xfId="315" xr:uid="{590A5A71-B3C2-429E-8B96-B6416699BEA7}"/>
    <cellStyle name="Millares 11 4 13" xfId="316" xr:uid="{8CFFEB9C-9BB9-4E75-890C-1E1A41F9268C}"/>
    <cellStyle name="Millares 11 4 14" xfId="317" xr:uid="{4382DB32-C31C-4030-A191-77A85DDD99B2}"/>
    <cellStyle name="Millares 11 4 15" xfId="318" xr:uid="{813E9BAF-6ADA-4CCE-8DE7-C84FA815EED8}"/>
    <cellStyle name="Millares 11 4 16" xfId="319" xr:uid="{F0D86878-464A-4B70-8DE0-5A04B200E02F}"/>
    <cellStyle name="Millares 11 4 17" xfId="320" xr:uid="{B61A6A1A-B326-448D-B40B-59F38A065F8B}"/>
    <cellStyle name="Millares 11 4 18" xfId="321" xr:uid="{7B4A8FEC-F931-4FFF-B19D-EE6DFAAB8034}"/>
    <cellStyle name="Millares 11 4 19" xfId="322" xr:uid="{39C5CD22-C679-410E-9AB3-3F50F507EE18}"/>
    <cellStyle name="Millares 11 4 2" xfId="323" xr:uid="{6ED202A1-1BA5-46ED-8538-72F562878736}"/>
    <cellStyle name="Millares 11 4 2 2" xfId="324" xr:uid="{5D654C6F-3F75-463D-A617-9FC2C1FE9BB4}"/>
    <cellStyle name="Millares 11 4 2 3" xfId="325" xr:uid="{D5049233-6129-48AE-AD30-5CB6079C1A67}"/>
    <cellStyle name="Millares 11 4 20" xfId="326" xr:uid="{8F08C882-E427-4AC9-8473-4BB2792E9EB3}"/>
    <cellStyle name="Millares 11 4 21" xfId="327" xr:uid="{42BE9315-9F82-4971-A6C9-EB02C4C6F6C2}"/>
    <cellStyle name="Millares 11 4 3" xfId="328" xr:uid="{EBBE34AB-5A4A-4DA4-B4E1-4F3CD9E6E5B8}"/>
    <cellStyle name="Millares 11 4 4" xfId="329" xr:uid="{1A5921E0-F095-4EDE-A409-91781B3984A9}"/>
    <cellStyle name="Millares 11 4 5" xfId="330" xr:uid="{6AEC1C97-08B3-4E78-908A-ABDE9AC0D15D}"/>
    <cellStyle name="Millares 11 4 6" xfId="331" xr:uid="{ACAC3715-745F-4F61-9A3C-E777EFF64B31}"/>
    <cellStyle name="Millares 11 4 7" xfId="332" xr:uid="{B74870E5-9A2F-4A6E-A027-3D45B2942BDB}"/>
    <cellStyle name="Millares 11 4 8" xfId="333" xr:uid="{240C2070-FE3E-4FDB-94E8-5C83C18B2C55}"/>
    <cellStyle name="Millares 11 4 9" xfId="334" xr:uid="{C50B8744-61AB-481D-8381-C98605D44E02}"/>
    <cellStyle name="Millares 11 5" xfId="335" xr:uid="{B19A6E25-E5A5-4E96-B75D-BDC26722CF17}"/>
    <cellStyle name="Millares 11 5 10" xfId="336" xr:uid="{18DF3291-78FE-48CF-9765-ED9E62AD59DB}"/>
    <cellStyle name="Millares 11 5 11" xfId="337" xr:uid="{EFF338C1-5687-461E-8CC3-29E4B6D8DE90}"/>
    <cellStyle name="Millares 11 5 12" xfId="338" xr:uid="{6CDDE7DB-24C0-4070-93C2-7527030DCC1E}"/>
    <cellStyle name="Millares 11 5 13" xfId="339" xr:uid="{F7909432-BEC5-4200-8B81-09C3BAB32690}"/>
    <cellStyle name="Millares 11 5 14" xfId="340" xr:uid="{A890A72A-AA76-4D1C-A9AD-EEFBD64E07A1}"/>
    <cellStyle name="Millares 11 5 15" xfId="341" xr:uid="{36760B53-E003-485F-A8E1-B14C8EA60AFC}"/>
    <cellStyle name="Millares 11 5 16" xfId="342" xr:uid="{E461EB73-EF67-4EDD-AD1A-04BBF13959CB}"/>
    <cellStyle name="Millares 11 5 17" xfId="343" xr:uid="{96FAE158-DDC8-4E8C-A748-99DC6BDB96C3}"/>
    <cellStyle name="Millares 11 5 18" xfId="344" xr:uid="{2FB16374-704A-4B15-B8FF-6C205B1D60D5}"/>
    <cellStyle name="Millares 11 5 19" xfId="345" xr:uid="{8DC25294-681D-46EF-894E-9573B03BD3CA}"/>
    <cellStyle name="Millares 11 5 2" xfId="346" xr:uid="{497E6DD0-997F-4309-95D6-EFF5AC327D40}"/>
    <cellStyle name="Millares 11 5 2 2" xfId="347" xr:uid="{93B31B68-5FB7-49C3-B4B5-69B836E3D1F1}"/>
    <cellStyle name="Millares 11 5 2 3" xfId="348" xr:uid="{7FE6E73A-0148-4839-967A-E8F74173EE9B}"/>
    <cellStyle name="Millares 11 5 20" xfId="349" xr:uid="{146077CE-457D-4145-BF03-0B643587E4D3}"/>
    <cellStyle name="Millares 11 5 21" xfId="350" xr:uid="{5E2ECCCD-234B-481F-B3DD-CF83386A0813}"/>
    <cellStyle name="Millares 11 5 3" xfId="351" xr:uid="{6514C84A-18B8-41DC-99AE-5C1EC49831EF}"/>
    <cellStyle name="Millares 11 5 4" xfId="352" xr:uid="{49CF2D7E-AD1B-418B-982D-248F982A5E9A}"/>
    <cellStyle name="Millares 11 5 5" xfId="353" xr:uid="{A8EA6F4F-FDD2-4274-AA80-6523EB1EB314}"/>
    <cellStyle name="Millares 11 5 6" xfId="354" xr:uid="{984C2AE0-1EC6-4452-98AF-4A4A4A9430E9}"/>
    <cellStyle name="Millares 11 5 7" xfId="355" xr:uid="{D19B7860-7E2C-4169-B984-49F21BECCBC5}"/>
    <cellStyle name="Millares 11 5 8" xfId="356" xr:uid="{6E9C4D05-EA3E-47F8-A331-7F4C01DBBE8D}"/>
    <cellStyle name="Millares 11 5 9" xfId="357" xr:uid="{5B9304DE-98EB-40F8-85A5-D3A379415F75}"/>
    <cellStyle name="Millares 11 6" xfId="358" xr:uid="{ACBE864C-BCEC-44AC-8617-6C08CC0EA94B}"/>
    <cellStyle name="Millares 11 6 2" xfId="359" xr:uid="{A102CC0B-1021-44A5-9DF4-4C66CE530932}"/>
    <cellStyle name="Millares 11 6 2 2" xfId="360" xr:uid="{6E4A25DD-7019-4303-B72E-8A83C2C9660A}"/>
    <cellStyle name="Millares 11 6 2 3" xfId="361" xr:uid="{7910F0F9-D855-4DF3-8B6D-369837B00D76}"/>
    <cellStyle name="Millares 11 6 3" xfId="362" xr:uid="{6866D4D8-9F6D-4B32-95D7-F81C65793697}"/>
    <cellStyle name="Millares 11 6 4" xfId="363" xr:uid="{10FB99C2-726F-40B8-9647-6FCE434330A2}"/>
    <cellStyle name="Millares 11 6 5" xfId="364" xr:uid="{02F43DF1-5842-4935-89D1-96DF79FBFC52}"/>
    <cellStyle name="Millares 11 6 6" xfId="365" xr:uid="{89C7AE98-7463-4AAC-B86A-EC43FF7AF6C5}"/>
    <cellStyle name="Millares 11 6 7" xfId="366" xr:uid="{2DC7697A-D2C2-486C-8DE5-E2FB0ADA3823}"/>
    <cellStyle name="Millares 11 6 8" xfId="367" xr:uid="{44529C40-9245-478C-B75F-A47F5D30E2EF}"/>
    <cellStyle name="Millares 11 7" xfId="368" xr:uid="{61E92BC2-99C3-4D71-B392-C1ED41440885}"/>
    <cellStyle name="Millares 11 7 2" xfId="369" xr:uid="{030DD703-F19F-4033-8BE2-BDAA3FBDA0E5}"/>
    <cellStyle name="Millares 11 7 3" xfId="370" xr:uid="{23A00C15-1626-4FE2-95CE-1C95947C407F}"/>
    <cellStyle name="Millares 11 8" xfId="371" xr:uid="{0E111B36-723D-4CE3-A6AB-A8802FA5309A}"/>
    <cellStyle name="Millares 11 9" xfId="372" xr:uid="{DB346D1D-0375-466E-97ED-D9D1FF8F414D}"/>
    <cellStyle name="Millares 110" xfId="373" xr:uid="{DEAEE5C5-21ED-49B1-85B4-6264522B04E0}"/>
    <cellStyle name="Millares 111" xfId="374" xr:uid="{61C5B73B-4D98-498D-85C2-AA84D53E4A4A}"/>
    <cellStyle name="Millares 112" xfId="375" xr:uid="{8EE971D5-E062-4B8D-BD83-C298C1F5304D}"/>
    <cellStyle name="Millares 113" xfId="376" xr:uid="{9B722ED7-E72D-40AC-B056-C04F0DA674F0}"/>
    <cellStyle name="Millares 114" xfId="377" xr:uid="{2422F706-EE11-4590-8656-B2A2BB5EF593}"/>
    <cellStyle name="Millares 115" xfId="378" xr:uid="{B067D3BD-E28F-444E-B854-48F9DB292105}"/>
    <cellStyle name="Millares 116" xfId="379" xr:uid="{49AD7997-38D7-494C-AB99-1D909C70033C}"/>
    <cellStyle name="Millares 117" xfId="380" xr:uid="{3A1B4194-AB79-44FC-86CE-617F760930C6}"/>
    <cellStyle name="Millares 117 2" xfId="9075" xr:uid="{7A93560D-DAB2-4F12-A0AE-61D05C73F932}"/>
    <cellStyle name="Millares 118" xfId="381" xr:uid="{01D18976-22A2-47C4-90F8-ED190BEC3F29}"/>
    <cellStyle name="Millares 118 2" xfId="9076" xr:uid="{EB1EB74B-0E1F-4320-9637-F381497357F9}"/>
    <cellStyle name="Millares 119" xfId="382" xr:uid="{A57B7467-4927-4A41-BB2C-7CF0688D6F2D}"/>
    <cellStyle name="Millares 119 2" xfId="9077" xr:uid="{91D2C413-D8D8-4F7F-860A-168C772583BF}"/>
    <cellStyle name="Millares 12" xfId="383" xr:uid="{2CF7965D-CB45-418C-BB55-B540C7B1EA3B}"/>
    <cellStyle name="Millares 12 10" xfId="384" xr:uid="{73DBE5C1-32C5-421F-A4A0-9A91AD1C1E08}"/>
    <cellStyle name="Millares 12 11" xfId="385" xr:uid="{E5D269DE-FC52-4725-B89B-A5F4FF73F1EE}"/>
    <cellStyle name="Millares 12 12" xfId="386" xr:uid="{B698A4EB-F102-4843-98F9-F29F0E1B3A25}"/>
    <cellStyle name="Millares 12 13" xfId="387" xr:uid="{E7BC273E-D2A8-4F65-9B17-EFFB9577AC5C}"/>
    <cellStyle name="Millares 12 14" xfId="388" xr:uid="{09E49CA1-4762-4BE4-8FA5-8CE9F1B23217}"/>
    <cellStyle name="Millares 12 15" xfId="389" xr:uid="{4D93E9F5-A3EB-4A5A-99B3-8F807E604E35}"/>
    <cellStyle name="Millares 12 16" xfId="390" xr:uid="{F6C9F7B2-382F-4CB7-8DD6-C25E1E1F2E53}"/>
    <cellStyle name="Millares 12 17" xfId="391" xr:uid="{CFD383AF-E400-4D29-86E9-B2DDF7C20F55}"/>
    <cellStyle name="Millares 12 18" xfId="392" xr:uid="{E60C3BED-92AF-4649-9843-87171CEC9653}"/>
    <cellStyle name="Millares 12 19" xfId="393" xr:uid="{5455BE06-2F2A-4686-AF02-979E98B73AF4}"/>
    <cellStyle name="Millares 12 2" xfId="394" xr:uid="{6B9D3C4D-6485-452A-BDB0-EEE3F97E4F06}"/>
    <cellStyle name="Millares 12 2 10" xfId="395" xr:uid="{7ABEEDFD-3A4D-4DA8-BD30-2CFE9B9C9FEA}"/>
    <cellStyle name="Millares 12 2 11" xfId="396" xr:uid="{68320737-B5D9-4E08-A1CB-0AFB68E72ED0}"/>
    <cellStyle name="Millares 12 2 12" xfId="397" xr:uid="{611A5271-13F5-4972-B270-6994766B295A}"/>
    <cellStyle name="Millares 12 2 13" xfId="398" xr:uid="{9F110AF7-27BF-4844-A584-F78BD1FBD580}"/>
    <cellStyle name="Millares 12 2 14" xfId="399" xr:uid="{F5A2EA1C-10CF-4EBA-B9D9-50EDD611A33D}"/>
    <cellStyle name="Millares 12 2 15" xfId="400" xr:uid="{9BA24516-800B-4DBE-BD11-B7FE5703DCBF}"/>
    <cellStyle name="Millares 12 2 16" xfId="401" xr:uid="{46623688-7D68-409F-8E75-1CF1FCDA2E43}"/>
    <cellStyle name="Millares 12 2 17" xfId="402" xr:uid="{D2E91E9D-D6D6-476F-B3BF-3F6BAACCB460}"/>
    <cellStyle name="Millares 12 2 18" xfId="403" xr:uid="{8A744489-89A0-4EEA-8C0A-81443F053390}"/>
    <cellStyle name="Millares 12 2 19" xfId="404" xr:uid="{9292C2AD-DA06-426E-909E-5227D29B2FEF}"/>
    <cellStyle name="Millares 12 2 2" xfId="405" xr:uid="{4FC89CE5-A9F3-46B6-8960-332A6B05F8E7}"/>
    <cellStyle name="Millares 12 2 2 2" xfId="406" xr:uid="{5CFB532E-85B4-498B-92FB-44B7B23B86B0}"/>
    <cellStyle name="Millares 12 2 2 3" xfId="407" xr:uid="{05605DE0-61C2-49DF-9EA8-4250E03C93C2}"/>
    <cellStyle name="Millares 12 2 20" xfId="408" xr:uid="{B8692BDB-6733-4644-935B-EFA075EF9B61}"/>
    <cellStyle name="Millares 12 2 21" xfId="409" xr:uid="{E094D2B6-8B25-46C2-A2E7-0F5F989ECE75}"/>
    <cellStyle name="Millares 12 2 22" xfId="410" xr:uid="{70D131BD-402A-40A5-9914-AA13F7777329}"/>
    <cellStyle name="Millares 12 2 3" xfId="411" xr:uid="{9142A4F3-6864-407A-B497-321B76D59BE4}"/>
    <cellStyle name="Millares 12 2 4" xfId="412" xr:uid="{513D7076-7DDA-4D6A-8C90-A82FD56FE0A8}"/>
    <cellStyle name="Millares 12 2 5" xfId="413" xr:uid="{A526F30C-98BA-4DB7-AC56-7C3397F3C1F1}"/>
    <cellStyle name="Millares 12 2 6" xfId="414" xr:uid="{ED3CAC9A-2641-4B60-9A61-EB3C24BA70A8}"/>
    <cellStyle name="Millares 12 2 7" xfId="415" xr:uid="{8FB9E9CC-8E96-49CE-8FF3-F8EFC93618A4}"/>
    <cellStyle name="Millares 12 2 8" xfId="416" xr:uid="{E5272D9F-CFBC-431B-AC12-C23849BED298}"/>
    <cellStyle name="Millares 12 2 9" xfId="417" xr:uid="{D1FB2AFE-4C16-46BB-9053-205548F50ACB}"/>
    <cellStyle name="Millares 12 20" xfId="418" xr:uid="{C6B2B515-62B0-410D-9DA1-B5273A7C9C02}"/>
    <cellStyle name="Millares 12 21" xfId="419" xr:uid="{F4670522-A373-4784-93A0-2C6FAB676796}"/>
    <cellStyle name="Millares 12 22" xfId="420" xr:uid="{6987EE66-2BA7-4C90-87C9-23471AC96909}"/>
    <cellStyle name="Millares 12 23" xfId="421" xr:uid="{3397DF79-9BD2-4097-B8F9-2EBDDEDCA659}"/>
    <cellStyle name="Millares 12 24" xfId="422" xr:uid="{378A5EC8-CFBC-47C9-A12B-633D20754A55}"/>
    <cellStyle name="Millares 12 25" xfId="423" xr:uid="{A7F9E5A7-56BB-40A1-A791-4F5C1D415A7A}"/>
    <cellStyle name="Millares 12 26" xfId="424" xr:uid="{FE07142E-6C0B-4F97-A9F4-8FBEBE27B160}"/>
    <cellStyle name="Millares 12 27" xfId="9298" xr:uid="{350159C7-528B-429B-AB85-DAA7A6538C02}"/>
    <cellStyle name="Millares 12 3" xfId="425" xr:uid="{C496B04D-256B-4FAF-82EA-F1F6EE1CEF92}"/>
    <cellStyle name="Millares 12 3 10" xfId="426" xr:uid="{F2CD350F-E64B-4F98-8E57-0E169F8BFD94}"/>
    <cellStyle name="Millares 12 3 11" xfId="427" xr:uid="{9DB07860-FAE2-4FF0-8C96-D6C579AEC907}"/>
    <cellStyle name="Millares 12 3 12" xfId="428" xr:uid="{491E928F-8A6A-403D-A3CB-10FA90F41DA8}"/>
    <cellStyle name="Millares 12 3 13" xfId="429" xr:uid="{C4CC402F-4FEB-439E-98D3-1681A325AF52}"/>
    <cellStyle name="Millares 12 3 14" xfId="430" xr:uid="{DF723008-3615-4B31-81C1-B7E98BC22B98}"/>
    <cellStyle name="Millares 12 3 15" xfId="431" xr:uid="{D626BE53-141D-4905-95FA-0EA1B668295A}"/>
    <cellStyle name="Millares 12 3 16" xfId="432" xr:uid="{08451030-1516-473F-A0BB-CE6FE149E2BF}"/>
    <cellStyle name="Millares 12 3 17" xfId="433" xr:uid="{48282F2A-9FAA-4A6B-A75A-AC7D7011E523}"/>
    <cellStyle name="Millares 12 3 18" xfId="434" xr:uid="{F3B0C356-F218-48BF-9C24-DB2BFF0833DC}"/>
    <cellStyle name="Millares 12 3 19" xfId="435" xr:uid="{5B1E5FCE-BCED-4E59-B455-739D3A45B347}"/>
    <cellStyle name="Millares 12 3 2" xfId="436" xr:uid="{EF7D5D69-6E0D-4B1F-B39A-7AFC58C746EB}"/>
    <cellStyle name="Millares 12 3 2 2" xfId="437" xr:uid="{43ADCC6B-657B-4853-AD09-036A60597791}"/>
    <cellStyle name="Millares 12 3 2 3" xfId="438" xr:uid="{B0DB0E78-A70A-4D1F-94CB-7A32192D71AB}"/>
    <cellStyle name="Millares 12 3 20" xfId="439" xr:uid="{9234AFC8-5657-4A31-A0CB-D059BBDA7B62}"/>
    <cellStyle name="Millares 12 3 21" xfId="440" xr:uid="{E5BE37B1-4AB4-4357-9EB4-A6A2B28BD182}"/>
    <cellStyle name="Millares 12 3 22" xfId="441" xr:uid="{59931E9A-6416-4E5B-9EBB-23684DCF1F5B}"/>
    <cellStyle name="Millares 12 3 3" xfId="442" xr:uid="{AD025FA8-2A7C-4876-9940-B2CE928332C5}"/>
    <cellStyle name="Millares 12 3 4" xfId="443" xr:uid="{057EA77B-CE30-42AF-9216-13F81104B8D8}"/>
    <cellStyle name="Millares 12 3 5" xfId="444" xr:uid="{E051679C-6604-46AC-9510-305BE67A36EC}"/>
    <cellStyle name="Millares 12 3 6" xfId="445" xr:uid="{93E4AFE9-0786-4E46-B1AB-8611659D8151}"/>
    <cellStyle name="Millares 12 3 7" xfId="446" xr:uid="{2B4A0E07-AE30-40C3-AF5D-18C2502DB2A8}"/>
    <cellStyle name="Millares 12 3 8" xfId="447" xr:uid="{539ED98C-FDAE-46B7-8AE9-5383391336B9}"/>
    <cellStyle name="Millares 12 3 9" xfId="448" xr:uid="{5A954151-B83E-4B46-9D6A-BE290A2011E7}"/>
    <cellStyle name="Millares 12 4" xfId="449" xr:uid="{12CE08A0-2FA9-4D04-8545-C76B30645330}"/>
    <cellStyle name="Millares 12 4 10" xfId="450" xr:uid="{CA39A22F-B199-48AB-8D90-9537CF9420A7}"/>
    <cellStyle name="Millares 12 4 11" xfId="451" xr:uid="{70B13C4F-3A87-4049-9760-2ECA813686CA}"/>
    <cellStyle name="Millares 12 4 12" xfId="452" xr:uid="{50A8E73E-F831-42FB-9079-9584BD0C2F6B}"/>
    <cellStyle name="Millares 12 4 13" xfId="453" xr:uid="{F706A3C8-A6E6-4B59-A5F0-7C5015DD7E04}"/>
    <cellStyle name="Millares 12 4 14" xfId="454" xr:uid="{4E6E0EF9-F066-4F37-90E6-2203065C5ACF}"/>
    <cellStyle name="Millares 12 4 15" xfId="455" xr:uid="{2344C44C-D49B-427E-B1F5-72F93A6662CE}"/>
    <cellStyle name="Millares 12 4 16" xfId="456" xr:uid="{597DC789-A6D5-44C9-A83E-6B47685BB98C}"/>
    <cellStyle name="Millares 12 4 17" xfId="457" xr:uid="{1917226C-7328-4E3E-94C4-6D0091C2011B}"/>
    <cellStyle name="Millares 12 4 18" xfId="458" xr:uid="{FFA39EFA-0544-4837-963C-58BA6BEAB447}"/>
    <cellStyle name="Millares 12 4 19" xfId="459" xr:uid="{90AA0FE2-7BB1-427B-AA7C-656165C0B9E5}"/>
    <cellStyle name="Millares 12 4 2" xfId="460" xr:uid="{DE6B40F4-82BD-4F5F-907D-BFEB4EAA693B}"/>
    <cellStyle name="Millares 12 4 2 2" xfId="461" xr:uid="{536944F1-517E-41EC-9E1E-3DD4D2E9D146}"/>
    <cellStyle name="Millares 12 4 2 3" xfId="462" xr:uid="{5C1F59FA-1AA6-4E6C-8E3A-340FF813144F}"/>
    <cellStyle name="Millares 12 4 20" xfId="463" xr:uid="{26BB2341-C082-499A-8D9C-7A4498B5465A}"/>
    <cellStyle name="Millares 12 4 21" xfId="464" xr:uid="{C0313546-0CBF-422E-B0FD-E95DEDEB0040}"/>
    <cellStyle name="Millares 12 4 3" xfId="465" xr:uid="{0F5ECB7B-526B-429F-8AC0-974CA919CC8D}"/>
    <cellStyle name="Millares 12 4 4" xfId="466" xr:uid="{F59C8CA6-5E60-4CFB-AFC6-9B52E4DD70F6}"/>
    <cellStyle name="Millares 12 4 5" xfId="467" xr:uid="{4869CDE2-181F-40E1-98D5-09A2637AC10E}"/>
    <cellStyle name="Millares 12 4 6" xfId="468" xr:uid="{539A6DDD-5A62-4FED-9830-461FD2ECB9BD}"/>
    <cellStyle name="Millares 12 4 7" xfId="469" xr:uid="{1D665501-E15F-4B39-B54C-AEE5C5CB1565}"/>
    <cellStyle name="Millares 12 4 8" xfId="470" xr:uid="{62490BBC-1413-42C4-B413-82CE48A8D8C5}"/>
    <cellStyle name="Millares 12 4 9" xfId="471" xr:uid="{092F1EEA-4E08-4E91-BD0C-48609B5882B0}"/>
    <cellStyle name="Millares 12 5" xfId="472" xr:uid="{51D52CB6-B94A-4880-A67D-B8D2E6631BB5}"/>
    <cellStyle name="Millares 12 5 10" xfId="473" xr:uid="{3CFAB52F-B855-4EDC-BB59-CB43DB33939D}"/>
    <cellStyle name="Millares 12 5 11" xfId="474" xr:uid="{5F8BFA78-AA55-41FB-B6C1-3B982CB510D5}"/>
    <cellStyle name="Millares 12 5 12" xfId="475" xr:uid="{7D6E1484-41C9-4BDA-96EA-56F8154AACE8}"/>
    <cellStyle name="Millares 12 5 13" xfId="476" xr:uid="{0E6C26DE-383E-4CD5-90B5-52B90AEC95A6}"/>
    <cellStyle name="Millares 12 5 14" xfId="477" xr:uid="{0F53EBC4-068B-44F7-9B73-F8A508296AD9}"/>
    <cellStyle name="Millares 12 5 15" xfId="478" xr:uid="{962E9979-7C4D-4E6C-AE47-C2277F2EB467}"/>
    <cellStyle name="Millares 12 5 16" xfId="479" xr:uid="{B7FB6E4F-D275-48EE-A8D5-F5E4B8301FB6}"/>
    <cellStyle name="Millares 12 5 17" xfId="480" xr:uid="{D9D7747A-1FDF-4D4D-9ED0-95978129F7D7}"/>
    <cellStyle name="Millares 12 5 18" xfId="481" xr:uid="{236A3C2F-BB2F-46D8-BD88-8546BCCF5B1C}"/>
    <cellStyle name="Millares 12 5 19" xfId="482" xr:uid="{9EE08FB6-624A-46A1-9D90-3C654E21745C}"/>
    <cellStyle name="Millares 12 5 2" xfId="483" xr:uid="{4110925A-28C4-4C42-B741-5CEEBD109ED2}"/>
    <cellStyle name="Millares 12 5 2 2" xfId="484" xr:uid="{E5CCDD91-2359-4A97-BCDA-090282633508}"/>
    <cellStyle name="Millares 12 5 2 3" xfId="485" xr:uid="{B14D54B6-6757-41E7-8D49-AE5E4E92B6A8}"/>
    <cellStyle name="Millares 12 5 20" xfId="486" xr:uid="{A931E4DD-6C4D-44F8-8B66-02C24823B61B}"/>
    <cellStyle name="Millares 12 5 21" xfId="487" xr:uid="{1F764F13-4CC4-43FE-81A4-8EEADF867667}"/>
    <cellStyle name="Millares 12 5 3" xfId="488" xr:uid="{1DDD2837-B0F9-40CC-8D3A-047B6DDE58AA}"/>
    <cellStyle name="Millares 12 5 4" xfId="489" xr:uid="{8B69D05E-A8D2-4660-B5A0-24A0D4E17F7B}"/>
    <cellStyle name="Millares 12 5 5" xfId="490" xr:uid="{E895B5DB-5E9D-4FDA-9616-F1D9326296F9}"/>
    <cellStyle name="Millares 12 5 6" xfId="491" xr:uid="{B35C34B0-7B67-44CB-85E2-7B291C07CCE5}"/>
    <cellStyle name="Millares 12 5 7" xfId="492" xr:uid="{14880ADB-1D5E-4F2E-8862-3984B6105F49}"/>
    <cellStyle name="Millares 12 5 8" xfId="493" xr:uid="{9F0B2A63-A40D-4E13-B60D-2E94BEE72B71}"/>
    <cellStyle name="Millares 12 5 9" xfId="494" xr:uid="{6916D0BE-ECA3-444B-8704-12A621E994C6}"/>
    <cellStyle name="Millares 12 6" xfId="495" xr:uid="{A5FEB1A7-5EEF-4732-8619-9886F44CB93F}"/>
    <cellStyle name="Millares 12 6 2" xfId="496" xr:uid="{7F59111B-7CDA-4307-BD6E-B354F5715309}"/>
    <cellStyle name="Millares 12 6 2 2" xfId="497" xr:uid="{DFA0AE54-668F-47FE-B392-CA21DC9640EC}"/>
    <cellStyle name="Millares 12 6 2 3" xfId="498" xr:uid="{971E7D65-1456-46EE-B9E4-526519442EAA}"/>
    <cellStyle name="Millares 12 6 3" xfId="499" xr:uid="{934103C8-1100-4603-B6BB-D5F908B6AF33}"/>
    <cellStyle name="Millares 12 6 4" xfId="500" xr:uid="{7ED9366B-2A82-4B13-890C-3AA3766EB779}"/>
    <cellStyle name="Millares 12 6 5" xfId="501" xr:uid="{6A74579B-0553-4D62-AADC-AA7E7510A9B9}"/>
    <cellStyle name="Millares 12 6 6" xfId="502" xr:uid="{7E69FF2D-B639-4292-A215-59DFBA2E50EC}"/>
    <cellStyle name="Millares 12 6 7" xfId="503" xr:uid="{77FF1EE9-2F20-4A87-9411-373AF1A188E0}"/>
    <cellStyle name="Millares 12 6 8" xfId="504" xr:uid="{55DE40D5-0EB4-49D7-982D-6458C099AEFB}"/>
    <cellStyle name="Millares 12 7" xfId="505" xr:uid="{CEAACFE3-D921-4E59-A401-76BA79437065}"/>
    <cellStyle name="Millares 12 7 2" xfId="506" xr:uid="{2670C2A6-154A-4651-968C-FDA9D83418B9}"/>
    <cellStyle name="Millares 12 7 3" xfId="507" xr:uid="{408E9ED5-EF1C-40A5-B985-0A8515534BB9}"/>
    <cellStyle name="Millares 12 8" xfId="508" xr:uid="{1CC7E908-E623-4228-BCB7-B92B1F037F48}"/>
    <cellStyle name="Millares 12 9" xfId="509" xr:uid="{B6DB0D20-D1CC-416E-B44A-75561FC7C35E}"/>
    <cellStyle name="Millares 120" xfId="99" xr:uid="{0F57775D-F8CC-4C57-A726-F5941C48BBC1}"/>
    <cellStyle name="Millares 121" xfId="510" xr:uid="{91701FB2-87F2-4E06-A35C-C8A6E1441573}"/>
    <cellStyle name="Millares 122" xfId="511" xr:uid="{C97A8FF7-3515-4E45-A3EA-FD99F9A0A47C}"/>
    <cellStyle name="Millares 123" xfId="512" xr:uid="{56643F6E-797C-43FC-814C-12CB53EA119B}"/>
    <cellStyle name="Millares 124" xfId="513" xr:uid="{0C5992E3-4229-4BE9-8A74-15CA07B3EEA3}"/>
    <cellStyle name="Millares 125" xfId="514" xr:uid="{1DF66F22-6BB3-4D94-A864-3D89DBE94158}"/>
    <cellStyle name="Millares 126" xfId="515" xr:uid="{68392C9C-6039-4198-B83B-415118346A0A}"/>
    <cellStyle name="Millares 127" xfId="516" xr:uid="{3D89E8DD-4312-4D05-B724-5FE0DB5127A6}"/>
    <cellStyle name="Millares 128" xfId="517" xr:uid="{34F24249-BE88-4166-960C-C1C8AC6B7DAE}"/>
    <cellStyle name="Millares 129" xfId="518" xr:uid="{D9318ABC-FD7D-4BEA-A632-91259D7276C3}"/>
    <cellStyle name="Millares 13" xfId="519" xr:uid="{4BEBF179-4689-4CFD-ABD4-3DCE11AD0ECB}"/>
    <cellStyle name="Millares 13 10" xfId="520" xr:uid="{88F18715-78F5-4A78-86C1-B984243237F0}"/>
    <cellStyle name="Millares 13 11" xfId="521" xr:uid="{78F1A5CC-1EEF-4774-9DE7-ACD6E2FCB7D7}"/>
    <cellStyle name="Millares 13 12" xfId="522" xr:uid="{B50C71E7-724A-4678-B294-D7788D22C621}"/>
    <cellStyle name="Millares 13 13" xfId="523" xr:uid="{F31E331B-FB27-407D-9A15-ABB461671607}"/>
    <cellStyle name="Millares 13 14" xfId="524" xr:uid="{0BE14C45-B077-45D7-8722-AECA1A6D0594}"/>
    <cellStyle name="Millares 13 15" xfId="525" xr:uid="{A5CB13D5-437A-4EDD-91CD-09AD4B0BDDEA}"/>
    <cellStyle name="Millares 13 16" xfId="526" xr:uid="{3DD62C8F-671F-4FCC-9848-77EBD31B9C8E}"/>
    <cellStyle name="Millares 13 17" xfId="527" xr:uid="{68502D80-11A6-4F28-BD62-3FEBBD58F09E}"/>
    <cellStyle name="Millares 13 18" xfId="528" xr:uid="{F0027556-46A0-4389-BBB7-A8866E9CDC03}"/>
    <cellStyle name="Millares 13 19" xfId="529" xr:uid="{8E6FECCD-6BE1-4179-80A5-1EE12F76D348}"/>
    <cellStyle name="Millares 13 2" xfId="530" xr:uid="{BA70D0F3-2864-46D3-ACDE-F5D796C6EC77}"/>
    <cellStyle name="Millares 13 2 10" xfId="531" xr:uid="{799A968F-88B7-402E-8F78-819E64EAA6F9}"/>
    <cellStyle name="Millares 13 2 11" xfId="532" xr:uid="{4429F02A-B1F4-43D2-B83A-BAD1B9D136BB}"/>
    <cellStyle name="Millares 13 2 12" xfId="533" xr:uid="{7CDF275C-2E8A-440C-91F0-0326CC316844}"/>
    <cellStyle name="Millares 13 2 13" xfId="534" xr:uid="{54EAC433-1901-4F21-9CC6-122A6DE94D94}"/>
    <cellStyle name="Millares 13 2 14" xfId="535" xr:uid="{108DB36B-66D5-4F74-A779-758ED404897A}"/>
    <cellStyle name="Millares 13 2 15" xfId="536" xr:uid="{C23646C6-1B57-403C-9902-E0D2BB5EBB96}"/>
    <cellStyle name="Millares 13 2 16" xfId="537" xr:uid="{9F0F1207-3EFA-48C5-AF8B-84C905890635}"/>
    <cellStyle name="Millares 13 2 17" xfId="538" xr:uid="{82607BEA-109F-48DE-BA17-A3BFCE927AAD}"/>
    <cellStyle name="Millares 13 2 18" xfId="539" xr:uid="{45792445-FA56-4436-8071-7933C9874C40}"/>
    <cellStyle name="Millares 13 2 19" xfId="540" xr:uid="{80AF9382-C309-4C29-ABEA-A9FB057412D4}"/>
    <cellStyle name="Millares 13 2 2" xfId="541" xr:uid="{29D2327E-92FE-4219-972F-C7D6C588070C}"/>
    <cellStyle name="Millares 13 2 2 2" xfId="542" xr:uid="{B55F58DE-DA93-4033-92D9-F9007BA056B6}"/>
    <cellStyle name="Millares 13 2 2 3" xfId="543" xr:uid="{47FA9608-004C-48D1-86F5-DF4C8540B967}"/>
    <cellStyle name="Millares 13 2 20" xfId="544" xr:uid="{0EADF49B-3B85-4BD7-A454-3AD5ACC02EC5}"/>
    <cellStyle name="Millares 13 2 21" xfId="545" xr:uid="{7F6748B2-00D7-4F4B-8893-C7566BBB042D}"/>
    <cellStyle name="Millares 13 2 22" xfId="546" xr:uid="{B8D4E7AC-EC6A-459D-8A9C-C899CA4D8D4E}"/>
    <cellStyle name="Millares 13 2 3" xfId="547" xr:uid="{02C6C421-F954-42EC-A1E7-5DFA96D21002}"/>
    <cellStyle name="Millares 13 2 4" xfId="548" xr:uid="{15B5E21C-3583-490F-B992-FE9166225849}"/>
    <cellStyle name="Millares 13 2 5" xfId="549" xr:uid="{33524736-453C-48CF-8434-950BDB9AC07D}"/>
    <cellStyle name="Millares 13 2 6" xfId="550" xr:uid="{ACFA0FBC-E8AF-4144-88CC-B653BD116AD9}"/>
    <cellStyle name="Millares 13 2 7" xfId="551" xr:uid="{E550784A-6054-43F0-A61F-A10EA4E78C5D}"/>
    <cellStyle name="Millares 13 2 8" xfId="552" xr:uid="{F6B838AB-19A2-44AD-B5CD-7FE31D128F53}"/>
    <cellStyle name="Millares 13 2 9" xfId="553" xr:uid="{AC58AB2D-A280-4241-B840-8CC508AA1135}"/>
    <cellStyle name="Millares 13 20" xfId="554" xr:uid="{69D9903C-DFBB-4F91-B37D-2C8D7889AD72}"/>
    <cellStyle name="Millares 13 21" xfId="555" xr:uid="{49BA3C1A-CB08-4750-B591-560A303771ED}"/>
    <cellStyle name="Millares 13 22" xfId="556" xr:uid="{876F4D0C-4440-4FCE-8C10-FE03C02C89C1}"/>
    <cellStyle name="Millares 13 23" xfId="557" xr:uid="{6D6A8EC5-7EA9-4558-B6B7-BF56280B509A}"/>
    <cellStyle name="Millares 13 24" xfId="558" xr:uid="{5BFBA1E4-83DA-4B64-B620-2FB725C7A10B}"/>
    <cellStyle name="Millares 13 25" xfId="559" xr:uid="{32508DB8-421D-4119-AAC2-17B4268864C0}"/>
    <cellStyle name="Millares 13 26" xfId="560" xr:uid="{9E968900-8C12-4401-A2F9-F7111439405A}"/>
    <cellStyle name="Millares 13 27" xfId="9078" xr:uid="{5DB5AAFF-CA45-41B6-8167-562E0565DE9E}"/>
    <cellStyle name="Millares 13 28" xfId="9299" xr:uid="{EC06F792-ED58-4E3F-9D80-D80FE34D35A3}"/>
    <cellStyle name="Millares 13 3" xfId="561" xr:uid="{5F5B6F86-C5C3-4713-AB22-EF96E17CA709}"/>
    <cellStyle name="Millares 13 3 10" xfId="562" xr:uid="{47CEC4C6-EC52-4588-BFDF-DBE1D3E13145}"/>
    <cellStyle name="Millares 13 3 11" xfId="563" xr:uid="{2C12BBC9-CBA6-42CA-925E-C49C9D4354C9}"/>
    <cellStyle name="Millares 13 3 12" xfId="564" xr:uid="{2F1D1130-10F1-4303-AC1C-F79DE2FCE0D6}"/>
    <cellStyle name="Millares 13 3 13" xfId="565" xr:uid="{2FBED223-22D6-4175-BCBF-15566AB701D9}"/>
    <cellStyle name="Millares 13 3 14" xfId="566" xr:uid="{C1A4E0D1-D048-4A28-B260-CB2C1AA2E7FC}"/>
    <cellStyle name="Millares 13 3 15" xfId="567" xr:uid="{E2EE73E2-495A-4776-8502-9387DA31C288}"/>
    <cellStyle name="Millares 13 3 16" xfId="568" xr:uid="{7937F15D-6B51-4647-A3BF-B420536BD1C3}"/>
    <cellStyle name="Millares 13 3 17" xfId="569" xr:uid="{A43758DA-AD7D-4DC5-A0C0-79B65C77DA89}"/>
    <cellStyle name="Millares 13 3 18" xfId="570" xr:uid="{119E1803-F71E-4640-A9E3-9455800F3E67}"/>
    <cellStyle name="Millares 13 3 19" xfId="571" xr:uid="{4E2D8C67-E765-42A4-A8DE-F2F825948214}"/>
    <cellStyle name="Millares 13 3 2" xfId="572" xr:uid="{7947EDC9-D0C6-404F-AE84-7143A1E82B3C}"/>
    <cellStyle name="Millares 13 3 2 2" xfId="573" xr:uid="{8A263800-1F5A-43FD-BB9A-877D7367565D}"/>
    <cellStyle name="Millares 13 3 2 3" xfId="574" xr:uid="{8D359053-E688-4F9B-8160-A5309105B8B5}"/>
    <cellStyle name="Millares 13 3 20" xfId="575" xr:uid="{DA7C95A0-F607-436A-8EB8-EFA0BD08CD42}"/>
    <cellStyle name="Millares 13 3 21" xfId="576" xr:uid="{98D011B5-9EDA-4C44-BB31-B28105899D10}"/>
    <cellStyle name="Millares 13 3 22" xfId="577" xr:uid="{35AECE05-12F0-4FEB-8CD1-40E6B1031125}"/>
    <cellStyle name="Millares 13 3 3" xfId="578" xr:uid="{74C417FA-CC67-4E32-9B04-A6DCB4B0D1FD}"/>
    <cellStyle name="Millares 13 3 4" xfId="579" xr:uid="{D0C0DD11-D0BA-4CE9-B68B-EED59F612506}"/>
    <cellStyle name="Millares 13 3 5" xfId="580" xr:uid="{6131CEA7-9480-4752-9E0A-830B38EC472B}"/>
    <cellStyle name="Millares 13 3 6" xfId="581" xr:uid="{76B6AD8C-7891-4B1E-B81D-DF4655EA15FE}"/>
    <cellStyle name="Millares 13 3 7" xfId="582" xr:uid="{BEDC705A-4BCD-4DBD-8DA0-00B6B6237E9B}"/>
    <cellStyle name="Millares 13 3 8" xfId="583" xr:uid="{2B647CCE-AD3D-43BA-8A91-D90BEED65DC5}"/>
    <cellStyle name="Millares 13 3 9" xfId="584" xr:uid="{C9C3634F-1F39-4829-907C-708E735FD2F0}"/>
    <cellStyle name="Millares 13 4" xfId="585" xr:uid="{A1E5EA84-E58A-44C3-98A6-E59E09EEB4EB}"/>
    <cellStyle name="Millares 13 4 10" xfId="586" xr:uid="{7B9F0B29-A5BD-445D-AB29-6914B69A1D4F}"/>
    <cellStyle name="Millares 13 4 11" xfId="587" xr:uid="{BC905E47-AE6E-4F44-9A20-192F32B89E1B}"/>
    <cellStyle name="Millares 13 4 12" xfId="588" xr:uid="{C8BBCF03-0B66-4006-8BB3-1693B45B3974}"/>
    <cellStyle name="Millares 13 4 13" xfId="589" xr:uid="{C9D09D81-ACB0-4D89-8361-6BE69661795C}"/>
    <cellStyle name="Millares 13 4 14" xfId="590" xr:uid="{BA934D71-5C92-4074-A60E-73DDC59CA116}"/>
    <cellStyle name="Millares 13 4 15" xfId="591" xr:uid="{274E030F-0200-4865-A519-47DE6689F53E}"/>
    <cellStyle name="Millares 13 4 16" xfId="592" xr:uid="{09629320-F676-45EC-97DA-5D8046B50984}"/>
    <cellStyle name="Millares 13 4 17" xfId="593" xr:uid="{DE24F40A-4DD1-4F3D-AA3B-7EF703CCC867}"/>
    <cellStyle name="Millares 13 4 18" xfId="594" xr:uid="{F7358464-C093-4239-90FE-47DB98CC9A3D}"/>
    <cellStyle name="Millares 13 4 19" xfId="595" xr:uid="{33FD4017-7283-4A5B-B1E3-CB2131F72DCA}"/>
    <cellStyle name="Millares 13 4 2" xfId="596" xr:uid="{4818905F-7EB5-4B99-BB70-1669238F6C03}"/>
    <cellStyle name="Millares 13 4 2 2" xfId="597" xr:uid="{1F4934B7-F5B2-4ED9-A930-AA7430F05ADE}"/>
    <cellStyle name="Millares 13 4 2 3" xfId="598" xr:uid="{70E69F56-803D-404D-A7A1-67EF82F61742}"/>
    <cellStyle name="Millares 13 4 20" xfId="599" xr:uid="{51AF665D-474C-409F-AAC1-1B965E5208B7}"/>
    <cellStyle name="Millares 13 4 21" xfId="600" xr:uid="{6B4716B5-A426-439A-974D-ECDF6A1EF0D5}"/>
    <cellStyle name="Millares 13 4 3" xfId="601" xr:uid="{592230EF-4DE4-411C-93BF-FBEF784B59AA}"/>
    <cellStyle name="Millares 13 4 4" xfId="602" xr:uid="{8FAA36CA-F26C-44A2-8B5C-65E56AF12935}"/>
    <cellStyle name="Millares 13 4 5" xfId="603" xr:uid="{7875DE49-352C-49E5-A7F9-F6D2E807A956}"/>
    <cellStyle name="Millares 13 4 6" xfId="604" xr:uid="{F54792EA-CCE6-42D6-B7B4-E7A1894184D4}"/>
    <cellStyle name="Millares 13 4 7" xfId="605" xr:uid="{808AC0E1-6147-4E5E-B678-099633703A43}"/>
    <cellStyle name="Millares 13 4 8" xfId="606" xr:uid="{45DD93A2-04E0-4D0F-81AF-80A15134C659}"/>
    <cellStyle name="Millares 13 4 9" xfId="607" xr:uid="{F10AAA04-1D0A-43E2-BD6C-DEA178E4657F}"/>
    <cellStyle name="Millares 13 5" xfId="608" xr:uid="{2EFC024A-E3E2-4496-8B22-59D150ED8FF0}"/>
    <cellStyle name="Millares 13 5 10" xfId="609" xr:uid="{97F34AD2-D67F-4F9A-BA54-ABC152590D56}"/>
    <cellStyle name="Millares 13 5 11" xfId="610" xr:uid="{F9D8EF92-E8BA-4F1A-ABD5-178F52AA0988}"/>
    <cellStyle name="Millares 13 5 12" xfId="611" xr:uid="{5F3B98BC-C30B-4626-86EF-7CAFF00A861D}"/>
    <cellStyle name="Millares 13 5 13" xfId="612" xr:uid="{DAECA11A-93B5-4A1D-9424-307294560494}"/>
    <cellStyle name="Millares 13 5 14" xfId="613" xr:uid="{ED87D527-8861-4D83-9131-B7C7981789DB}"/>
    <cellStyle name="Millares 13 5 15" xfId="614" xr:uid="{EDF3029B-A9F3-44B7-8E5D-5359BC1A40D3}"/>
    <cellStyle name="Millares 13 5 16" xfId="615" xr:uid="{6D09E104-10D4-48FF-9945-235A1952306F}"/>
    <cellStyle name="Millares 13 5 17" xfId="616" xr:uid="{0CF5ED3A-9616-48F1-A02A-9E2C63C51A25}"/>
    <cellStyle name="Millares 13 5 18" xfId="617" xr:uid="{1A44B01D-64FA-4D5D-98AC-2BA8DA87ED0E}"/>
    <cellStyle name="Millares 13 5 19" xfId="618" xr:uid="{763737D3-4FC7-438A-BAC4-737AE1024D3B}"/>
    <cellStyle name="Millares 13 5 2" xfId="619" xr:uid="{4C65C4F9-D0F6-46BA-BB35-F285F4661644}"/>
    <cellStyle name="Millares 13 5 2 2" xfId="620" xr:uid="{A2CEC09B-7D66-449F-BE89-53FC513B506A}"/>
    <cellStyle name="Millares 13 5 2 3" xfId="621" xr:uid="{3AB6401D-D7E6-4DD0-A073-D09D65464775}"/>
    <cellStyle name="Millares 13 5 20" xfId="622" xr:uid="{CACCB18C-D3FC-49F2-8114-41B87C5A7985}"/>
    <cellStyle name="Millares 13 5 21" xfId="623" xr:uid="{1A8266C1-DCC4-4A41-B1A7-68B924C1EB42}"/>
    <cellStyle name="Millares 13 5 3" xfId="624" xr:uid="{DC5039C7-374B-4A3E-8FEB-696E675DC896}"/>
    <cellStyle name="Millares 13 5 4" xfId="625" xr:uid="{EB114932-9BAB-4A31-8AFB-418E569A4C56}"/>
    <cellStyle name="Millares 13 5 5" xfId="626" xr:uid="{4E8A85E8-EB82-493E-A95A-D2FE2B65392E}"/>
    <cellStyle name="Millares 13 5 6" xfId="627" xr:uid="{97BFE0EB-799F-4E5F-8D22-7DF8F1AA163A}"/>
    <cellStyle name="Millares 13 5 7" xfId="628" xr:uid="{30B31D08-48F9-4887-AA55-E488C2A357FD}"/>
    <cellStyle name="Millares 13 5 8" xfId="629" xr:uid="{20269198-2A06-479A-869B-D1B84C267B82}"/>
    <cellStyle name="Millares 13 5 9" xfId="630" xr:uid="{68B883D7-3134-41BF-A961-014989FEBA83}"/>
    <cellStyle name="Millares 13 6" xfId="631" xr:uid="{9342F506-087F-49F3-B6A3-921EEDDF194D}"/>
    <cellStyle name="Millares 13 6 2" xfId="632" xr:uid="{59281669-4BEF-4416-A02B-AE21C9670C2A}"/>
    <cellStyle name="Millares 13 6 2 2" xfId="633" xr:uid="{73E0CDC7-5FE9-4FCD-8BA8-9F374EFF22F2}"/>
    <cellStyle name="Millares 13 6 2 3" xfId="634" xr:uid="{B34E65FE-DD2E-4C8F-9537-08C5AF8E5652}"/>
    <cellStyle name="Millares 13 6 3" xfId="635" xr:uid="{D60CD910-91E8-4FB3-9804-C9A27B37029C}"/>
    <cellStyle name="Millares 13 6 4" xfId="636" xr:uid="{E4514BE0-6C29-4DD7-8E6D-C7437235DC9C}"/>
    <cellStyle name="Millares 13 6 5" xfId="637" xr:uid="{CBEAE783-1FCF-43B8-B28A-A744FFB876E4}"/>
    <cellStyle name="Millares 13 6 6" xfId="638" xr:uid="{C2390477-AE59-4FC2-853C-71A890CBCA7A}"/>
    <cellStyle name="Millares 13 6 7" xfId="639" xr:uid="{F4581C9A-1976-480D-992F-8A2E7C9B5A13}"/>
    <cellStyle name="Millares 13 6 8" xfId="640" xr:uid="{56CB9D9F-1BEC-49EF-BA5A-B8A7E9DD9357}"/>
    <cellStyle name="Millares 13 7" xfId="641" xr:uid="{04E49A99-D27D-42C2-997A-7813CF559C7E}"/>
    <cellStyle name="Millares 13 7 2" xfId="642" xr:uid="{287DEBFC-15C7-48EA-B94B-9E6478FB7AD6}"/>
    <cellStyle name="Millares 13 7 3" xfId="643" xr:uid="{C9040057-DD94-4E87-ADD7-F7DC2AE52143}"/>
    <cellStyle name="Millares 13 8" xfId="644" xr:uid="{47009DDA-65E6-4A75-845D-D3742F2CEA6B}"/>
    <cellStyle name="Millares 13 9" xfId="645" xr:uid="{3077A889-916A-44CB-8E52-301643193522}"/>
    <cellStyle name="Millares 130" xfId="646" xr:uid="{2014888A-4F3C-4CA2-BCCB-6E952A1E5AB2}"/>
    <cellStyle name="Millares 131" xfId="647" xr:uid="{905437E7-CB29-4D5A-8E6C-909BAEE70903}"/>
    <cellStyle name="Millares 132" xfId="648" xr:uid="{89486595-6674-4692-ABC0-023EE928D2C1}"/>
    <cellStyle name="Millares 132 2" xfId="9071" xr:uid="{A66871D3-7C59-4836-B9A7-2446D9AB2A6E}"/>
    <cellStyle name="Millares 133" xfId="649" xr:uid="{537391DD-6AAC-48BB-B155-51E2AB9FB0B2}"/>
    <cellStyle name="Millares 133 2" xfId="9086" xr:uid="{30FDCDCE-51E7-4A4B-8C91-9E2977637649}"/>
    <cellStyle name="Millares 134" xfId="650" xr:uid="{7EE070E3-436F-4F48-9D38-CB49E2A2F86E}"/>
    <cellStyle name="Millares 134 2" xfId="9111" xr:uid="{B8F08FB7-B868-468B-8DE1-E7B8C0736262}"/>
    <cellStyle name="Millares 135" xfId="651" xr:uid="{5759344F-A64C-4E0F-908A-2448B111322A}"/>
    <cellStyle name="Millares 135 2" xfId="9084" xr:uid="{32669366-8739-4EFD-87DF-008D78D9625F}"/>
    <cellStyle name="Millares 136" xfId="652" xr:uid="{D5E2A2ED-7233-40F8-A99D-3C252A1E43BA}"/>
    <cellStyle name="Millares 136 2" xfId="9110" xr:uid="{61AC3256-75B1-428F-9729-A91692C2D1F8}"/>
    <cellStyle name="Millares 137" xfId="653" xr:uid="{B7B3E938-FEF1-49CB-A557-16C8A93A89DB}"/>
    <cellStyle name="Millares 137 2" xfId="9070" xr:uid="{43D4E432-6346-4AE6-8DB0-CD08CE4B3219}"/>
    <cellStyle name="Millares 138" xfId="654" xr:uid="{8CE385BB-A84D-4B7B-9974-192DBC8D97DB}"/>
    <cellStyle name="Millares 138 2" xfId="9109" xr:uid="{48FEFE87-7D2E-4AEF-ADE0-47051A3C6E28}"/>
    <cellStyle name="Millares 139" xfId="655" xr:uid="{AF76100C-6C73-4EA8-B3B4-D2471CDC7DD6}"/>
    <cellStyle name="Millares 139 2" xfId="9072" xr:uid="{F19BEB22-422D-4B2E-8D2A-36F93C9C268C}"/>
    <cellStyle name="Millares 14" xfId="656" xr:uid="{ABF2326F-7533-4580-A66D-1E34B22053FA}"/>
    <cellStyle name="Millares 14 10" xfId="657" xr:uid="{85FFB3F0-1C57-43CD-951A-04862C4249BC}"/>
    <cellStyle name="Millares 14 11" xfId="658" xr:uid="{4E4354D9-80DD-4A4A-AF28-19E3987DA0EF}"/>
    <cellStyle name="Millares 14 12" xfId="659" xr:uid="{F60B6078-2469-4502-AFF2-382A3D6B0E47}"/>
    <cellStyle name="Millares 14 13" xfId="660" xr:uid="{A7B09F71-D454-4F20-920A-B0AC19DAB5C2}"/>
    <cellStyle name="Millares 14 14" xfId="661" xr:uid="{2AC085DA-5886-42E0-9FA3-8C1EF3845C84}"/>
    <cellStyle name="Millares 14 15" xfId="662" xr:uid="{D1A5E80D-A790-434C-A7CD-7C1CF6DE6C54}"/>
    <cellStyle name="Millares 14 16" xfId="663" xr:uid="{2C3A5459-81C5-4E98-9B92-EB73EF55543B}"/>
    <cellStyle name="Millares 14 17" xfId="664" xr:uid="{184EAC46-F9F6-419D-8EEA-A37AFCC7DF51}"/>
    <cellStyle name="Millares 14 18" xfId="665" xr:uid="{14CFB248-EEF8-42C0-B7D1-0F777C0A3262}"/>
    <cellStyle name="Millares 14 19" xfId="666" xr:uid="{FAC6FF79-8059-495E-B20D-7A77F33A44CF}"/>
    <cellStyle name="Millares 14 2" xfId="667" xr:uid="{A0F720E1-1741-4BA0-B4EF-8FC9D790C756}"/>
    <cellStyle name="Millares 14 2 10" xfId="668" xr:uid="{129D5922-7924-4942-A6B7-1F1E19B45DA9}"/>
    <cellStyle name="Millares 14 2 11" xfId="669" xr:uid="{1569088D-BDFF-47C2-9462-DDD816AD2273}"/>
    <cellStyle name="Millares 14 2 12" xfId="670" xr:uid="{324E5D37-E3D3-4B39-BC21-1FB9E1BE1F85}"/>
    <cellStyle name="Millares 14 2 13" xfId="671" xr:uid="{EB9EEF68-3CED-4E15-A8AB-0D51C74DFDF6}"/>
    <cellStyle name="Millares 14 2 14" xfId="672" xr:uid="{971F1E34-524D-46CE-8141-EC1E562B1116}"/>
    <cellStyle name="Millares 14 2 15" xfId="673" xr:uid="{18399F98-975E-4297-A361-9A34C39D43A8}"/>
    <cellStyle name="Millares 14 2 16" xfId="674" xr:uid="{360D7788-7891-4FBC-9175-A6377B2615BA}"/>
    <cellStyle name="Millares 14 2 17" xfId="675" xr:uid="{1BB8B01E-E6CC-4073-95DD-C3877B8E56FF}"/>
    <cellStyle name="Millares 14 2 18" xfId="676" xr:uid="{DB37C6BD-96BA-4EB5-BA23-0182B6319F9A}"/>
    <cellStyle name="Millares 14 2 19" xfId="677" xr:uid="{F2FB3489-5EA3-4900-999A-5F01842B4DC1}"/>
    <cellStyle name="Millares 14 2 2" xfId="678" xr:uid="{C59B0809-BCCF-4617-A499-8FD71561BCCE}"/>
    <cellStyle name="Millares 14 2 2 2" xfId="679" xr:uid="{C6CB94AE-ECE8-4C36-89DE-92D5322B22CF}"/>
    <cellStyle name="Millares 14 2 2 3" xfId="680" xr:uid="{E9C31B6E-0A80-424D-805B-2DCEE0D9CF55}"/>
    <cellStyle name="Millares 14 2 20" xfId="681" xr:uid="{6AACF73B-D256-4C1A-A5FA-AE35F390E7E9}"/>
    <cellStyle name="Millares 14 2 21" xfId="682" xr:uid="{05909471-5FF4-48E1-86AF-76D5170105A2}"/>
    <cellStyle name="Millares 14 2 22" xfId="683" xr:uid="{24A08C7E-72BE-45E9-B52D-16007CEB0265}"/>
    <cellStyle name="Millares 14 2 3" xfId="684" xr:uid="{56245CC1-51C3-4BA9-97C5-8846869E84EB}"/>
    <cellStyle name="Millares 14 2 4" xfId="685" xr:uid="{5D8D1AF1-0D29-4BD2-9ED3-3DEE63AE2DB9}"/>
    <cellStyle name="Millares 14 2 5" xfId="686" xr:uid="{20F0B61D-FF66-4613-A3F1-69232D6C408B}"/>
    <cellStyle name="Millares 14 2 6" xfId="687" xr:uid="{54C93E8B-3A4F-49DC-BDDF-CF914CFF079D}"/>
    <cellStyle name="Millares 14 2 7" xfId="688" xr:uid="{8FBB6035-23D5-4C7C-83C9-FBFE5039DEBE}"/>
    <cellStyle name="Millares 14 2 8" xfId="689" xr:uid="{4259A09C-3918-4CC8-BD2A-E7575B1B2091}"/>
    <cellStyle name="Millares 14 2 9" xfId="690" xr:uid="{1746CC74-C1F5-45FD-AAAF-FAAACECC2003}"/>
    <cellStyle name="Millares 14 20" xfId="691" xr:uid="{8C5A631F-003C-4F8F-B3E0-16928CDA5ED1}"/>
    <cellStyle name="Millares 14 21" xfId="692" xr:uid="{4089BF9B-600F-4B64-9C0C-A9484FA6A14A}"/>
    <cellStyle name="Millares 14 22" xfId="693" xr:uid="{6E5E8600-D21B-49FD-8EE6-824B626EB50D}"/>
    <cellStyle name="Millares 14 23" xfId="694" xr:uid="{7EDEBEBD-CAC1-4807-B6C7-DF1F09C79632}"/>
    <cellStyle name="Millares 14 24" xfId="695" xr:uid="{BBEF235A-E1D4-4E62-8E20-88FCEE6E1736}"/>
    <cellStyle name="Millares 14 25" xfId="696" xr:uid="{D083E813-2B74-48B7-9305-862C88BCE818}"/>
    <cellStyle name="Millares 14 26" xfId="697" xr:uid="{C46046FC-1ED5-43D3-9EA9-AC64D2F2B2EB}"/>
    <cellStyle name="Millares 14 27" xfId="9300" xr:uid="{2AEB07DB-05D7-41A9-84D6-4D18D0ABEFD7}"/>
    <cellStyle name="Millares 14 3" xfId="698" xr:uid="{BD81740D-FD85-4288-81FD-11E38DAC4483}"/>
    <cellStyle name="Millares 14 3 10" xfId="699" xr:uid="{DC0EB895-AC39-47F2-B68A-47709C165119}"/>
    <cellStyle name="Millares 14 3 11" xfId="700" xr:uid="{3DBE8DAC-96A4-4039-AB3E-AF4D49E840ED}"/>
    <cellStyle name="Millares 14 3 12" xfId="701" xr:uid="{13B1CCD7-4E3F-4FB0-B289-8DEF5A13426D}"/>
    <cellStyle name="Millares 14 3 13" xfId="702" xr:uid="{64EE756A-09F1-4D81-A08C-BD8C6F4B5282}"/>
    <cellStyle name="Millares 14 3 14" xfId="703" xr:uid="{33A0FBC5-4B0E-4E4C-8E4A-C4D14018D43A}"/>
    <cellStyle name="Millares 14 3 15" xfId="704" xr:uid="{4D69AA9A-A5EA-4D8E-BEA8-5EE910A5F493}"/>
    <cellStyle name="Millares 14 3 16" xfId="705" xr:uid="{44EBDCEC-DED4-4886-8D30-DC775A14FE33}"/>
    <cellStyle name="Millares 14 3 17" xfId="706" xr:uid="{F7104102-12F0-4F26-98C0-38C1FE3BE384}"/>
    <cellStyle name="Millares 14 3 18" xfId="707" xr:uid="{D46CDBEE-8808-47B0-9AFB-3E085E036BDC}"/>
    <cellStyle name="Millares 14 3 19" xfId="708" xr:uid="{27B579A0-8ECA-4625-BBC0-B49C10F9AE90}"/>
    <cellStyle name="Millares 14 3 2" xfId="709" xr:uid="{A5F9585A-CBAF-4B83-BCF4-0C139E72D581}"/>
    <cellStyle name="Millares 14 3 2 2" xfId="710" xr:uid="{F01BE134-B629-4307-B19E-7529C70B60A1}"/>
    <cellStyle name="Millares 14 3 2 3" xfId="711" xr:uid="{2D0C3332-D07C-4C86-BC37-5AA78781E235}"/>
    <cellStyle name="Millares 14 3 20" xfId="712" xr:uid="{7B961D9B-4829-4D87-97C1-0CD18F1BDADE}"/>
    <cellStyle name="Millares 14 3 21" xfId="713" xr:uid="{DAD12009-A92E-41FA-9515-FA578CEE5F31}"/>
    <cellStyle name="Millares 14 3 22" xfId="714" xr:uid="{588E7053-9E48-485C-BC72-C14A3EBCAED8}"/>
    <cellStyle name="Millares 14 3 3" xfId="715" xr:uid="{ED3475FF-C386-47DD-A9E1-6464DCBD42A8}"/>
    <cellStyle name="Millares 14 3 4" xfId="716" xr:uid="{F2DE2F37-E840-4A4D-AB37-F51333517146}"/>
    <cellStyle name="Millares 14 3 5" xfId="717" xr:uid="{D184ABA0-5E93-41C5-A94F-4C2A5E087B93}"/>
    <cellStyle name="Millares 14 3 6" xfId="718" xr:uid="{CA12455B-29C0-45A3-8C39-D1DEE3619009}"/>
    <cellStyle name="Millares 14 3 7" xfId="719" xr:uid="{DAC6DA49-D8DE-4780-A80F-E873860925A3}"/>
    <cellStyle name="Millares 14 3 8" xfId="720" xr:uid="{52BD5CE9-AD73-4F35-ADC7-300AC47B2050}"/>
    <cellStyle name="Millares 14 3 9" xfId="721" xr:uid="{DDD96610-419A-45C9-ABC7-1CE965918264}"/>
    <cellStyle name="Millares 14 4" xfId="722" xr:uid="{6AF5696F-9133-48E0-A704-E5D1DA53EE3C}"/>
    <cellStyle name="Millares 14 4 10" xfId="723" xr:uid="{534EBDF8-5E69-4D11-B11A-82A439DA761A}"/>
    <cellStyle name="Millares 14 4 11" xfId="724" xr:uid="{9BC6728F-86DF-4441-A2AA-12DA50D93955}"/>
    <cellStyle name="Millares 14 4 12" xfId="725" xr:uid="{5F9AFBC9-35A7-487B-9A5F-923197730B54}"/>
    <cellStyle name="Millares 14 4 13" xfId="726" xr:uid="{3FDE91A2-B74D-46A5-BC33-4C2E2D5A4F9B}"/>
    <cellStyle name="Millares 14 4 14" xfId="727" xr:uid="{55F8AE0C-AD11-4D3D-9037-059E25B65382}"/>
    <cellStyle name="Millares 14 4 15" xfId="728" xr:uid="{89592F09-2C33-4F99-8819-3F8F2ADD9C22}"/>
    <cellStyle name="Millares 14 4 16" xfId="729" xr:uid="{BA3A2060-5F0F-4E6C-9843-4A57074E1AA7}"/>
    <cellStyle name="Millares 14 4 17" xfId="730" xr:uid="{CDDF0185-B9D3-435F-846F-55F32B577948}"/>
    <cellStyle name="Millares 14 4 18" xfId="731" xr:uid="{8836DF0E-0598-4912-8CDC-4AF098747311}"/>
    <cellStyle name="Millares 14 4 19" xfId="732" xr:uid="{F5825B1C-9602-42F9-AC26-41F4B0A6A93E}"/>
    <cellStyle name="Millares 14 4 2" xfId="733" xr:uid="{374C529F-AD2D-474C-8589-3310F31BF652}"/>
    <cellStyle name="Millares 14 4 2 2" xfId="734" xr:uid="{BA5A2570-1351-40FC-826B-13E1725A02F8}"/>
    <cellStyle name="Millares 14 4 2 3" xfId="735" xr:uid="{1F97A1AE-660D-4B5D-A7F3-368E1D00A09F}"/>
    <cellStyle name="Millares 14 4 20" xfId="736" xr:uid="{9F9A7093-D657-4B68-B4E4-4767C9182187}"/>
    <cellStyle name="Millares 14 4 21" xfId="737" xr:uid="{60870E3B-6D2B-42F6-A943-3F5B52A6A145}"/>
    <cellStyle name="Millares 14 4 3" xfId="738" xr:uid="{D6C95112-6118-492D-AD3F-CBB618C0C2D6}"/>
    <cellStyle name="Millares 14 4 4" xfId="739" xr:uid="{5F8D5F5A-BBC8-49BC-A73C-43FB6226084F}"/>
    <cellStyle name="Millares 14 4 5" xfId="740" xr:uid="{4D1E0026-0667-438C-8C7F-7EB72ED12884}"/>
    <cellStyle name="Millares 14 4 6" xfId="741" xr:uid="{C9DCB824-83C8-4956-9FB7-200209E7E548}"/>
    <cellStyle name="Millares 14 4 7" xfId="742" xr:uid="{DC564C46-C89D-4E2B-B426-900D1F631D6D}"/>
    <cellStyle name="Millares 14 4 8" xfId="743" xr:uid="{4B11A5DD-0F5E-4D2D-966C-E078C4B6D467}"/>
    <cellStyle name="Millares 14 4 9" xfId="744" xr:uid="{F35B8D1F-C7A8-4F92-B69F-67CDEA93AE51}"/>
    <cellStyle name="Millares 14 5" xfId="745" xr:uid="{3E700FE1-1809-49CF-AF02-9A8D16FFF743}"/>
    <cellStyle name="Millares 14 5 10" xfId="746" xr:uid="{8979C41E-BC7F-4D3A-BA45-9DAE04CE6140}"/>
    <cellStyle name="Millares 14 5 11" xfId="747" xr:uid="{CF49169D-AC2D-4808-BB99-9131BFCA8079}"/>
    <cellStyle name="Millares 14 5 12" xfId="748" xr:uid="{07557667-74DC-4952-ACEB-C77223584E50}"/>
    <cellStyle name="Millares 14 5 13" xfId="749" xr:uid="{A8A71FC3-1633-4178-A555-A0E33607DB9F}"/>
    <cellStyle name="Millares 14 5 14" xfId="750" xr:uid="{259C743C-EA49-433F-A213-ABDCB7FE5D9D}"/>
    <cellStyle name="Millares 14 5 15" xfId="751" xr:uid="{4462F48E-2DD5-48F2-8A88-C86B181D01F5}"/>
    <cellStyle name="Millares 14 5 16" xfId="752" xr:uid="{2E9CFA9C-7085-4EF9-B33F-11268D9D2BAC}"/>
    <cellStyle name="Millares 14 5 17" xfId="753" xr:uid="{919E099B-D03E-4D7E-A4F1-3C142B2E2005}"/>
    <cellStyle name="Millares 14 5 18" xfId="754" xr:uid="{6170A42D-61A6-4A3E-B08B-3835ACEC9698}"/>
    <cellStyle name="Millares 14 5 19" xfId="755" xr:uid="{0918E9BE-09AF-4F5F-B7F9-19DBB81AD1C0}"/>
    <cellStyle name="Millares 14 5 2" xfId="756" xr:uid="{8B2E126E-7415-41F1-A0AD-A1C1A061B553}"/>
    <cellStyle name="Millares 14 5 2 2" xfId="757" xr:uid="{670030F1-F9F4-4F67-B8D2-EE93E7ADA70E}"/>
    <cellStyle name="Millares 14 5 2 3" xfId="758" xr:uid="{7A2AF99C-A9AE-4BDC-8971-CDE8DC2B85AC}"/>
    <cellStyle name="Millares 14 5 20" xfId="759" xr:uid="{75DED375-0796-494D-B04F-F286B1335A40}"/>
    <cellStyle name="Millares 14 5 21" xfId="760" xr:uid="{A4DB4C90-6899-47F2-A3A7-6691416EBF5C}"/>
    <cellStyle name="Millares 14 5 3" xfId="761" xr:uid="{7C61A74F-BA4E-476C-9254-24F95427535C}"/>
    <cellStyle name="Millares 14 5 4" xfId="762" xr:uid="{C21B9845-8B8A-4838-8AF5-9CB6F0A277B3}"/>
    <cellStyle name="Millares 14 5 5" xfId="763" xr:uid="{190F4C4A-943B-4243-B67D-A9D57BED3EA7}"/>
    <cellStyle name="Millares 14 5 6" xfId="764" xr:uid="{F2B7F7FD-D172-4042-ABD1-CC363A93EC20}"/>
    <cellStyle name="Millares 14 5 7" xfId="765" xr:uid="{615CF617-A65D-4CAF-9DBE-8CB43B3068EA}"/>
    <cellStyle name="Millares 14 5 8" xfId="766" xr:uid="{647FDE90-DE87-4BF4-A4FD-E011F1173EEF}"/>
    <cellStyle name="Millares 14 5 9" xfId="767" xr:uid="{F75F54B9-CF10-4D0F-ABB8-FA40C7FC3D9D}"/>
    <cellStyle name="Millares 14 6" xfId="768" xr:uid="{CD4A6CFD-7A2A-4A92-9048-C911580BBF38}"/>
    <cellStyle name="Millares 14 6 2" xfId="769" xr:uid="{A81AB3BB-0A95-42D6-A755-69E23F99D556}"/>
    <cellStyle name="Millares 14 6 2 2" xfId="770" xr:uid="{ACB18D80-AEE7-42FA-84D4-A8F6841094FE}"/>
    <cellStyle name="Millares 14 6 2 3" xfId="771" xr:uid="{9A36901F-2F0A-41E7-B63C-90F945E86576}"/>
    <cellStyle name="Millares 14 6 3" xfId="772" xr:uid="{BE3850D8-A783-4320-B8DF-3B110CE19B33}"/>
    <cellStyle name="Millares 14 6 4" xfId="773" xr:uid="{76140AE9-8487-475C-B9D6-E8CEAE3A7F0E}"/>
    <cellStyle name="Millares 14 6 5" xfId="774" xr:uid="{47C5C606-0C13-484C-BB66-B34E40253119}"/>
    <cellStyle name="Millares 14 6 6" xfId="775" xr:uid="{70619FA1-CDC0-482E-838D-35978392617B}"/>
    <cellStyle name="Millares 14 6 7" xfId="776" xr:uid="{F0647CF0-DF80-40E7-A245-C77FB7221D2E}"/>
    <cellStyle name="Millares 14 6 8" xfId="777" xr:uid="{EA3A217E-093E-412B-A2FA-B4FEFCD193C8}"/>
    <cellStyle name="Millares 14 7" xfId="778" xr:uid="{10B8D832-C05D-4A28-8337-848B21EE782B}"/>
    <cellStyle name="Millares 14 7 2" xfId="779" xr:uid="{8F1F1F6B-2BC4-43B3-B7FD-AA3F093EC7C0}"/>
    <cellStyle name="Millares 14 7 3" xfId="780" xr:uid="{F5D1E75D-2BD7-40B8-81CC-4BDCAFBA3DB6}"/>
    <cellStyle name="Millares 14 8" xfId="781" xr:uid="{E0E6B6E9-1FBA-44FE-8FA5-935B851DB37E}"/>
    <cellStyle name="Millares 14 9" xfId="782" xr:uid="{7310855D-B06E-4123-8565-614472A9A128}"/>
    <cellStyle name="Millares 140" xfId="783" xr:uid="{751C2E15-A248-45A5-AA1F-9008C798D1A6}"/>
    <cellStyle name="Millares 140 2" xfId="9108" xr:uid="{AD4E351C-F5E4-4FDF-A780-89CB6BDADA75}"/>
    <cellStyle name="Millares 141" xfId="784" xr:uid="{06B40E46-0894-4950-BFE2-2903DC4B3DF3}"/>
    <cellStyle name="Millares 141 2" xfId="9091" xr:uid="{1C9A4D12-D85A-438C-AA1C-383B3A159D9C}"/>
    <cellStyle name="Millares 142" xfId="785" xr:uid="{E89C5A2B-D151-44A8-86CD-B20B18B60961}"/>
    <cellStyle name="Millares 142 2" xfId="9107" xr:uid="{0FDE912E-B777-4A59-B2AC-7CF70E215DAF}"/>
    <cellStyle name="Millares 143" xfId="786" xr:uid="{BBF43BAD-F58A-4F76-A923-CC7CE2D67A7A}"/>
    <cellStyle name="Millares 143 2" xfId="9092" xr:uid="{0D329C4A-A29E-4CCC-A97F-5DA815AC1BC1}"/>
    <cellStyle name="Millares 144" xfId="787" xr:uid="{23EECD1A-F3BB-4046-8C3B-C13E4AB689C2}"/>
    <cellStyle name="Millares 144 2" xfId="9106" xr:uid="{D7C7EA5A-AD42-4DD9-AEFF-1ECC485809E0}"/>
    <cellStyle name="Millares 145" xfId="788" xr:uid="{ED09BAE3-E06A-414C-BB75-219D86AD403C}"/>
    <cellStyle name="Millares 145 2" xfId="9093" xr:uid="{57AF089E-E5EB-470D-AB8C-F6E3E3926493}"/>
    <cellStyle name="Millares 146" xfId="789" xr:uid="{E2AB932B-E094-4DEC-9CA5-0E3EED125165}"/>
    <cellStyle name="Millares 146 2" xfId="9105" xr:uid="{7BF81A5B-203B-47E9-AEE3-C8483D1A8957}"/>
    <cellStyle name="Millares 147" xfId="101" xr:uid="{9D3034DF-545C-45FA-B93D-87B908B2C132}"/>
    <cellStyle name="Millares 147 2" xfId="9094" xr:uid="{58FBBFC7-50C3-47F3-BC3B-5102EAC265B6}"/>
    <cellStyle name="Millares 148" xfId="790" xr:uid="{E0DA72CD-4DF2-4694-A657-00CBBFCC25CA}"/>
    <cellStyle name="Millares 148 2" xfId="9104" xr:uid="{CA612727-37BD-4F1C-B5CC-C4C62BDC32E1}"/>
    <cellStyle name="Millares 149" xfId="791" xr:uid="{B4F192A0-3820-43E7-A0E0-ED3D4C52CD72}"/>
    <cellStyle name="Millares 149 2" xfId="9095" xr:uid="{A30A12E4-E6A3-4C1A-83E7-75DC1E2475F4}"/>
    <cellStyle name="Millares 15" xfId="792" xr:uid="{0815606E-11EA-42BB-BF66-27799C75303A}"/>
    <cellStyle name="Millares 15 10" xfId="793" xr:uid="{0E1910EA-FCE6-4962-9C9D-EF665958ED31}"/>
    <cellStyle name="Millares 15 11" xfId="794" xr:uid="{96957425-484E-4F72-899F-5DBDCFB16BD3}"/>
    <cellStyle name="Millares 15 12" xfId="795" xr:uid="{045C9355-7F55-41BF-A602-12D18832F5F5}"/>
    <cellStyle name="Millares 15 13" xfId="796" xr:uid="{224B9ADB-BA16-45E1-A31E-941452D50687}"/>
    <cellStyle name="Millares 15 14" xfId="797" xr:uid="{7452FF02-7DC1-4DC6-B3BB-16BF99D38AAA}"/>
    <cellStyle name="Millares 15 15" xfId="798" xr:uid="{B7D7B3CD-DBA3-4A7C-BFBC-CD6249E67CA4}"/>
    <cellStyle name="Millares 15 16" xfId="799" xr:uid="{9EDC3A04-4B0B-4458-8909-25764D1110E5}"/>
    <cellStyle name="Millares 15 17" xfId="800" xr:uid="{5F4B130B-4A85-4E4F-B91F-CF55B16D1283}"/>
    <cellStyle name="Millares 15 18" xfId="801" xr:uid="{8EA7C10B-5FBD-4DC4-BA22-50DBDE329E9F}"/>
    <cellStyle name="Millares 15 19" xfId="802" xr:uid="{CF1FE184-599C-4C2F-B962-AA34856C8D36}"/>
    <cellStyle name="Millares 15 2" xfId="803" xr:uid="{7E502FCE-6476-4028-85A4-F7BB5F4D78E8}"/>
    <cellStyle name="Millares 15 2 10" xfId="804" xr:uid="{7182D424-1A3F-4883-AA2E-A9F0384B95CF}"/>
    <cellStyle name="Millares 15 2 11" xfId="805" xr:uid="{9B7F0BCB-3741-4076-8B37-461A3754D127}"/>
    <cellStyle name="Millares 15 2 12" xfId="806" xr:uid="{8ECE37B2-2ADA-4B39-88DE-56779949BC76}"/>
    <cellStyle name="Millares 15 2 13" xfId="807" xr:uid="{495C2246-48E9-4BB1-A74E-637CED85DE80}"/>
    <cellStyle name="Millares 15 2 14" xfId="808" xr:uid="{A3EE8369-26CC-4161-8D3F-831D83F16E51}"/>
    <cellStyle name="Millares 15 2 15" xfId="809" xr:uid="{352B7426-748D-4A3C-8600-74EB222A30C9}"/>
    <cellStyle name="Millares 15 2 16" xfId="810" xr:uid="{FA2219EE-761B-4F73-874E-F7AE821B1900}"/>
    <cellStyle name="Millares 15 2 17" xfId="811" xr:uid="{87F77E59-EFEE-4413-B81B-A4DCBF81031C}"/>
    <cellStyle name="Millares 15 2 18" xfId="812" xr:uid="{C9318330-8874-4159-A762-7B7670204C57}"/>
    <cellStyle name="Millares 15 2 19" xfId="813" xr:uid="{C81AFE2E-5A01-4CE9-B6DD-6B59B9765D49}"/>
    <cellStyle name="Millares 15 2 2" xfId="814" xr:uid="{A32658ED-85E8-4D07-881B-D6F592ACB8F7}"/>
    <cellStyle name="Millares 15 2 2 2" xfId="815" xr:uid="{341F34A0-BD9F-4B5F-B39C-D4CD3FE06DB5}"/>
    <cellStyle name="Millares 15 2 2 3" xfId="816" xr:uid="{37CDEDDB-17A7-4F69-94CC-33FAE540F508}"/>
    <cellStyle name="Millares 15 2 20" xfId="817" xr:uid="{57523935-48B1-4E21-B8FE-848BC50F41EF}"/>
    <cellStyle name="Millares 15 2 21" xfId="818" xr:uid="{FF1A38EB-7BD3-46A2-B14A-8571854EC9AD}"/>
    <cellStyle name="Millares 15 2 22" xfId="819" xr:uid="{718B6D77-6D1F-4875-9C98-05B36C9E547F}"/>
    <cellStyle name="Millares 15 2 3" xfId="820" xr:uid="{D1F5A66D-C51E-44C8-BB2D-98F748C9A0E8}"/>
    <cellStyle name="Millares 15 2 4" xfId="821" xr:uid="{B70C95CE-930D-41C4-8E25-3F2DF2D79542}"/>
    <cellStyle name="Millares 15 2 5" xfId="822" xr:uid="{81EC67D5-E96E-42A2-B5FE-380B85F6EEB8}"/>
    <cellStyle name="Millares 15 2 6" xfId="823" xr:uid="{699A12D8-5552-4675-A53A-82539EECB8D2}"/>
    <cellStyle name="Millares 15 2 7" xfId="824" xr:uid="{165F5BF1-238A-4E20-980E-A5D3536137EA}"/>
    <cellStyle name="Millares 15 2 8" xfId="825" xr:uid="{5AE6D680-3E54-4485-BD0E-346208C816C0}"/>
    <cellStyle name="Millares 15 2 9" xfId="826" xr:uid="{7F710F14-98A3-4A92-8C0F-F9B5C2E0DD34}"/>
    <cellStyle name="Millares 15 20" xfId="827" xr:uid="{955F1DDA-D81C-4737-B4FB-B4261D175029}"/>
    <cellStyle name="Millares 15 21" xfId="828" xr:uid="{1F1642C2-8C46-48CB-9CC7-CE8F4FF2E300}"/>
    <cellStyle name="Millares 15 22" xfId="829" xr:uid="{F96EE03F-CBA9-46AD-8E1B-B09BA8138E0B}"/>
    <cellStyle name="Millares 15 23" xfId="830" xr:uid="{9B17992D-ABED-45FB-9A78-62CD8C542094}"/>
    <cellStyle name="Millares 15 24" xfId="831" xr:uid="{4EC1E9CC-4443-42DA-9297-44E97D1F5295}"/>
    <cellStyle name="Millares 15 25" xfId="832" xr:uid="{67BDA290-A776-40A4-8D40-2901534E5DE3}"/>
    <cellStyle name="Millares 15 26" xfId="833" xr:uid="{F79C9BBF-5F54-4B48-A5F1-5675B798EA23}"/>
    <cellStyle name="Millares 15 27" xfId="9301" xr:uid="{88CD9F27-5356-42C8-AF52-8F63EDBA3040}"/>
    <cellStyle name="Millares 15 3" xfId="834" xr:uid="{8FB9E08B-CC9F-484B-A4AD-796D97C9D49F}"/>
    <cellStyle name="Millares 15 3 10" xfId="835" xr:uid="{3F43A0A3-75C4-4CC2-BE9A-AD7B1480A05C}"/>
    <cellStyle name="Millares 15 3 11" xfId="836" xr:uid="{3F379CEA-6321-4374-9B37-B3164B84B05B}"/>
    <cellStyle name="Millares 15 3 12" xfId="837" xr:uid="{DF6699ED-710E-484B-A25A-10F119AE9AFA}"/>
    <cellStyle name="Millares 15 3 13" xfId="838" xr:uid="{2D8231AB-3160-4FB1-B20D-3C65B72CD6C7}"/>
    <cellStyle name="Millares 15 3 14" xfId="839" xr:uid="{ECE789B8-EBCF-4986-9F7F-A04D13B1FE0A}"/>
    <cellStyle name="Millares 15 3 15" xfId="840" xr:uid="{DBE0B668-C166-4C07-8D1E-939296018061}"/>
    <cellStyle name="Millares 15 3 16" xfId="841" xr:uid="{EFEB3990-EBDF-49A4-8804-48E8D0B53376}"/>
    <cellStyle name="Millares 15 3 17" xfId="842" xr:uid="{61AA719C-AFFD-4DA3-BDAC-E8A4908D6F0F}"/>
    <cellStyle name="Millares 15 3 18" xfId="843" xr:uid="{54505AA7-5946-47AF-98F6-DE8BB78E22F8}"/>
    <cellStyle name="Millares 15 3 19" xfId="844" xr:uid="{1A4F766D-F0BC-4372-A80D-BD90927BD983}"/>
    <cellStyle name="Millares 15 3 2" xfId="845" xr:uid="{3011DA68-F16F-4F30-952B-D06BEA41E62C}"/>
    <cellStyle name="Millares 15 3 2 2" xfId="846" xr:uid="{2A0CE058-5590-4967-822C-C3489909E22A}"/>
    <cellStyle name="Millares 15 3 2 3" xfId="847" xr:uid="{9B2B2777-A8EE-40CF-AA0D-28F3B7152AFF}"/>
    <cellStyle name="Millares 15 3 20" xfId="848" xr:uid="{C29FE17F-BBC4-465A-A34E-EF0A0076F592}"/>
    <cellStyle name="Millares 15 3 21" xfId="849" xr:uid="{9D2CE668-BD8A-4B7B-9291-45576AE27ED5}"/>
    <cellStyle name="Millares 15 3 22" xfId="850" xr:uid="{2FDAA457-DC22-48F9-BC62-1064711DBA04}"/>
    <cellStyle name="Millares 15 3 3" xfId="851" xr:uid="{1887FFF8-8DA2-47EB-A907-76F7B4FD2043}"/>
    <cellStyle name="Millares 15 3 4" xfId="852" xr:uid="{F9E52E1B-4E95-458C-91D6-5E21F800BFDE}"/>
    <cellStyle name="Millares 15 3 5" xfId="853" xr:uid="{4916B983-D24E-4B5D-8A77-9E574CE6552C}"/>
    <cellStyle name="Millares 15 3 6" xfId="854" xr:uid="{3839ABDE-F3C7-42BC-8A2F-82F86888A148}"/>
    <cellStyle name="Millares 15 3 7" xfId="855" xr:uid="{39999E13-E6DD-41C1-B1A9-78E3FD65F7A3}"/>
    <cellStyle name="Millares 15 3 8" xfId="856" xr:uid="{78EC39A8-F221-4BF7-8658-28A0B63537F7}"/>
    <cellStyle name="Millares 15 3 9" xfId="857" xr:uid="{5950E431-7801-49CF-82EE-C452E6A616F1}"/>
    <cellStyle name="Millares 15 4" xfId="858" xr:uid="{85C384D3-6A26-4794-93DA-E9782EEBD1E4}"/>
    <cellStyle name="Millares 15 4 10" xfId="859" xr:uid="{F2850C0A-CBB8-4376-AAAF-FF4511B9948C}"/>
    <cellStyle name="Millares 15 4 11" xfId="860" xr:uid="{4A0B367D-FF30-413F-91F1-B793E9F99A25}"/>
    <cellStyle name="Millares 15 4 12" xfId="861" xr:uid="{C2F97D6F-E65D-452C-A1EB-CEDF001E9C06}"/>
    <cellStyle name="Millares 15 4 13" xfId="862" xr:uid="{0607397C-6816-46E2-B16E-5EA2741AF2DF}"/>
    <cellStyle name="Millares 15 4 14" xfId="863" xr:uid="{5865C1EC-BC04-4FC1-909C-5E8A26BF2AF3}"/>
    <cellStyle name="Millares 15 4 15" xfId="864" xr:uid="{667AC850-8B2F-4500-93E4-AE5E3176C7D8}"/>
    <cellStyle name="Millares 15 4 16" xfId="865" xr:uid="{E37397F9-08B8-4EAD-9E9B-2B1914AF2511}"/>
    <cellStyle name="Millares 15 4 17" xfId="866" xr:uid="{2399CA60-1B95-43DF-AB98-7A3DF3E92E96}"/>
    <cellStyle name="Millares 15 4 18" xfId="867" xr:uid="{AB59FEB4-BBEF-4C59-AD77-44215E6B7CB1}"/>
    <cellStyle name="Millares 15 4 19" xfId="868" xr:uid="{36918802-2865-40AD-A895-5F222DBEA302}"/>
    <cellStyle name="Millares 15 4 2" xfId="869" xr:uid="{227A2E09-2C1F-4FBE-BE45-673103C118A7}"/>
    <cellStyle name="Millares 15 4 2 2" xfId="870" xr:uid="{2E0F1864-0FB6-4C66-AE90-60508CBF85DD}"/>
    <cellStyle name="Millares 15 4 2 3" xfId="871" xr:uid="{610A262D-C0C3-4835-964A-A8E444553409}"/>
    <cellStyle name="Millares 15 4 20" xfId="872" xr:uid="{1F0FD31E-1707-4E34-904E-8A962E503BC4}"/>
    <cellStyle name="Millares 15 4 21" xfId="873" xr:uid="{3837AFDB-46FE-414D-8FF8-A3B54D78A9C2}"/>
    <cellStyle name="Millares 15 4 3" xfId="874" xr:uid="{89E3166F-FAE3-41E8-AEE2-CF6DEEC58730}"/>
    <cellStyle name="Millares 15 4 4" xfId="875" xr:uid="{EF30B5B7-7EDF-4F2E-9AE6-0964019891E7}"/>
    <cellStyle name="Millares 15 4 5" xfId="876" xr:uid="{8C8F99A3-4D66-48F4-8C41-599550567621}"/>
    <cellStyle name="Millares 15 4 6" xfId="877" xr:uid="{58F28B9C-23E0-42F3-BDF8-9C3565CC75E6}"/>
    <cellStyle name="Millares 15 4 7" xfId="878" xr:uid="{4B31C178-9634-464F-8D23-671BFBD4A2C7}"/>
    <cellStyle name="Millares 15 4 8" xfId="879" xr:uid="{8B0ED6DB-95A3-40D6-B665-23AF89E5788C}"/>
    <cellStyle name="Millares 15 4 9" xfId="880" xr:uid="{1F5A051A-E174-40AF-8C63-0F7EDB108222}"/>
    <cellStyle name="Millares 15 5" xfId="881" xr:uid="{BE8C8D89-B6E6-45CE-AB70-0A654BEEFC37}"/>
    <cellStyle name="Millares 15 5 10" xfId="882" xr:uid="{9F23F3E6-343A-443A-8D87-8F31A1A0156A}"/>
    <cellStyle name="Millares 15 5 11" xfId="883" xr:uid="{31FAD89E-AE14-4E3A-AC90-0FB901C65862}"/>
    <cellStyle name="Millares 15 5 12" xfId="884" xr:uid="{77719D17-3B43-485D-85CB-05DEB4BCD4D7}"/>
    <cellStyle name="Millares 15 5 13" xfId="885" xr:uid="{7EC146BC-9539-47DD-A508-520A94FE5C81}"/>
    <cellStyle name="Millares 15 5 14" xfId="886" xr:uid="{45044435-BA42-474F-B472-AA7217A52998}"/>
    <cellStyle name="Millares 15 5 15" xfId="887" xr:uid="{8FAE9AE5-F207-4E07-95DF-39A6A62F15CF}"/>
    <cellStyle name="Millares 15 5 16" xfId="888" xr:uid="{266FA69F-4FB2-4B17-BC8C-D93A3C2D6207}"/>
    <cellStyle name="Millares 15 5 17" xfId="889" xr:uid="{A08B822A-F85B-4F72-946D-C7490A4586D7}"/>
    <cellStyle name="Millares 15 5 18" xfId="890" xr:uid="{C2527BB1-C394-44E3-AEEE-CDB3304535B9}"/>
    <cellStyle name="Millares 15 5 19" xfId="891" xr:uid="{3CCCEAEF-CA6D-4438-B555-D8C50BA73D7B}"/>
    <cellStyle name="Millares 15 5 2" xfId="892" xr:uid="{CAE08F24-50EF-4433-937F-AB1C42383C78}"/>
    <cellStyle name="Millares 15 5 2 2" xfId="893" xr:uid="{CF209F69-1470-4D93-BC46-07282162F431}"/>
    <cellStyle name="Millares 15 5 2 3" xfId="894" xr:uid="{8183D726-56D1-413E-85B4-432AD570DD39}"/>
    <cellStyle name="Millares 15 5 20" xfId="895" xr:uid="{8C18550C-2DAB-4A60-9046-87EECDD2A6E6}"/>
    <cellStyle name="Millares 15 5 21" xfId="896" xr:uid="{ED6AC1E9-3F2F-4E62-A414-2D840564ACF6}"/>
    <cellStyle name="Millares 15 5 3" xfId="897" xr:uid="{5D2130F0-6574-4FC9-B68A-608B47ADA40C}"/>
    <cellStyle name="Millares 15 5 4" xfId="898" xr:uid="{D13EFC57-93F9-4896-9865-5686254EC422}"/>
    <cellStyle name="Millares 15 5 5" xfId="899" xr:uid="{26CDD185-16D9-497D-91ED-F5B7D697B1E0}"/>
    <cellStyle name="Millares 15 5 6" xfId="900" xr:uid="{BC4EA63E-4588-4C18-A501-2F751FD20AA0}"/>
    <cellStyle name="Millares 15 5 7" xfId="901" xr:uid="{9E0B0098-98AA-4C4E-9ADE-4146D05C722B}"/>
    <cellStyle name="Millares 15 5 8" xfId="902" xr:uid="{473D0098-C97C-4C16-8885-24AE8558C758}"/>
    <cellStyle name="Millares 15 5 9" xfId="903" xr:uid="{1A0ABE73-3F61-4CB9-8DAC-CEBD534E2046}"/>
    <cellStyle name="Millares 15 6" xfId="904" xr:uid="{44F47D54-9DEA-474A-9A6F-115E2DC8B0E3}"/>
    <cellStyle name="Millares 15 6 2" xfId="905" xr:uid="{4747736B-248A-4631-A24F-7EEFF655840F}"/>
    <cellStyle name="Millares 15 6 2 2" xfId="906" xr:uid="{995EDC61-287D-48C3-ACE9-30387CE8D20B}"/>
    <cellStyle name="Millares 15 6 2 3" xfId="907" xr:uid="{A2153F0B-8D10-4B3F-946B-BC3B15A5F816}"/>
    <cellStyle name="Millares 15 6 3" xfId="908" xr:uid="{0F573DBE-03B4-4CB0-B4E8-B29B1142C7D5}"/>
    <cellStyle name="Millares 15 6 4" xfId="909" xr:uid="{A637AD8E-6096-49AC-BFB8-F38F68D36C00}"/>
    <cellStyle name="Millares 15 6 5" xfId="910" xr:uid="{76A09587-BF2D-4834-8A11-C0389971FCFA}"/>
    <cellStyle name="Millares 15 6 6" xfId="911" xr:uid="{3F44E193-0943-4441-BEC0-856A7474DEAA}"/>
    <cellStyle name="Millares 15 6 7" xfId="912" xr:uid="{5251D77B-E809-4382-9DDD-356D589FEA16}"/>
    <cellStyle name="Millares 15 6 8" xfId="913" xr:uid="{768C68B1-D50F-4C7E-B090-D69B04BFAE7A}"/>
    <cellStyle name="Millares 15 7" xfId="914" xr:uid="{AC1A0E01-F265-4151-A0C2-F9A4F51D5D73}"/>
    <cellStyle name="Millares 15 7 2" xfId="915" xr:uid="{5FA056DD-613D-49F9-B4B2-C99EB205DB1F}"/>
    <cellStyle name="Millares 15 7 3" xfId="916" xr:uid="{0270B7C9-2797-4E93-B373-AD9C7E724F8B}"/>
    <cellStyle name="Millares 15 8" xfId="917" xr:uid="{87AAAC20-C381-43DF-B1CC-5465C0CFC3A1}"/>
    <cellStyle name="Millares 15 9" xfId="918" xr:uid="{C9F9B43B-C48F-41A7-A43B-FE6A89EED1D0}"/>
    <cellStyle name="Millares 150" xfId="919" xr:uid="{DB13C988-F4D7-4BF9-87C4-7E219C4AA3A6}"/>
    <cellStyle name="Millares 150 2" xfId="9103" xr:uid="{6FE1EAEF-CB40-4D56-B3ED-E911581710F2}"/>
    <cellStyle name="Millares 151" xfId="920" xr:uid="{19E4F041-8B3C-4C2F-8B18-409F58BFC230}"/>
    <cellStyle name="Millares 151 2" xfId="9096" xr:uid="{A1A33EFE-A9B9-4ACD-AA05-272105B63562}"/>
    <cellStyle name="Millares 152" xfId="921" xr:uid="{8E9C2CA8-5CB6-4EF4-99E3-6763434685BD}"/>
    <cellStyle name="Millares 152 2" xfId="9102" xr:uid="{DCF09FA8-583B-46F7-B6C1-4C90BED32902}"/>
    <cellStyle name="Millares 153" xfId="922" xr:uid="{4C3922ED-41E7-4DEB-B1DB-D30DAF8B6B5E}"/>
    <cellStyle name="Millares 153 2" xfId="9097" xr:uid="{0CDC8223-E23E-4853-80D7-2340ABE5C91D}"/>
    <cellStyle name="Millares 154" xfId="923" xr:uid="{7E84F4F6-FA5B-4092-8826-7FE0482ACBDB}"/>
    <cellStyle name="Millares 154 2" xfId="9101" xr:uid="{3BFCFCE3-4657-440C-ABEC-A90171F4431B}"/>
    <cellStyle name="Millares 155" xfId="924" xr:uid="{FAC21879-83A9-4608-9E74-F67A239B26E0}"/>
    <cellStyle name="Millares 155 2" xfId="9098" xr:uid="{8A771621-E0CD-4DA6-A77B-801863C42A48}"/>
    <cellStyle name="Millares 156" xfId="925" xr:uid="{C39F06B5-17B4-4731-96AB-52E23FA9A6E7}"/>
    <cellStyle name="Millares 156 2" xfId="9100" xr:uid="{5CD18341-B707-433A-890D-85E5A9D2FD95}"/>
    <cellStyle name="Millares 157" xfId="926" xr:uid="{2334FA08-55A3-418A-9361-848E731A7EDF}"/>
    <cellStyle name="Millares 157 2" xfId="9099" xr:uid="{F2507A6F-6E46-4379-A68F-D8CA92B8F974}"/>
    <cellStyle name="Millares 158" xfId="927" xr:uid="{328DC92D-7767-4BA7-B21F-D6AF7722E312}"/>
    <cellStyle name="Millares 158 2" xfId="9087" xr:uid="{9BE30B46-FD1A-47D6-847A-2E0E0A6DC37A}"/>
    <cellStyle name="Millares 159" xfId="928" xr:uid="{DE7FBAC4-42BD-4EDB-AF9E-D432CCBDBAB4}"/>
    <cellStyle name="Millares 159 2" xfId="9112" xr:uid="{5F13C6CC-13FB-4C75-89AC-F3A9EB2367E4}"/>
    <cellStyle name="Millares 16" xfId="929" xr:uid="{5F2B5D02-88A6-4BF2-8E37-DC675126634D}"/>
    <cellStyle name="Millares 16 10" xfId="930" xr:uid="{62FAF5F7-72E4-4F78-92F0-F659AA95E631}"/>
    <cellStyle name="Millares 16 11" xfId="931" xr:uid="{8B6043EE-86E8-4B17-A503-9C908F6472F3}"/>
    <cellStyle name="Millares 16 12" xfId="932" xr:uid="{51F92592-BD79-46A0-9B2A-764B6FFFFF91}"/>
    <cellStyle name="Millares 16 13" xfId="933" xr:uid="{7CFAF002-9138-4018-A0EC-1779F8CB7F04}"/>
    <cellStyle name="Millares 16 14" xfId="934" xr:uid="{3963BB64-EB0D-4ADD-9AE3-77CE3C5AAC6E}"/>
    <cellStyle name="Millares 16 15" xfId="935" xr:uid="{987C85EC-1497-4494-9F31-AD8A28102258}"/>
    <cellStyle name="Millares 16 16" xfId="936" xr:uid="{9A13DA3F-5F7B-46AA-8EE3-0E8AC1CC73EB}"/>
    <cellStyle name="Millares 16 17" xfId="937" xr:uid="{1B6A1559-1707-4A7C-91C1-7FEE9E763FAB}"/>
    <cellStyle name="Millares 16 18" xfId="938" xr:uid="{7CC883FF-FB08-409F-9BE4-BF27B771C107}"/>
    <cellStyle name="Millares 16 19" xfId="939" xr:uid="{5A92FDC6-2F96-4FF1-B4FB-10741D9EE3B4}"/>
    <cellStyle name="Millares 16 2" xfId="940" xr:uid="{159F4FAB-4E89-4B8B-8CED-A84BCCB0C0BD}"/>
    <cellStyle name="Millares 16 2 10" xfId="941" xr:uid="{FEEC9E17-A81F-45B3-9AA4-AB562EF511AE}"/>
    <cellStyle name="Millares 16 2 11" xfId="942" xr:uid="{7D8A5080-7020-46C3-A9FD-168E910F12E9}"/>
    <cellStyle name="Millares 16 2 12" xfId="943" xr:uid="{18B56D6D-DAB2-405E-8CD8-9C0E54787ED7}"/>
    <cellStyle name="Millares 16 2 13" xfId="944" xr:uid="{AB3D59B0-221D-4D27-941F-155E70812E33}"/>
    <cellStyle name="Millares 16 2 14" xfId="945" xr:uid="{5B19F1B7-DAF7-4722-A253-02898BF46C4D}"/>
    <cellStyle name="Millares 16 2 15" xfId="946" xr:uid="{74D8DAAD-595F-4A02-B5C8-1EEC638727B1}"/>
    <cellStyle name="Millares 16 2 16" xfId="947" xr:uid="{D9044CB7-BBE1-423B-A9FA-3AB7A5EC3891}"/>
    <cellStyle name="Millares 16 2 17" xfId="948" xr:uid="{53C5C6C7-B6A0-441B-AC25-A924C6B4D392}"/>
    <cellStyle name="Millares 16 2 18" xfId="949" xr:uid="{3EF0BF9E-14CD-4644-9CEF-DF0613645F42}"/>
    <cellStyle name="Millares 16 2 19" xfId="950" xr:uid="{7406091E-C445-469C-B664-66010A1C8E4C}"/>
    <cellStyle name="Millares 16 2 2" xfId="951" xr:uid="{27A3606D-D2C6-4CE2-8571-76871B86D2AD}"/>
    <cellStyle name="Millares 16 2 2 2" xfId="952" xr:uid="{D027BEA0-7E04-4874-87E4-1AFEEADA5C78}"/>
    <cellStyle name="Millares 16 2 2 3" xfId="953" xr:uid="{EA4DDBBA-A69E-462B-B9B2-C6CA9AF7F718}"/>
    <cellStyle name="Millares 16 2 20" xfId="954" xr:uid="{468596FA-6606-4923-8EBC-4244EDD3CD5E}"/>
    <cellStyle name="Millares 16 2 21" xfId="955" xr:uid="{1F4B1429-F70C-4252-BAEE-C48E1126BFCA}"/>
    <cellStyle name="Millares 16 2 22" xfId="956" xr:uid="{96639AB7-F10B-4873-B50E-103E867E0DB7}"/>
    <cellStyle name="Millares 16 2 3" xfId="957" xr:uid="{16B37EF2-7845-41DB-A0C9-85E91BA3A4C6}"/>
    <cellStyle name="Millares 16 2 4" xfId="958" xr:uid="{2AB9E710-F22A-4616-8DB5-D16B4D068A63}"/>
    <cellStyle name="Millares 16 2 5" xfId="959" xr:uid="{8B05F95A-BD31-4D53-A67B-05AAC647DE03}"/>
    <cellStyle name="Millares 16 2 6" xfId="960" xr:uid="{5CE7B249-F0B7-4CE8-842A-F87A9D8374AE}"/>
    <cellStyle name="Millares 16 2 7" xfId="961" xr:uid="{73CAE753-41BF-403A-8148-6DA3E73F2FA8}"/>
    <cellStyle name="Millares 16 2 8" xfId="962" xr:uid="{210462A0-2C16-4BAF-8C73-1E9472984FE8}"/>
    <cellStyle name="Millares 16 2 9" xfId="963" xr:uid="{519F6787-794C-4387-A37C-59BF236652F4}"/>
    <cellStyle name="Millares 16 20" xfId="964" xr:uid="{E159F8B4-E35C-429C-BB5E-2EC89D7C0BFE}"/>
    <cellStyle name="Millares 16 21" xfId="965" xr:uid="{DD11617A-68BD-41D7-BF28-182ED1478EB3}"/>
    <cellStyle name="Millares 16 22" xfId="966" xr:uid="{978D2B77-464C-494D-AF34-2829948DE964}"/>
    <cellStyle name="Millares 16 23" xfId="967" xr:uid="{06BD8784-6740-4CDD-A87F-FBAFB4103D5B}"/>
    <cellStyle name="Millares 16 24" xfId="968" xr:uid="{39D0D181-77F8-4CAD-A167-9686775EC908}"/>
    <cellStyle name="Millares 16 25" xfId="969" xr:uid="{2B4C6253-95C9-4559-BF12-D2A0DDCA5E3F}"/>
    <cellStyle name="Millares 16 26" xfId="970" xr:uid="{BD4DFEA4-3B75-4D72-9447-1FFE31A50362}"/>
    <cellStyle name="Millares 16 27" xfId="9302" xr:uid="{75A34A06-5DEE-47D4-8162-AEE99D7BE72B}"/>
    <cellStyle name="Millares 16 3" xfId="971" xr:uid="{B593D90E-BCF5-444D-BCE5-D5C7190AB30C}"/>
    <cellStyle name="Millares 16 3 10" xfId="972" xr:uid="{B5C9C09A-6118-4F8E-AAE3-2555957E63A8}"/>
    <cellStyle name="Millares 16 3 11" xfId="973" xr:uid="{57AD0286-1FCA-4230-9C7C-7C50F4E1B7A3}"/>
    <cellStyle name="Millares 16 3 12" xfId="974" xr:uid="{98EF04B4-2E17-462A-B90E-645D1DC484DB}"/>
    <cellStyle name="Millares 16 3 13" xfId="975" xr:uid="{CF0374F3-810F-468D-90B4-53F75C4240E8}"/>
    <cellStyle name="Millares 16 3 14" xfId="976" xr:uid="{5F959C9A-B6FD-410D-AD65-2C46573854D3}"/>
    <cellStyle name="Millares 16 3 15" xfId="977" xr:uid="{78999FED-DB2E-475B-A7A3-7288B2657291}"/>
    <cellStyle name="Millares 16 3 16" xfId="978" xr:uid="{36A3F9FE-CA26-4338-91CE-3CD18A78956E}"/>
    <cellStyle name="Millares 16 3 17" xfId="979" xr:uid="{6E5D47FC-BB1C-4303-885D-51DDF3447B79}"/>
    <cellStyle name="Millares 16 3 18" xfId="980" xr:uid="{90F015A1-B434-436A-894D-62280A9050BD}"/>
    <cellStyle name="Millares 16 3 19" xfId="981" xr:uid="{ACDE5DA3-834B-4888-9955-08A5FDECA62B}"/>
    <cellStyle name="Millares 16 3 2" xfId="982" xr:uid="{68FB7AE0-E869-491E-B607-96D44D2FA587}"/>
    <cellStyle name="Millares 16 3 2 2" xfId="983" xr:uid="{1BE80713-79C3-4ABC-B6F0-4DCE737C7508}"/>
    <cellStyle name="Millares 16 3 2 3" xfId="984" xr:uid="{29157B38-6048-4531-923F-6AA20FFB7099}"/>
    <cellStyle name="Millares 16 3 20" xfId="985" xr:uid="{B67C7397-17E4-486F-AF01-92746C51DECE}"/>
    <cellStyle name="Millares 16 3 21" xfId="986" xr:uid="{ABE606FB-C7DD-48FE-AF26-49F147D95486}"/>
    <cellStyle name="Millares 16 3 22" xfId="987" xr:uid="{597C11B2-8AEF-4655-AF04-C3E2465CABEE}"/>
    <cellStyle name="Millares 16 3 3" xfId="988" xr:uid="{0ACFB2EC-A51E-4257-829E-9EACEC1C4113}"/>
    <cellStyle name="Millares 16 3 4" xfId="989" xr:uid="{A5255B03-142E-420F-ADC1-19C24AAFE955}"/>
    <cellStyle name="Millares 16 3 5" xfId="990" xr:uid="{2B4D0331-2EC4-49AF-BFB4-09DDCB235BC0}"/>
    <cellStyle name="Millares 16 3 6" xfId="991" xr:uid="{0383953E-95E4-47A6-A798-A8CD306A41CB}"/>
    <cellStyle name="Millares 16 3 7" xfId="992" xr:uid="{BAF602E9-1E02-4AF1-AB49-66E77F210A17}"/>
    <cellStyle name="Millares 16 3 8" xfId="993" xr:uid="{103D7D73-0164-48EB-8280-AA9DCDA99E08}"/>
    <cellStyle name="Millares 16 3 9" xfId="994" xr:uid="{FB25D090-44E5-4658-8522-FBB672811B73}"/>
    <cellStyle name="Millares 16 4" xfId="995" xr:uid="{7D75B4DC-7CA9-4CB9-A675-EBAB718345AD}"/>
    <cellStyle name="Millares 16 4 10" xfId="996" xr:uid="{0AB1D7B0-CFA5-4985-8169-3D5056B59082}"/>
    <cellStyle name="Millares 16 4 11" xfId="997" xr:uid="{1BE2FF15-03B3-486F-BA7A-E2A48FD3704C}"/>
    <cellStyle name="Millares 16 4 12" xfId="998" xr:uid="{805D781F-7779-4E3C-A45F-E685612CBE72}"/>
    <cellStyle name="Millares 16 4 13" xfId="999" xr:uid="{B069211B-01B4-480D-9248-CB8EDF3AC471}"/>
    <cellStyle name="Millares 16 4 14" xfId="1000" xr:uid="{32A954AB-C25C-4DA2-99D5-DB21B3BFBAAC}"/>
    <cellStyle name="Millares 16 4 15" xfId="1001" xr:uid="{6448F0E9-6C6B-4E76-877C-C640FA5EFDFB}"/>
    <cellStyle name="Millares 16 4 16" xfId="1002" xr:uid="{7D337442-A28D-414C-BCBE-357356022D0B}"/>
    <cellStyle name="Millares 16 4 17" xfId="1003" xr:uid="{2C80842B-28FC-49EE-A2BE-D3695E05377E}"/>
    <cellStyle name="Millares 16 4 18" xfId="1004" xr:uid="{09171C21-AE5E-49BD-851A-38489ADA03AC}"/>
    <cellStyle name="Millares 16 4 19" xfId="1005" xr:uid="{5899DD04-A171-4C27-8739-4057358FAF53}"/>
    <cellStyle name="Millares 16 4 2" xfId="1006" xr:uid="{7DA9EA60-52B0-4CC6-838C-835832B957FD}"/>
    <cellStyle name="Millares 16 4 2 2" xfId="1007" xr:uid="{368225E3-FE8B-442B-AEB7-B066CFDD3B2A}"/>
    <cellStyle name="Millares 16 4 2 3" xfId="1008" xr:uid="{2C10745B-635C-4ED4-A010-E6F01BA54688}"/>
    <cellStyle name="Millares 16 4 20" xfId="1009" xr:uid="{B9EF199B-9DF8-4CFB-9CC3-B1C504501A32}"/>
    <cellStyle name="Millares 16 4 21" xfId="1010" xr:uid="{F912FFD1-0B26-4452-8253-BB47E9AD1C40}"/>
    <cellStyle name="Millares 16 4 3" xfId="1011" xr:uid="{17167CA2-C940-4C98-92D1-5E86CF2A761C}"/>
    <cellStyle name="Millares 16 4 4" xfId="1012" xr:uid="{3BBD30C1-7BB3-48B8-888F-B38C2104EDAE}"/>
    <cellStyle name="Millares 16 4 5" xfId="1013" xr:uid="{2228D676-2915-4445-9400-62927A5B70D6}"/>
    <cellStyle name="Millares 16 4 6" xfId="1014" xr:uid="{B9A6CC29-1645-4301-8A2C-8FFEC7D754AC}"/>
    <cellStyle name="Millares 16 4 7" xfId="1015" xr:uid="{EE4E30EA-FEFB-49FE-A0C2-669758E91C0E}"/>
    <cellStyle name="Millares 16 4 8" xfId="1016" xr:uid="{E523FAE5-CDEB-4505-91BB-F902E2BD9AA4}"/>
    <cellStyle name="Millares 16 4 9" xfId="1017" xr:uid="{38D19D6C-5075-4CB0-A86C-726A8CF178DB}"/>
    <cellStyle name="Millares 16 5" xfId="1018" xr:uid="{EA2AB524-DA8A-4059-B9E1-B421092F5589}"/>
    <cellStyle name="Millares 16 5 10" xfId="1019" xr:uid="{F2254EFC-2D44-48D1-B152-1A1FC555D7C2}"/>
    <cellStyle name="Millares 16 5 11" xfId="1020" xr:uid="{110EACBC-5A92-4DA4-A9A8-EE6140157057}"/>
    <cellStyle name="Millares 16 5 12" xfId="1021" xr:uid="{46DC7C31-A0BD-4291-80C2-12BAE19584AE}"/>
    <cellStyle name="Millares 16 5 13" xfId="1022" xr:uid="{D6FE9900-9BC3-46F4-B72D-0A98FFFC6524}"/>
    <cellStyle name="Millares 16 5 14" xfId="1023" xr:uid="{1F95DCAF-090D-46BE-A587-16BA16E70F56}"/>
    <cellStyle name="Millares 16 5 15" xfId="1024" xr:uid="{4D7CD53B-BA0B-4161-AF7E-4EF09A07AB5F}"/>
    <cellStyle name="Millares 16 5 16" xfId="1025" xr:uid="{4E73A904-2239-4C48-A46E-84CFE15913E5}"/>
    <cellStyle name="Millares 16 5 17" xfId="1026" xr:uid="{611A6E5E-892B-4409-BC47-0C6745315581}"/>
    <cellStyle name="Millares 16 5 18" xfId="1027" xr:uid="{B2267F37-ECD1-4A04-871D-A85AC35A0F0E}"/>
    <cellStyle name="Millares 16 5 19" xfId="1028" xr:uid="{A9769904-C6C2-43A8-852F-009D258C38E3}"/>
    <cellStyle name="Millares 16 5 2" xfId="1029" xr:uid="{0AD164B9-3364-42BB-9F22-262311801DF8}"/>
    <cellStyle name="Millares 16 5 2 2" xfId="1030" xr:uid="{C8728018-087E-4651-AFF4-2A1C24A2B179}"/>
    <cellStyle name="Millares 16 5 2 3" xfId="1031" xr:uid="{8940CFB8-8D92-4878-97B4-306E06BA75D3}"/>
    <cellStyle name="Millares 16 5 20" xfId="1032" xr:uid="{5FEBC472-E60F-4CC9-93F2-845092B7F05C}"/>
    <cellStyle name="Millares 16 5 21" xfId="1033" xr:uid="{B3586506-58DE-4607-A965-410D2E0B8333}"/>
    <cellStyle name="Millares 16 5 3" xfId="1034" xr:uid="{51876285-31C8-44C7-9A55-91784E070E87}"/>
    <cellStyle name="Millares 16 5 4" xfId="1035" xr:uid="{FB01FC33-8870-40BD-A8E7-3B69BA92F106}"/>
    <cellStyle name="Millares 16 5 5" xfId="1036" xr:uid="{F6BF8DFB-F2B4-4BD8-8ABD-5002BE648455}"/>
    <cellStyle name="Millares 16 5 6" xfId="1037" xr:uid="{D16FFE77-3B15-4CD2-B4C7-EA80790BE57A}"/>
    <cellStyle name="Millares 16 5 7" xfId="1038" xr:uid="{EE03E5C4-65EB-4326-85CC-EFA88E407EFF}"/>
    <cellStyle name="Millares 16 5 8" xfId="1039" xr:uid="{E8F21ADF-B851-4E8A-878B-2A2B29637F2E}"/>
    <cellStyle name="Millares 16 5 9" xfId="1040" xr:uid="{879EEF67-8A9E-4D57-9D87-055A808A3661}"/>
    <cellStyle name="Millares 16 6" xfId="1041" xr:uid="{366620D9-0332-45BC-8C9B-A36EBA5B9574}"/>
    <cellStyle name="Millares 16 6 2" xfId="1042" xr:uid="{04B23733-8FE0-4CA9-9792-15EACA21148E}"/>
    <cellStyle name="Millares 16 6 2 2" xfId="1043" xr:uid="{2CBD2664-5417-4842-BBB9-750DD1A3C8B3}"/>
    <cellStyle name="Millares 16 6 2 3" xfId="1044" xr:uid="{5805F268-E46F-4896-9236-1F0452F015E5}"/>
    <cellStyle name="Millares 16 6 3" xfId="1045" xr:uid="{81583669-A7DE-4843-9E48-B1DBF9153D57}"/>
    <cellStyle name="Millares 16 6 4" xfId="1046" xr:uid="{34D27D0B-46F5-483C-804A-5D6B82755866}"/>
    <cellStyle name="Millares 16 6 5" xfId="1047" xr:uid="{1B664A09-C42F-4B9E-B7BE-91FEB6E2C0A8}"/>
    <cellStyle name="Millares 16 6 6" xfId="1048" xr:uid="{337506EA-84C5-4FEF-8B24-D1098228D121}"/>
    <cellStyle name="Millares 16 6 7" xfId="1049" xr:uid="{84F12F88-2FEE-4020-9C69-9C08957FB2DD}"/>
    <cellStyle name="Millares 16 6 8" xfId="1050" xr:uid="{3461C83D-ED2B-460C-B15F-2FED4650B4C6}"/>
    <cellStyle name="Millares 16 7" xfId="1051" xr:uid="{652E4F16-731F-497D-B6F6-02DFA2EF209C}"/>
    <cellStyle name="Millares 16 7 2" xfId="1052" xr:uid="{666A8340-D2ED-4DD6-872F-F448CFD5AB70}"/>
    <cellStyle name="Millares 16 7 3" xfId="1053" xr:uid="{A0299D37-3828-466C-B3EF-828C52C01A20}"/>
    <cellStyle name="Millares 16 8" xfId="1054" xr:uid="{918B45BE-036C-4D11-8820-D10CBF6DE8B2}"/>
    <cellStyle name="Millares 16 9" xfId="1055" xr:uid="{B8881E94-4452-437F-94F1-BE79739CAC7A}"/>
    <cellStyle name="Millares 160" xfId="1056" xr:uid="{DCE33ADF-BD05-4632-BD8F-01089A1F9105}"/>
    <cellStyle name="Millares 160 2" xfId="9113" xr:uid="{8B813395-77B8-4723-9154-7B2FBBCA0B2D}"/>
    <cellStyle name="Millares 161" xfId="1057" xr:uid="{C3CA1C3A-E0F8-4492-A046-59C56EF05CC8}"/>
    <cellStyle name="Millares 162" xfId="1058" xr:uid="{12732947-1FBB-49BC-A467-F25AC63500A4}"/>
    <cellStyle name="Millares 163" xfId="1059" xr:uid="{F5BD0C2A-8E99-46A6-82FB-2227CB9DF2E2}"/>
    <cellStyle name="Millares 164" xfId="1060" xr:uid="{F0FB0F7D-0D4C-46E9-A6C9-8D10A565EAD7}"/>
    <cellStyle name="Millares 165" xfId="1061" xr:uid="{0E507384-70C7-4B88-BDDE-D77F549A89EF}"/>
    <cellStyle name="Millares 166" xfId="1062" xr:uid="{7F2BF032-954F-4597-AFED-DA2985752B9C}"/>
    <cellStyle name="Millares 167" xfId="9049" xr:uid="{D9F51190-8195-4C6F-B42B-C2B0B809A90C}"/>
    <cellStyle name="Millares 167 2" xfId="9118" xr:uid="{F7E4E13D-7F4F-4BD0-A0B0-6F672037E31E}"/>
    <cellStyle name="Millares 167 3" xfId="9370" xr:uid="{205F9FBA-A420-467F-B2E3-E7D14900DD6C}"/>
    <cellStyle name="Millares 168" xfId="9050" xr:uid="{E56CABC5-04A8-43D0-8BF5-0FC3BE1CE4BC}"/>
    <cellStyle name="Millares 168 2" xfId="9120" xr:uid="{086B1E1B-C62F-4A9A-929F-1CCE5C7E3302}"/>
    <cellStyle name="Millares 168 2 2" xfId="9387" xr:uid="{CA523FA4-0D91-40D8-8D74-98856C43D1F9}"/>
    <cellStyle name="Millares 168 3" xfId="9119" xr:uid="{6F113F43-722E-4636-8F71-21C1A7DEFB87}"/>
    <cellStyle name="Millares 168 4" xfId="9371" xr:uid="{FF85F2FD-2375-433E-9172-188288EF6FB1}"/>
    <cellStyle name="Millares 169" xfId="9051" xr:uid="{9FE15B3F-A73F-40B5-981E-188373883FD6}"/>
    <cellStyle name="Millares 169 2" xfId="9121" xr:uid="{5CE1293E-CB69-4AF1-B24B-3C245FDF4410}"/>
    <cellStyle name="Millares 169 3" xfId="9372" xr:uid="{5CFD1AA9-611F-4C59-8B34-B466D0A0133C}"/>
    <cellStyle name="Millares 17" xfId="1063" xr:uid="{85FA3AD5-47DB-4EB0-BDA9-DFC5A1176F91}"/>
    <cellStyle name="Millares 17 10" xfId="1064" xr:uid="{E2ACF72E-B53B-45F6-B1B7-9ED94A34CCE2}"/>
    <cellStyle name="Millares 17 11" xfId="1065" xr:uid="{50AAC6CE-1018-470B-BDDC-6B5BF2C9CA2D}"/>
    <cellStyle name="Millares 17 12" xfId="1066" xr:uid="{C5714011-5B7C-4FE1-8572-ED3504422B98}"/>
    <cellStyle name="Millares 17 13" xfId="1067" xr:uid="{5A90CF3F-E46C-4726-A54E-379DF5C4B011}"/>
    <cellStyle name="Millares 17 14" xfId="1068" xr:uid="{9BB5FFE3-B39E-4FF8-85CE-67656D8642CD}"/>
    <cellStyle name="Millares 17 15" xfId="1069" xr:uid="{A241B1F8-B6BE-4A8A-A150-5F3613B718A2}"/>
    <cellStyle name="Millares 17 16" xfId="1070" xr:uid="{167F3ADC-F50E-41C1-88A3-4AE8554787E5}"/>
    <cellStyle name="Millares 17 17" xfId="1071" xr:uid="{CE8555B3-5412-4E9B-8486-3D0BD4924062}"/>
    <cellStyle name="Millares 17 18" xfId="1072" xr:uid="{A656233F-45FF-43C1-8B1D-94533422792B}"/>
    <cellStyle name="Millares 17 19" xfId="1073" xr:uid="{A4CD115E-8294-4257-A725-BA7C968A52D6}"/>
    <cellStyle name="Millares 17 2" xfId="1074" xr:uid="{A9BC7F78-9A73-4558-83C2-09AD7EE3F24C}"/>
    <cellStyle name="Millares 17 2 10" xfId="1075" xr:uid="{2AA6C6A6-FAB0-4856-A224-859712B7E07B}"/>
    <cellStyle name="Millares 17 2 11" xfId="1076" xr:uid="{B4A268AC-995B-4B47-AEAC-DFCE456D84EF}"/>
    <cellStyle name="Millares 17 2 12" xfId="1077" xr:uid="{10B231A4-5F19-45D2-9A2C-0915877466D0}"/>
    <cellStyle name="Millares 17 2 13" xfId="1078" xr:uid="{5B7B64AD-A14D-4E81-A20D-AC0833DF2DAB}"/>
    <cellStyle name="Millares 17 2 14" xfId="1079" xr:uid="{55D805B7-36BC-43D5-AD34-B52DCE3676BE}"/>
    <cellStyle name="Millares 17 2 15" xfId="1080" xr:uid="{5DF4FFB1-62AD-4D2C-9314-573576B61D7D}"/>
    <cellStyle name="Millares 17 2 16" xfId="1081" xr:uid="{9640CDBB-88D9-47DB-87BD-2070711230AC}"/>
    <cellStyle name="Millares 17 2 17" xfId="1082" xr:uid="{B09A944A-D075-45B6-A832-326495E498A6}"/>
    <cellStyle name="Millares 17 2 18" xfId="1083" xr:uid="{B9955379-421B-4E40-ADF0-400D97B86DBF}"/>
    <cellStyle name="Millares 17 2 19" xfId="1084" xr:uid="{811BB0A0-3C4B-4A50-ABAC-4BAEA85B5B25}"/>
    <cellStyle name="Millares 17 2 2" xfId="1085" xr:uid="{5A4C06E2-DE32-4855-A344-DB8E795536ED}"/>
    <cellStyle name="Millares 17 2 2 2" xfId="1086" xr:uid="{CF3DA8EE-E301-41E9-AABA-44804A6CEC8C}"/>
    <cellStyle name="Millares 17 2 2 3" xfId="1087" xr:uid="{7BAE6D9C-9C28-4F12-AF5C-1DC47CC7CD09}"/>
    <cellStyle name="Millares 17 2 20" xfId="1088" xr:uid="{7BA3E749-3082-437C-AF6B-7A99CDB8270B}"/>
    <cellStyle name="Millares 17 2 21" xfId="1089" xr:uid="{C145D9F0-D0F9-41AF-94E9-96C940F5740E}"/>
    <cellStyle name="Millares 17 2 22" xfId="1090" xr:uid="{B7D3865E-D335-4F99-A15E-4690E69C103C}"/>
    <cellStyle name="Millares 17 2 3" xfId="1091" xr:uid="{FFC42A06-CEC2-4A96-8AFA-4B0D1CF7F840}"/>
    <cellStyle name="Millares 17 2 4" xfId="1092" xr:uid="{1D9EE525-B755-4C58-81FE-6A828BCBB1D8}"/>
    <cellStyle name="Millares 17 2 5" xfId="1093" xr:uid="{934F97ED-DA49-4D89-BA4B-D8F550A652BE}"/>
    <cellStyle name="Millares 17 2 6" xfId="1094" xr:uid="{36DBCC53-6542-44AD-800E-D8EAC1170CBE}"/>
    <cellStyle name="Millares 17 2 7" xfId="1095" xr:uid="{4E28BA65-DE1B-41C1-AD55-9E57E6941A28}"/>
    <cellStyle name="Millares 17 2 8" xfId="1096" xr:uid="{80C3BF8A-2B9E-4356-8E3E-EFCBCAE2E6BE}"/>
    <cellStyle name="Millares 17 2 9" xfId="1097" xr:uid="{1961C776-9FC0-401F-AA4B-B588141A840E}"/>
    <cellStyle name="Millares 17 20" xfId="1098" xr:uid="{BD19C489-78C7-4E27-98AF-9C2FD6A6E886}"/>
    <cellStyle name="Millares 17 21" xfId="1099" xr:uid="{3D5E6E41-9F59-41CF-A9CF-6FCA5383598B}"/>
    <cellStyle name="Millares 17 22" xfId="1100" xr:uid="{DD4DFE84-5775-442E-AF7E-58359779F923}"/>
    <cellStyle name="Millares 17 23" xfId="1101" xr:uid="{B2465E88-F921-4C08-8482-C5122344EB2F}"/>
    <cellStyle name="Millares 17 24" xfId="1102" xr:uid="{50A961AD-2ABD-44EC-95A9-95B5406A91A7}"/>
    <cellStyle name="Millares 17 25" xfId="1103" xr:uid="{8B3FA0A2-4735-49F1-9F9F-08665070C0ED}"/>
    <cellStyle name="Millares 17 26" xfId="1104" xr:uid="{B7D3FABB-3272-465A-A5C8-2D1ED5CADD50}"/>
    <cellStyle name="Millares 17 27" xfId="9303" xr:uid="{D5C952C3-0DB5-439E-851F-A75DB5EC6FFF}"/>
    <cellStyle name="Millares 17 3" xfId="1105" xr:uid="{9A5DE34B-5DFB-491F-8276-F737DF492670}"/>
    <cellStyle name="Millares 17 3 10" xfId="1106" xr:uid="{15EA5C94-2ECF-4FEF-834A-D588518720B9}"/>
    <cellStyle name="Millares 17 3 11" xfId="1107" xr:uid="{33E64C64-BD4B-43B0-A225-8928AA0CF04A}"/>
    <cellStyle name="Millares 17 3 12" xfId="1108" xr:uid="{BEB1BBD5-60EB-408D-8FDE-52451B6AB955}"/>
    <cellStyle name="Millares 17 3 13" xfId="1109" xr:uid="{056B9145-E7FC-45EF-8148-3837098F8F27}"/>
    <cellStyle name="Millares 17 3 14" xfId="1110" xr:uid="{281BA93D-799B-417F-BBC3-FBC97122A183}"/>
    <cellStyle name="Millares 17 3 15" xfId="1111" xr:uid="{915ADA16-C5E5-4CD2-BCCF-358389CDCB16}"/>
    <cellStyle name="Millares 17 3 16" xfId="1112" xr:uid="{274E04C4-738D-4C10-8EA2-B1F92DB6A44D}"/>
    <cellStyle name="Millares 17 3 17" xfId="1113" xr:uid="{B5990457-9BBD-4016-B2E1-AC68CEDF42F2}"/>
    <cellStyle name="Millares 17 3 18" xfId="1114" xr:uid="{7E2DB026-E0A0-499D-9645-1D95409D2690}"/>
    <cellStyle name="Millares 17 3 19" xfId="1115" xr:uid="{8DF22AFB-EFAA-4727-AB92-D3052FFC32F2}"/>
    <cellStyle name="Millares 17 3 2" xfId="1116" xr:uid="{6880D82C-9D7A-42EB-9E28-54CAF0C99485}"/>
    <cellStyle name="Millares 17 3 2 2" xfId="1117" xr:uid="{85804DFC-4A11-4CBD-B9FA-D2E73F7C0265}"/>
    <cellStyle name="Millares 17 3 2 3" xfId="1118" xr:uid="{D7F44255-4E07-4BEF-9D9A-1980E867AA90}"/>
    <cellStyle name="Millares 17 3 20" xfId="1119" xr:uid="{EAD21CEF-1508-4BD4-B5B9-B28985FB29C6}"/>
    <cellStyle name="Millares 17 3 21" xfId="1120" xr:uid="{F4D59B0A-77F5-48BB-938D-143C0CA8B7D7}"/>
    <cellStyle name="Millares 17 3 22" xfId="1121" xr:uid="{DBC9BC73-2859-4DC0-B354-6A05647B7EEE}"/>
    <cellStyle name="Millares 17 3 3" xfId="1122" xr:uid="{8D4AD2A7-ACF2-495D-85A7-C2CD4EBC21CA}"/>
    <cellStyle name="Millares 17 3 4" xfId="1123" xr:uid="{905DE442-72F2-474A-B919-9B23C0C4FC7F}"/>
    <cellStyle name="Millares 17 3 5" xfId="1124" xr:uid="{91A105D0-7329-4B19-806B-61033D612C45}"/>
    <cellStyle name="Millares 17 3 6" xfId="1125" xr:uid="{622D5863-87C5-44AB-A751-356C1E2DD36D}"/>
    <cellStyle name="Millares 17 3 7" xfId="1126" xr:uid="{0EBB40B2-5839-4FE0-A3BA-6A3B6B774D9B}"/>
    <cellStyle name="Millares 17 3 8" xfId="1127" xr:uid="{4BF89DB4-D621-4F18-8E71-4F06F5C05D82}"/>
    <cellStyle name="Millares 17 3 9" xfId="1128" xr:uid="{E34F64B5-C37D-4507-8DDE-7DDD06194B3D}"/>
    <cellStyle name="Millares 17 4" xfId="1129" xr:uid="{7FED8A29-3543-42CA-AF9E-3151DBB6EE9F}"/>
    <cellStyle name="Millares 17 4 10" xfId="1130" xr:uid="{99381A04-82C7-4F8B-BA02-359D4A16D462}"/>
    <cellStyle name="Millares 17 4 11" xfId="1131" xr:uid="{98921B6E-A067-4E20-A2EE-DFA20D682EF2}"/>
    <cellStyle name="Millares 17 4 12" xfId="1132" xr:uid="{268BEA01-C798-4167-BDEA-744465D5539E}"/>
    <cellStyle name="Millares 17 4 13" xfId="1133" xr:uid="{EEDCF0F0-9684-486C-ACE3-74D6441DA8FC}"/>
    <cellStyle name="Millares 17 4 14" xfId="1134" xr:uid="{C6AD2586-7032-4F07-AFEF-47C9064805D2}"/>
    <cellStyle name="Millares 17 4 15" xfId="1135" xr:uid="{B33BEED9-F157-4436-8008-AAE0F632388D}"/>
    <cellStyle name="Millares 17 4 16" xfId="1136" xr:uid="{2C107B56-A39A-4B5E-A5F9-218DEC98E97F}"/>
    <cellStyle name="Millares 17 4 17" xfId="1137" xr:uid="{2AB23DCB-B6CE-4221-A103-85D93EA4983B}"/>
    <cellStyle name="Millares 17 4 18" xfId="1138" xr:uid="{AB2C209C-DC24-40A4-9EFE-4B8536E4A8E1}"/>
    <cellStyle name="Millares 17 4 19" xfId="1139" xr:uid="{6E5E9947-DD27-4A1D-A8CA-1D737D7652FC}"/>
    <cellStyle name="Millares 17 4 2" xfId="1140" xr:uid="{81B01F86-3A57-4C12-B893-D604311264EF}"/>
    <cellStyle name="Millares 17 4 2 2" xfId="1141" xr:uid="{059B9B46-75B4-42A4-8E97-71A8DF687BBC}"/>
    <cellStyle name="Millares 17 4 2 3" xfId="1142" xr:uid="{CC36DE93-D778-4ED4-8554-17E850EF5B6E}"/>
    <cellStyle name="Millares 17 4 20" xfId="1143" xr:uid="{468CADFB-71C3-4E5C-BDD3-406E315E037D}"/>
    <cellStyle name="Millares 17 4 21" xfId="1144" xr:uid="{AED9C417-9D8A-4B9C-A586-999FCBEF8DA8}"/>
    <cellStyle name="Millares 17 4 3" xfId="1145" xr:uid="{929D03D4-8D33-43D1-9D0E-4F98349D1998}"/>
    <cellStyle name="Millares 17 4 4" xfId="1146" xr:uid="{CE003C82-2DC0-4FE5-BFDD-4BBBC6F28398}"/>
    <cellStyle name="Millares 17 4 5" xfId="1147" xr:uid="{2B5B7024-9691-48BE-828C-0CDC9DF8A398}"/>
    <cellStyle name="Millares 17 4 6" xfId="1148" xr:uid="{A8395097-969D-4A2D-AABF-2CF71DE24415}"/>
    <cellStyle name="Millares 17 4 7" xfId="1149" xr:uid="{C11BA24F-8B55-4848-976C-6362EBB6C34E}"/>
    <cellStyle name="Millares 17 4 8" xfId="1150" xr:uid="{FA8FE257-7DA0-48C2-B5E6-BE4F8C621F2B}"/>
    <cellStyle name="Millares 17 4 9" xfId="1151" xr:uid="{231E0A2E-1557-42E2-AC2B-1F1856FB6021}"/>
    <cellStyle name="Millares 17 5" xfId="1152" xr:uid="{3EA9AA17-D332-4F6F-B286-D5D158518260}"/>
    <cellStyle name="Millares 17 5 10" xfId="1153" xr:uid="{5F2FB959-374A-46BD-8C9D-C594623E79A6}"/>
    <cellStyle name="Millares 17 5 11" xfId="1154" xr:uid="{57B36132-B2C4-4976-AD26-F599BA4AC652}"/>
    <cellStyle name="Millares 17 5 12" xfId="1155" xr:uid="{579C0ACA-0AE0-4587-B01B-F9CC54CA4D06}"/>
    <cellStyle name="Millares 17 5 13" xfId="1156" xr:uid="{B5A37958-2ED2-4CDE-8E72-1FECB6A0585D}"/>
    <cellStyle name="Millares 17 5 14" xfId="1157" xr:uid="{46C99D92-5BD1-46E5-90A7-B3F3335B3915}"/>
    <cellStyle name="Millares 17 5 15" xfId="1158" xr:uid="{A09D6E3A-3264-41BB-BA3F-3BC5DADD3350}"/>
    <cellStyle name="Millares 17 5 16" xfId="1159" xr:uid="{2C7DC1B2-4863-4588-A3C5-882F96AEBC5D}"/>
    <cellStyle name="Millares 17 5 17" xfId="1160" xr:uid="{F3F8AB52-2B08-4249-A688-CA6A88D7DCD2}"/>
    <cellStyle name="Millares 17 5 18" xfId="1161" xr:uid="{AD3C1DB3-FB8E-49B8-96DC-9D4E5BD6A3F1}"/>
    <cellStyle name="Millares 17 5 19" xfId="1162" xr:uid="{DC0DBAEB-0131-4A89-9404-AE0C66230B98}"/>
    <cellStyle name="Millares 17 5 2" xfId="1163" xr:uid="{60E387A8-2C19-45F9-8375-902EAC68A38C}"/>
    <cellStyle name="Millares 17 5 2 2" xfId="1164" xr:uid="{CD5F8885-41D4-4DF4-9003-82A51C7CC8A8}"/>
    <cellStyle name="Millares 17 5 2 3" xfId="1165" xr:uid="{231D2A27-4B0B-4971-A44C-C5D200C25E29}"/>
    <cellStyle name="Millares 17 5 20" xfId="1166" xr:uid="{BBA4C349-7738-45DE-A07C-4FD03ABE1F6C}"/>
    <cellStyle name="Millares 17 5 21" xfId="1167" xr:uid="{3B268A5F-E081-428F-8749-7A8933D731F7}"/>
    <cellStyle name="Millares 17 5 3" xfId="1168" xr:uid="{EA548882-4E09-49CD-B696-BA6F0768DD5D}"/>
    <cellStyle name="Millares 17 5 4" xfId="1169" xr:uid="{EFA19F26-E281-4C3F-8169-F742EA2B017F}"/>
    <cellStyle name="Millares 17 5 5" xfId="1170" xr:uid="{9255947E-A9BB-409D-9A55-D495C922992B}"/>
    <cellStyle name="Millares 17 5 6" xfId="1171" xr:uid="{50E358C4-A8EA-499E-A2B4-B107887AB45E}"/>
    <cellStyle name="Millares 17 5 7" xfId="1172" xr:uid="{93D684D6-9EE5-4796-9BEB-56DE4D089CAE}"/>
    <cellStyle name="Millares 17 5 8" xfId="1173" xr:uid="{17F9B3ED-6706-4587-9138-9E8B96470E4C}"/>
    <cellStyle name="Millares 17 5 9" xfId="1174" xr:uid="{F01A0EAD-DCBF-4114-A80D-12EAE1763339}"/>
    <cellStyle name="Millares 17 6" xfId="1175" xr:uid="{8A0A625E-8EB5-47C2-B152-0804CB169035}"/>
    <cellStyle name="Millares 17 6 2" xfId="1176" xr:uid="{F7A0C2F4-545E-4003-99D7-54E4675CF458}"/>
    <cellStyle name="Millares 17 6 2 2" xfId="1177" xr:uid="{1AC6DCA5-DFD7-47BE-A9E3-850EB4B1982D}"/>
    <cellStyle name="Millares 17 6 2 3" xfId="1178" xr:uid="{3A25A97D-F2F4-4A2A-A00F-3B777289288E}"/>
    <cellStyle name="Millares 17 6 3" xfId="1179" xr:uid="{A28C0E04-352C-492C-87BD-B3EC61CE9E6E}"/>
    <cellStyle name="Millares 17 6 4" xfId="1180" xr:uid="{1DF74C73-DF15-4BA0-9965-35F2AC7F9F74}"/>
    <cellStyle name="Millares 17 6 5" xfId="1181" xr:uid="{03185BCC-3084-4819-8A7C-F6C016FEA433}"/>
    <cellStyle name="Millares 17 6 6" xfId="1182" xr:uid="{EA7513E7-5361-4AAB-ACDD-BB33391D3E7C}"/>
    <cellStyle name="Millares 17 6 7" xfId="1183" xr:uid="{A7E50D07-51CF-4189-AB04-EEC46B46D59D}"/>
    <cellStyle name="Millares 17 6 8" xfId="1184" xr:uid="{EB4D2177-724C-44EF-B9AD-29EE7B2C2E9C}"/>
    <cellStyle name="Millares 17 7" xfId="1185" xr:uid="{10DA6131-8CC7-4CCA-9A44-FDE5DFA49F00}"/>
    <cellStyle name="Millares 17 7 2" xfId="1186" xr:uid="{2A7BDDA5-8212-47DB-96A9-84DF23C86DEF}"/>
    <cellStyle name="Millares 17 7 3" xfId="1187" xr:uid="{739C437E-7413-46E8-97DE-BE7834F38ABF}"/>
    <cellStyle name="Millares 17 8" xfId="1188" xr:uid="{ADBA87AA-2770-4522-A766-B2560807531E}"/>
    <cellStyle name="Millares 17 9" xfId="1189" xr:uid="{2383FC50-EBB6-4BCB-9C5D-E7440EBD5D08}"/>
    <cellStyle name="Millares 170" xfId="9052" xr:uid="{71ADBAAC-66FC-48EA-9852-B19D9CBAF2D1}"/>
    <cellStyle name="Millares 170 2" xfId="9122" xr:uid="{CBD6EDF1-FCC1-4E87-A89B-272A30475A9C}"/>
    <cellStyle name="Millares 170 3" xfId="9373" xr:uid="{EB8F86E3-8617-4A17-AB57-8CEAB09AC783}"/>
    <cellStyle name="Millares 171" xfId="9053" xr:uid="{FD39D8A9-E0C5-4380-BA61-2EB5FA52226C}"/>
    <cellStyle name="Millares 171 2" xfId="9123" xr:uid="{6388D3FC-8176-4359-8B17-41C4CE671C52}"/>
    <cellStyle name="Millares 171 3" xfId="9374" xr:uid="{A9DF46D9-3295-43F0-BD70-01A51819772D}"/>
    <cellStyle name="Millares 172" xfId="9054" xr:uid="{852CAA8E-6C4F-4A25-8C6D-905A80298E68}"/>
    <cellStyle name="Millares 172 2" xfId="9124" xr:uid="{B65555F9-2868-4E8B-8DAC-CAA1570327DD}"/>
    <cellStyle name="Millares 172 3" xfId="9375" xr:uid="{6FED7854-6D45-4D54-A83B-FAE7F0D7488D}"/>
    <cellStyle name="Millares 173" xfId="9055" xr:uid="{2F415764-4C89-4C11-8C28-31A01DD59E76}"/>
    <cellStyle name="Millares 173 2" xfId="9125" xr:uid="{17A4CA4C-E6FA-42E2-9BDA-CAD0555EE1DC}"/>
    <cellStyle name="Millares 173 3" xfId="9376" xr:uid="{1049A2B3-4BDC-4773-A0CD-7C91B4611C0E}"/>
    <cellStyle name="Millares 174" xfId="9056" xr:uid="{A3FACA42-4979-48D4-B1DD-5491FD582829}"/>
    <cellStyle name="Millares 174 2" xfId="9126" xr:uid="{9E472903-C854-4449-B23C-7102C3025360}"/>
    <cellStyle name="Millares 174 3" xfId="9377" xr:uid="{FFF17C70-02D2-43FA-A757-67FF5F386425}"/>
    <cellStyle name="Millares 175" xfId="9057" xr:uid="{11302625-6890-49C3-9033-68BE47243BD1}"/>
    <cellStyle name="Millares 175 2" xfId="9127" xr:uid="{C1EBEB0D-114E-4B98-9AD0-DD76170BB4C6}"/>
    <cellStyle name="Millares 175 3" xfId="9378" xr:uid="{8C300633-9167-4FAF-83F0-93C02A6E9CEC}"/>
    <cellStyle name="Millares 176" xfId="9058" xr:uid="{677D9959-7E0D-4DA4-A1BB-B388C6404F20}"/>
    <cellStyle name="Millares 176 2" xfId="9128" xr:uid="{BC68660A-2F61-4842-BCA9-50395E7B1665}"/>
    <cellStyle name="Millares 176 3" xfId="9379" xr:uid="{6F1686D2-08E7-4F82-B997-716A6027A6CE}"/>
    <cellStyle name="Millares 177" xfId="9059" xr:uid="{32112B57-5F22-448D-B2DC-143005CC202E}"/>
    <cellStyle name="Millares 177 2" xfId="9129" xr:uid="{CBC1CC4A-B6E7-4205-8B96-50E1204A5395}"/>
    <cellStyle name="Millares 177 3" xfId="9380" xr:uid="{436328E1-5F29-43F8-9A84-8B5B854933EA}"/>
    <cellStyle name="Millares 178" xfId="9060" xr:uid="{DC3BF2AB-3AE9-4D74-BB00-CB3201B56322}"/>
    <cellStyle name="Millares 178 2" xfId="9130" xr:uid="{98F1101B-E365-4BFF-8088-F068F4254359}"/>
    <cellStyle name="Millares 178 3" xfId="9381" xr:uid="{13BA222B-CB1B-46C5-9F7B-FBD93A9352B6}"/>
    <cellStyle name="Millares 179" xfId="8090" xr:uid="{31CC9DD3-839E-40B2-9108-F9E7636DE5F9}"/>
    <cellStyle name="Millares 18" xfId="1190" xr:uid="{C7718CF8-5B87-4B93-BE9F-7D6258E538A2}"/>
    <cellStyle name="Millares 18 10" xfId="1191" xr:uid="{9F131202-5A05-49E2-A9E3-8C1F5F7C4F67}"/>
    <cellStyle name="Millares 18 11" xfId="1192" xr:uid="{71844DBA-F066-44D5-AA0A-D8A796BD836A}"/>
    <cellStyle name="Millares 18 12" xfId="1193" xr:uid="{5680EAFC-210D-48A1-AE4B-430CE17C5784}"/>
    <cellStyle name="Millares 18 13" xfId="1194" xr:uid="{7E7CD7F5-206B-4B03-8A4E-B5A4DAF21A4F}"/>
    <cellStyle name="Millares 18 14" xfId="1195" xr:uid="{70441254-79F7-423D-8099-089558145F84}"/>
    <cellStyle name="Millares 18 15" xfId="1196" xr:uid="{5522599D-136A-44AA-A4CF-5EEBB2C8692E}"/>
    <cellStyle name="Millares 18 16" xfId="1197" xr:uid="{04864EFE-4716-455E-9883-1F94E744345E}"/>
    <cellStyle name="Millares 18 17" xfId="1198" xr:uid="{AC0ED678-57D6-4A46-A602-3713FA032348}"/>
    <cellStyle name="Millares 18 18" xfId="1199" xr:uid="{B741C061-D6D4-4225-992C-AE8CFC52B8FD}"/>
    <cellStyle name="Millares 18 19" xfId="1200" xr:uid="{EFF30F1B-2066-4559-ACAC-9C2B14C62F59}"/>
    <cellStyle name="Millares 18 2" xfId="1201" xr:uid="{E9FC46CB-AE3F-4886-97AA-EDFAE2AB862D}"/>
    <cellStyle name="Millares 18 2 10" xfId="1202" xr:uid="{E8840114-3C3F-45CE-922F-78DB205A9B73}"/>
    <cellStyle name="Millares 18 2 11" xfId="1203" xr:uid="{3E60BEE9-D2A5-4C96-81EA-E41A9837A21C}"/>
    <cellStyle name="Millares 18 2 12" xfId="1204" xr:uid="{1B75BAC4-0971-4281-B894-E210AE2370AD}"/>
    <cellStyle name="Millares 18 2 13" xfId="1205" xr:uid="{61C8553F-E1BD-4828-8758-62DCBB3BD611}"/>
    <cellStyle name="Millares 18 2 14" xfId="1206" xr:uid="{B8E70C48-0948-4488-85D2-01A8B4A77616}"/>
    <cellStyle name="Millares 18 2 15" xfId="1207" xr:uid="{5FFABDF4-7C90-4CD9-9608-CED05E6E9ACE}"/>
    <cellStyle name="Millares 18 2 16" xfId="1208" xr:uid="{A240175A-A1D5-4B61-9779-15CEA2476C12}"/>
    <cellStyle name="Millares 18 2 17" xfId="1209" xr:uid="{0D70D8ED-9381-4A3E-9752-ED88BCDE5A67}"/>
    <cellStyle name="Millares 18 2 18" xfId="1210" xr:uid="{8DB95BEA-7017-49DD-A013-48C569562836}"/>
    <cellStyle name="Millares 18 2 19" xfId="1211" xr:uid="{958C696F-83CE-4213-B5CD-7878C24CACD6}"/>
    <cellStyle name="Millares 18 2 2" xfId="1212" xr:uid="{99609D76-6710-4ECB-A350-CC407A5AB895}"/>
    <cellStyle name="Millares 18 2 2 2" xfId="1213" xr:uid="{7BD30B16-DF4E-4163-867F-780A9CCD5340}"/>
    <cellStyle name="Millares 18 2 2 3" xfId="1214" xr:uid="{CB88A823-F8BD-4C64-AAFA-950E523101E3}"/>
    <cellStyle name="Millares 18 2 20" xfId="1215" xr:uid="{60A94AD1-CF55-4AEC-9CF6-D3E43B43C5B0}"/>
    <cellStyle name="Millares 18 2 21" xfId="1216" xr:uid="{11792668-3373-42B2-BB9D-26C9F45501A2}"/>
    <cellStyle name="Millares 18 2 22" xfId="1217" xr:uid="{45ED553B-1261-4DED-B9A3-36E4360A383F}"/>
    <cellStyle name="Millares 18 2 3" xfId="1218" xr:uid="{7572ED64-CF79-4505-AD3C-C92BA4218418}"/>
    <cellStyle name="Millares 18 2 4" xfId="1219" xr:uid="{15885CB4-432B-446C-975E-8AD784B7B142}"/>
    <cellStyle name="Millares 18 2 5" xfId="1220" xr:uid="{C73E4A0F-F39D-4E32-8AD0-783E979372A8}"/>
    <cellStyle name="Millares 18 2 6" xfId="1221" xr:uid="{307B28D9-347B-439F-A167-0149F2F730C5}"/>
    <cellStyle name="Millares 18 2 7" xfId="1222" xr:uid="{88F156CC-90E0-410D-B5AA-5FE273A79400}"/>
    <cellStyle name="Millares 18 2 8" xfId="1223" xr:uid="{15D14ACF-A269-46FE-AE33-86525E4EFA7D}"/>
    <cellStyle name="Millares 18 2 9" xfId="1224" xr:uid="{DE2FC088-04C3-48D5-94A9-0A8A8EB4CF65}"/>
    <cellStyle name="Millares 18 20" xfId="1225" xr:uid="{EF307939-9623-4D15-94DA-2FA16481AA7D}"/>
    <cellStyle name="Millares 18 21" xfId="1226" xr:uid="{3451A6E5-28C2-4F08-A27C-D08C264B97F7}"/>
    <cellStyle name="Millares 18 22" xfId="1227" xr:uid="{50657078-49AA-4A93-89FB-C560C2117A16}"/>
    <cellStyle name="Millares 18 23" xfId="1228" xr:uid="{7F1C0B95-AB97-4875-8E1F-6E366BEC45F2}"/>
    <cellStyle name="Millares 18 24" xfId="1229" xr:uid="{86E4119E-27F0-43E6-97A1-4700B0EE9F62}"/>
    <cellStyle name="Millares 18 25" xfId="1230" xr:uid="{C40E8BF9-2A39-491E-9AC3-78E58E2EC11B}"/>
    <cellStyle name="Millares 18 26" xfId="1231" xr:uid="{213219A4-1D5D-4FEC-90C4-605EE2E6C24C}"/>
    <cellStyle name="Millares 18 27" xfId="9304" xr:uid="{FF18C3B3-7A33-4893-961E-A338489FAA64}"/>
    <cellStyle name="Millares 18 3" xfId="1232" xr:uid="{809CA7CB-C88E-4494-8D16-6DDC742C4C96}"/>
    <cellStyle name="Millares 18 3 10" xfId="1233" xr:uid="{49F22AA3-811A-4E88-9299-E7C5A96D1CEF}"/>
    <cellStyle name="Millares 18 3 11" xfId="1234" xr:uid="{60E146F6-2AD1-44C9-9B18-62B3D96DAA5A}"/>
    <cellStyle name="Millares 18 3 12" xfId="1235" xr:uid="{1A9D907B-9B7C-492E-961F-85FBDDBDEDD8}"/>
    <cellStyle name="Millares 18 3 13" xfId="1236" xr:uid="{B45D9939-7C05-4F61-AF6C-5A862FFD2525}"/>
    <cellStyle name="Millares 18 3 14" xfId="1237" xr:uid="{E331F475-F338-4B78-AB57-73E99B84B0CC}"/>
    <cellStyle name="Millares 18 3 15" xfId="1238" xr:uid="{35C75552-507D-47DB-82AC-3E465B7F4C39}"/>
    <cellStyle name="Millares 18 3 16" xfId="1239" xr:uid="{F5B75878-DDBB-4A98-A36F-7B7FAA9B5B15}"/>
    <cellStyle name="Millares 18 3 17" xfId="1240" xr:uid="{D059AD07-60C0-49AC-90F4-1768305E4C6D}"/>
    <cellStyle name="Millares 18 3 18" xfId="1241" xr:uid="{9AB988D3-8037-4C6A-9DB2-417C89725EB6}"/>
    <cellStyle name="Millares 18 3 19" xfId="1242" xr:uid="{B0B7D2EF-CFC5-4B6D-BEE5-70B4D7A458C4}"/>
    <cellStyle name="Millares 18 3 2" xfId="1243" xr:uid="{D6969DEF-DE39-452C-95E4-77FA8F54ADAB}"/>
    <cellStyle name="Millares 18 3 2 2" xfId="1244" xr:uid="{5D283BBA-9839-44A3-8480-528049815640}"/>
    <cellStyle name="Millares 18 3 2 3" xfId="1245" xr:uid="{A185D41F-37CE-4C16-8C72-60B6D833CA5B}"/>
    <cellStyle name="Millares 18 3 20" xfId="1246" xr:uid="{697E0621-1C83-482F-98FB-62416B6437D3}"/>
    <cellStyle name="Millares 18 3 21" xfId="1247" xr:uid="{062FF3F6-ADAD-41A3-B96E-88A57A216E0D}"/>
    <cellStyle name="Millares 18 3 22" xfId="1248" xr:uid="{CF046A1E-47FC-46F1-A60A-344E1E8812C7}"/>
    <cellStyle name="Millares 18 3 3" xfId="1249" xr:uid="{CCD9E6F6-96FD-4CB5-BF0B-80995347D8C5}"/>
    <cellStyle name="Millares 18 3 4" xfId="1250" xr:uid="{5FB52017-9650-4B87-B75F-B4E15A9C6D8E}"/>
    <cellStyle name="Millares 18 3 5" xfId="1251" xr:uid="{EA86F02D-B23D-4A8F-ACE9-9F65B6CE91DE}"/>
    <cellStyle name="Millares 18 3 6" xfId="1252" xr:uid="{563D1CE5-3B73-4DAC-990F-395AFC29283E}"/>
    <cellStyle name="Millares 18 3 7" xfId="1253" xr:uid="{EC2CA6AA-A225-4354-AA5A-422D5C4291F6}"/>
    <cellStyle name="Millares 18 3 8" xfId="1254" xr:uid="{20DD9D29-259D-47F7-84D9-E53DF5671991}"/>
    <cellStyle name="Millares 18 3 9" xfId="1255" xr:uid="{7E1B8CA0-9833-4CEF-853F-F09A0F560252}"/>
    <cellStyle name="Millares 18 4" xfId="1256" xr:uid="{C98A977D-07EA-4A80-818A-27336D7222AB}"/>
    <cellStyle name="Millares 18 4 10" xfId="1257" xr:uid="{19F8776E-198B-4ACC-8E8A-2456BCAF0097}"/>
    <cellStyle name="Millares 18 4 11" xfId="1258" xr:uid="{F58985A5-B884-43C6-A126-378A31426D78}"/>
    <cellStyle name="Millares 18 4 12" xfId="1259" xr:uid="{4486FD43-AAA2-45B2-A050-696363E4D4B3}"/>
    <cellStyle name="Millares 18 4 13" xfId="1260" xr:uid="{8E6EF971-90A9-4FAC-AF9B-44DCE900E0C1}"/>
    <cellStyle name="Millares 18 4 14" xfId="1261" xr:uid="{AFE7E0A9-BEB9-4C33-8E44-82CCE051813C}"/>
    <cellStyle name="Millares 18 4 15" xfId="1262" xr:uid="{0E7001FA-C0CD-4CFB-BE2E-2342C448A72F}"/>
    <cellStyle name="Millares 18 4 16" xfId="1263" xr:uid="{C3D79A2E-24E5-4802-B6EF-335B0614A509}"/>
    <cellStyle name="Millares 18 4 17" xfId="1264" xr:uid="{38DAC878-DA2D-40AB-89BA-F656321EB1F2}"/>
    <cellStyle name="Millares 18 4 18" xfId="1265" xr:uid="{98B22DB7-314E-44A8-9D89-25CF9632A190}"/>
    <cellStyle name="Millares 18 4 19" xfId="1266" xr:uid="{7D9D4796-9DA4-4C8D-9F86-38FE6D20F064}"/>
    <cellStyle name="Millares 18 4 2" xfId="1267" xr:uid="{04C315CA-2257-49FE-97DA-B8E2469A8568}"/>
    <cellStyle name="Millares 18 4 2 2" xfId="1268" xr:uid="{90BCFF12-E0AC-4256-BD94-6EE3D1BB613F}"/>
    <cellStyle name="Millares 18 4 2 3" xfId="1269" xr:uid="{1D3C5570-143A-44DD-AC3A-82BD7EECCD73}"/>
    <cellStyle name="Millares 18 4 20" xfId="1270" xr:uid="{591940E4-7C31-4664-90C4-984F489C03F6}"/>
    <cellStyle name="Millares 18 4 21" xfId="1271" xr:uid="{5FB847EE-E2B0-4DF6-9BB6-0303E9BE1675}"/>
    <cellStyle name="Millares 18 4 3" xfId="1272" xr:uid="{7C157FBC-50D1-460A-89FC-65A5ABD5C385}"/>
    <cellStyle name="Millares 18 4 4" xfId="1273" xr:uid="{0F8F2707-9911-49E5-B3FE-977C514B25A9}"/>
    <cellStyle name="Millares 18 4 5" xfId="1274" xr:uid="{EA4E36E0-A25C-42B7-A2F2-07AEFDE09EB3}"/>
    <cellStyle name="Millares 18 4 6" xfId="1275" xr:uid="{2F216EF9-091C-4D59-AC2C-8CD92F6A25FE}"/>
    <cellStyle name="Millares 18 4 7" xfId="1276" xr:uid="{DED4CC71-4C55-4BD9-9388-6F61FBBA4176}"/>
    <cellStyle name="Millares 18 4 8" xfId="1277" xr:uid="{FE69CA02-EF3F-466A-8988-955666652448}"/>
    <cellStyle name="Millares 18 4 9" xfId="1278" xr:uid="{9767A589-B1D5-4260-9B2E-CA5DEF6C1F98}"/>
    <cellStyle name="Millares 18 5" xfId="1279" xr:uid="{BEE3E485-E7E4-4685-BAB8-CE9B14458FE1}"/>
    <cellStyle name="Millares 18 5 10" xfId="1280" xr:uid="{C8488560-B24B-474B-BB6D-1586F707A4A4}"/>
    <cellStyle name="Millares 18 5 11" xfId="1281" xr:uid="{D9A0BE38-C555-43C7-990A-DAB58CF223FA}"/>
    <cellStyle name="Millares 18 5 12" xfId="1282" xr:uid="{6A2A2A82-3C1C-456D-ADCE-FBED28FBDDB2}"/>
    <cellStyle name="Millares 18 5 13" xfId="1283" xr:uid="{14C167C5-C34B-4EE9-82ED-999A24988AD3}"/>
    <cellStyle name="Millares 18 5 14" xfId="1284" xr:uid="{BEC13094-4864-4382-9EDC-B1188D519725}"/>
    <cellStyle name="Millares 18 5 15" xfId="1285" xr:uid="{C53753B1-E4E8-40FC-AA4E-AF8C6D6031B1}"/>
    <cellStyle name="Millares 18 5 16" xfId="1286" xr:uid="{E86DAFD2-74C3-4BC9-91C5-DCA0B9139B2B}"/>
    <cellStyle name="Millares 18 5 17" xfId="1287" xr:uid="{4CCECA03-863F-451B-A649-D6A93978763E}"/>
    <cellStyle name="Millares 18 5 18" xfId="1288" xr:uid="{316A3ECA-82FE-45D4-8513-AE893190957D}"/>
    <cellStyle name="Millares 18 5 19" xfId="1289" xr:uid="{ED19FCD5-AD35-4893-9C39-FEDAF385825D}"/>
    <cellStyle name="Millares 18 5 2" xfId="1290" xr:uid="{C1113515-2209-40E1-87C8-4928EFA9DD17}"/>
    <cellStyle name="Millares 18 5 2 2" xfId="1291" xr:uid="{AB5EB5B3-6B6E-4C89-BDC8-AD49D94098AC}"/>
    <cellStyle name="Millares 18 5 2 3" xfId="1292" xr:uid="{F2AD7B60-FC0C-471A-B1E9-8C02DE0F8980}"/>
    <cellStyle name="Millares 18 5 20" xfId="1293" xr:uid="{8C9A9A3B-2DF8-42D6-8AC1-6F3F9E257A87}"/>
    <cellStyle name="Millares 18 5 21" xfId="1294" xr:uid="{710526A4-CFEF-44D5-BD1B-EFCD330FB892}"/>
    <cellStyle name="Millares 18 5 3" xfId="1295" xr:uid="{A839D134-2B54-4B10-A9AB-62863CDDFB9C}"/>
    <cellStyle name="Millares 18 5 4" xfId="1296" xr:uid="{9D2F3216-73BC-4DCF-9A7F-4481227CD06F}"/>
    <cellStyle name="Millares 18 5 5" xfId="1297" xr:uid="{21FC0795-23F6-4C8F-8C8A-8B8C60B788C1}"/>
    <cellStyle name="Millares 18 5 6" xfId="1298" xr:uid="{2DCD1F02-9356-4CC0-AEE2-065D3D1C87E7}"/>
    <cellStyle name="Millares 18 5 7" xfId="1299" xr:uid="{6E74831A-51A8-4AF5-9BE2-FE612BD4254F}"/>
    <cellStyle name="Millares 18 5 8" xfId="1300" xr:uid="{A253EA6D-EE56-469C-BF2F-F0D3B7E2EB73}"/>
    <cellStyle name="Millares 18 5 9" xfId="1301" xr:uid="{C7393F1D-F453-432D-8FDE-1E4EB02B390C}"/>
    <cellStyle name="Millares 18 6" xfId="1302" xr:uid="{55547C03-CAEE-43B1-BF5C-F6645F1395A8}"/>
    <cellStyle name="Millares 18 6 2" xfId="1303" xr:uid="{DE3A5515-4B66-49E8-B5AD-B800E274643A}"/>
    <cellStyle name="Millares 18 6 2 2" xfId="1304" xr:uid="{396D5697-715C-46CB-BB49-F0B11A935989}"/>
    <cellStyle name="Millares 18 6 2 3" xfId="1305" xr:uid="{0694D88F-61AC-49C5-8D23-E345AF81CB77}"/>
    <cellStyle name="Millares 18 6 3" xfId="1306" xr:uid="{D65FC57E-7B3C-4C7C-892E-A8FF50B5E868}"/>
    <cellStyle name="Millares 18 6 4" xfId="1307" xr:uid="{2C77694E-D86C-4CC9-969D-9FA00ACB9611}"/>
    <cellStyle name="Millares 18 6 5" xfId="1308" xr:uid="{C899AA67-D57A-45F1-B8D9-9780FC82D044}"/>
    <cellStyle name="Millares 18 6 6" xfId="1309" xr:uid="{D51996EB-2F19-4F76-B39D-924173C96649}"/>
    <cellStyle name="Millares 18 6 7" xfId="1310" xr:uid="{20A50E8A-FD07-4A62-ACBA-90CE61B7C447}"/>
    <cellStyle name="Millares 18 6 8" xfId="1311" xr:uid="{8C5B6599-DDBE-4F1C-A173-BCDFD72FA151}"/>
    <cellStyle name="Millares 18 7" xfId="1312" xr:uid="{2694D579-F21F-4FC6-8A5D-0E7AF8BD97D9}"/>
    <cellStyle name="Millares 18 7 2" xfId="1313" xr:uid="{69485306-8403-4B00-B36A-4A8EC60E1BC6}"/>
    <cellStyle name="Millares 18 7 3" xfId="1314" xr:uid="{73F56298-8860-4730-9588-43A8D89B0B85}"/>
    <cellStyle name="Millares 18 8" xfId="1315" xr:uid="{05EFDB58-FD5D-441A-9C4A-F54EE043BFEC}"/>
    <cellStyle name="Millares 18 9" xfId="1316" xr:uid="{B37A3A0A-6E7D-459F-BDB8-0828A73A78F3}"/>
    <cellStyle name="Millares 180" xfId="9061" xr:uid="{E627FC0A-7AF6-4021-BECD-E14388BB7968}"/>
    <cellStyle name="Millares 180 2" xfId="9131" xr:uid="{8AC90CE4-77EC-43CC-847D-6CB5FB57818A}"/>
    <cellStyle name="Millares 180 3" xfId="9382" xr:uid="{B62502F7-0BB6-4C78-91E2-9841EB2E4D49}"/>
    <cellStyle name="Millares 181" xfId="9066" xr:uid="{78D52CB6-3FDB-4A40-906B-8ED49FC6F648}"/>
    <cellStyle name="Millares 181 2" xfId="9132" xr:uid="{4CF04D6B-048A-4706-B636-58BDF9DC1C19}"/>
    <cellStyle name="Millares 181 3" xfId="9383" xr:uid="{B76F5B0F-3938-4456-81DB-751C670463F4}"/>
    <cellStyle name="Millares 182" xfId="9068" xr:uid="{E8C5E29A-960C-4FB4-BA89-0770A4C68654}"/>
    <cellStyle name="Millares 182 2" xfId="9133" xr:uid="{76BA7A83-7AC1-4D76-8B1A-DB1F7BC159F1}"/>
    <cellStyle name="Millares 182 3" xfId="9384" xr:uid="{D814BD97-E94A-4C87-9A6D-D6DF631E8637}"/>
    <cellStyle name="Millares 183" xfId="9115" xr:uid="{16517DA7-8D7F-431C-BD06-30CD7E0BE68C}"/>
    <cellStyle name="Millares 183 2" xfId="9134" xr:uid="{175230F9-FF7B-454B-96FD-8EA304CF2965}"/>
    <cellStyle name="Millares 183 3" xfId="9385" xr:uid="{C5635630-9790-42F4-8C7A-ED8F12723E4B}"/>
    <cellStyle name="Millares 184" xfId="9135" xr:uid="{1A7A8BA9-5608-41D3-83C3-A2F6444912D3}"/>
    <cellStyle name="Millares 185" xfId="9136" xr:uid="{29A6A68D-64E7-4BCF-B61C-7267FA33ED58}"/>
    <cellStyle name="Millares 186" xfId="9137" xr:uid="{F7833ED9-AEEF-406E-96B2-E37E61B2D618}"/>
    <cellStyle name="Millares 187" xfId="8083" xr:uid="{DCB181FB-E9A9-46B4-9030-27970C3E6756}"/>
    <cellStyle name="Millares 188" xfId="9138" xr:uid="{AAA75EE5-BCF6-47AF-8D71-5D2E27605A12}"/>
    <cellStyle name="Millares 189" xfId="9139" xr:uid="{867AF8A2-F0B4-4D6B-ACEC-B7678E243648}"/>
    <cellStyle name="Millares 19" xfId="1317" xr:uid="{53FA78B3-9941-4E70-BC4C-DDD401742278}"/>
    <cellStyle name="Millares 19 10" xfId="1318" xr:uid="{EA77763D-9D63-43CA-9F0D-E8A21AB03B4B}"/>
    <cellStyle name="Millares 19 11" xfId="1319" xr:uid="{A1627371-9045-4999-A2E8-C0B604F07C6A}"/>
    <cellStyle name="Millares 19 12" xfId="1320" xr:uid="{1BA55F9D-AAF7-44B9-B9E6-013BFC9ED930}"/>
    <cellStyle name="Millares 19 13" xfId="1321" xr:uid="{ACF88FA5-2C99-401A-AFA1-75DB1ECF494B}"/>
    <cellStyle name="Millares 19 14" xfId="1322" xr:uid="{4318092B-2AC3-402B-A7A4-270B4A380ABE}"/>
    <cellStyle name="Millares 19 15" xfId="1323" xr:uid="{A11C279E-C5C7-46C1-BAB0-F9DB460DE6E2}"/>
    <cellStyle name="Millares 19 16" xfId="1324" xr:uid="{2F92A0EF-AFE7-4BF6-BA9D-CC8444B650DB}"/>
    <cellStyle name="Millares 19 17" xfId="1325" xr:uid="{9286B9AB-C956-4CDA-9A3C-1B58B879A828}"/>
    <cellStyle name="Millares 19 18" xfId="1326" xr:uid="{5F0ACB63-C385-4100-A131-AA0827714A03}"/>
    <cellStyle name="Millares 19 19" xfId="1327" xr:uid="{30A569C1-259D-4F26-95FB-EBE0490660FB}"/>
    <cellStyle name="Millares 19 2" xfId="1328" xr:uid="{1ED8E7BE-45BE-4644-91B0-AE961D4768D2}"/>
    <cellStyle name="Millares 19 2 10" xfId="1329" xr:uid="{D195EA39-43C0-4918-85C4-1BB5B464871A}"/>
    <cellStyle name="Millares 19 2 11" xfId="1330" xr:uid="{0BFB4F43-3F13-4168-92CB-08F85C18644E}"/>
    <cellStyle name="Millares 19 2 12" xfId="1331" xr:uid="{56C996A5-C20E-47A0-BF80-960DFCC769E1}"/>
    <cellStyle name="Millares 19 2 13" xfId="1332" xr:uid="{3EC86961-AE52-47D0-96D0-F5A77B1F9FB0}"/>
    <cellStyle name="Millares 19 2 14" xfId="1333" xr:uid="{A1C5C10B-7167-4EE5-B70D-062F18235862}"/>
    <cellStyle name="Millares 19 2 15" xfId="1334" xr:uid="{0E084667-9148-437B-B89C-EC96260D8124}"/>
    <cellStyle name="Millares 19 2 16" xfId="1335" xr:uid="{FCC87251-88BC-4014-A053-7984D926CBF6}"/>
    <cellStyle name="Millares 19 2 17" xfId="1336" xr:uid="{B6CA71D5-76AA-423B-BD2B-261E8FD21A00}"/>
    <cellStyle name="Millares 19 2 18" xfId="1337" xr:uid="{A46AC5C9-6DD1-4408-9A88-1AA31E42F2C9}"/>
    <cellStyle name="Millares 19 2 19" xfId="1338" xr:uid="{EC8EB0CC-C06D-45A9-8EDA-E0E867BA4AD7}"/>
    <cellStyle name="Millares 19 2 2" xfId="1339" xr:uid="{EF4AA707-AEB7-40DA-A596-5248BA553FF8}"/>
    <cellStyle name="Millares 19 2 2 2" xfId="1340" xr:uid="{DADCA56D-68B0-4AD1-8271-D3F0202F6D76}"/>
    <cellStyle name="Millares 19 2 2 3" xfId="1341" xr:uid="{0E92D1B4-59C8-4503-84B0-14143DDA67DF}"/>
    <cellStyle name="Millares 19 2 20" xfId="1342" xr:uid="{69E331A2-7C41-47D7-A302-36D2CD00DD18}"/>
    <cellStyle name="Millares 19 2 21" xfId="1343" xr:uid="{E05FF6B0-177A-46C3-8691-C06B68F3888E}"/>
    <cellStyle name="Millares 19 2 22" xfId="1344" xr:uid="{1D826F13-CA00-4FD0-A074-88499D218A4E}"/>
    <cellStyle name="Millares 19 2 3" xfId="1345" xr:uid="{7A6F7D64-E14A-4849-8620-7F4D1EB8D3BD}"/>
    <cellStyle name="Millares 19 2 4" xfId="1346" xr:uid="{1FCF2AFC-9F28-4C32-BC68-1D20AD6B3FA2}"/>
    <cellStyle name="Millares 19 2 5" xfId="1347" xr:uid="{E05F9DF0-1E5C-41B9-B6F7-26C147D461B9}"/>
    <cellStyle name="Millares 19 2 6" xfId="1348" xr:uid="{BE5BDF8B-64AF-4211-B728-2B2DFCA0D7D5}"/>
    <cellStyle name="Millares 19 2 7" xfId="1349" xr:uid="{A3ACD60F-E1FD-44F1-9024-DD49F854ADCA}"/>
    <cellStyle name="Millares 19 2 8" xfId="1350" xr:uid="{6584EA38-44E5-45A2-8E01-1F4F850C35F4}"/>
    <cellStyle name="Millares 19 2 9" xfId="1351" xr:uid="{F7C35155-DE36-490A-B22D-501DD22BA5BC}"/>
    <cellStyle name="Millares 19 20" xfId="1352" xr:uid="{3C1A77BB-A275-4414-854E-74908567A4DD}"/>
    <cellStyle name="Millares 19 21" xfId="1353" xr:uid="{35390245-322D-4CAD-9CD1-7DFF3AD3C632}"/>
    <cellStyle name="Millares 19 22" xfId="1354" xr:uid="{7076C815-0C2A-4143-9C29-792D3024FA83}"/>
    <cellStyle name="Millares 19 23" xfId="1355" xr:uid="{85526565-D7A6-4B75-9AFE-58C19854CB51}"/>
    <cellStyle name="Millares 19 24" xfId="1356" xr:uid="{A3CA9027-46E1-48E0-AFEC-16E93E0A5255}"/>
    <cellStyle name="Millares 19 25" xfId="1357" xr:uid="{20D230CA-353A-4C01-A149-45D1454A136B}"/>
    <cellStyle name="Millares 19 26" xfId="1358" xr:uid="{0A68CD39-8B16-4EAE-9226-7D3A68806320}"/>
    <cellStyle name="Millares 19 27" xfId="9305" xr:uid="{3914F67A-5BB4-4B67-9ED9-6B2601D4124C}"/>
    <cellStyle name="Millares 19 3" xfId="1359" xr:uid="{36387A0E-2DDE-487A-BB87-147D776AF312}"/>
    <cellStyle name="Millares 19 3 10" xfId="1360" xr:uid="{4BB6E935-4C15-459C-99C4-AE20C4F8F7FA}"/>
    <cellStyle name="Millares 19 3 11" xfId="1361" xr:uid="{32CEE494-00C0-4554-82B3-DB53CFB69077}"/>
    <cellStyle name="Millares 19 3 12" xfId="1362" xr:uid="{654BEEEF-C4BC-4C54-A88E-806870C8C5D1}"/>
    <cellStyle name="Millares 19 3 13" xfId="1363" xr:uid="{B40F742F-30B0-47A5-98DD-46F5CF0A3B16}"/>
    <cellStyle name="Millares 19 3 14" xfId="1364" xr:uid="{3770D151-711C-493B-88B8-9B3E284F1EE6}"/>
    <cellStyle name="Millares 19 3 15" xfId="1365" xr:uid="{654E7FB2-D3BA-4A70-B207-02B022D4D96D}"/>
    <cellStyle name="Millares 19 3 16" xfId="1366" xr:uid="{4575EF89-06EC-46F3-AFAD-CD4CF8B2981B}"/>
    <cellStyle name="Millares 19 3 17" xfId="1367" xr:uid="{6E1A2347-515E-40E0-A74D-72CF8DA558D5}"/>
    <cellStyle name="Millares 19 3 18" xfId="1368" xr:uid="{26F1C433-E5BF-4BB9-AB5D-39B924552F11}"/>
    <cellStyle name="Millares 19 3 19" xfId="1369" xr:uid="{F2D82C36-82A2-4CC9-BCAC-125C270A017B}"/>
    <cellStyle name="Millares 19 3 2" xfId="1370" xr:uid="{D373353D-C40F-4EF7-BC33-99C395099A97}"/>
    <cellStyle name="Millares 19 3 2 2" xfId="1371" xr:uid="{2CF6EB52-F1F5-4125-B864-C3E45D9FD508}"/>
    <cellStyle name="Millares 19 3 2 3" xfId="1372" xr:uid="{FC0ABEDE-56D2-41BA-B3FD-F63A46E5E738}"/>
    <cellStyle name="Millares 19 3 20" xfId="1373" xr:uid="{B9C1B74F-C2CB-442C-9865-0A430492C6F7}"/>
    <cellStyle name="Millares 19 3 21" xfId="1374" xr:uid="{A37A3831-3592-48E6-8103-B79D0DDE348A}"/>
    <cellStyle name="Millares 19 3 22" xfId="1375" xr:uid="{7F1870FE-6586-4508-81A0-AAA51D5AC4BE}"/>
    <cellStyle name="Millares 19 3 3" xfId="1376" xr:uid="{3BFCDA81-FCEC-4FE7-876C-FEC7BACCA308}"/>
    <cellStyle name="Millares 19 3 4" xfId="1377" xr:uid="{5BFE4E68-9C23-4C4F-A620-D3E276C71805}"/>
    <cellStyle name="Millares 19 3 5" xfId="1378" xr:uid="{42565415-5893-4D70-9F2D-1BE6EB08700B}"/>
    <cellStyle name="Millares 19 3 6" xfId="1379" xr:uid="{94E17D85-2EBA-4334-A675-7C7728F238EA}"/>
    <cellStyle name="Millares 19 3 7" xfId="1380" xr:uid="{3195F79A-80B1-4CA1-AE63-82F1116CD929}"/>
    <cellStyle name="Millares 19 3 8" xfId="1381" xr:uid="{23A9421E-888D-471C-856B-73EF78BBB66D}"/>
    <cellStyle name="Millares 19 3 9" xfId="1382" xr:uid="{D692456B-F23E-4197-BB56-58B6C1213D1F}"/>
    <cellStyle name="Millares 19 4" xfId="1383" xr:uid="{EA8F2EF6-5E72-42B3-8C15-3F6A42475959}"/>
    <cellStyle name="Millares 19 4 10" xfId="1384" xr:uid="{569C5E69-91B3-4DD6-B0A7-698A9AEA3E5C}"/>
    <cellStyle name="Millares 19 4 11" xfId="1385" xr:uid="{367A417B-156D-4250-A946-AD6AE62B01EF}"/>
    <cellStyle name="Millares 19 4 12" xfId="1386" xr:uid="{226AAE3E-6CC7-4F9F-9201-0352296E45B9}"/>
    <cellStyle name="Millares 19 4 13" xfId="1387" xr:uid="{33AA9BA9-06BD-413A-B043-1CC71FDFCFAA}"/>
    <cellStyle name="Millares 19 4 14" xfId="1388" xr:uid="{EEC23D17-7D8D-4C1E-B040-A7EE9C542E34}"/>
    <cellStyle name="Millares 19 4 15" xfId="1389" xr:uid="{27130889-5BEC-42A9-89B4-2E0150D46C8D}"/>
    <cellStyle name="Millares 19 4 16" xfId="1390" xr:uid="{2C45F421-11B1-4C07-AAAF-F42D68B455E7}"/>
    <cellStyle name="Millares 19 4 17" xfId="1391" xr:uid="{5BE95363-21D6-4643-8D13-BD54CB54A13C}"/>
    <cellStyle name="Millares 19 4 18" xfId="1392" xr:uid="{3452F439-DCE9-4C07-8356-97B803683DCD}"/>
    <cellStyle name="Millares 19 4 19" xfId="1393" xr:uid="{DF33605A-9C9B-4B0D-A19E-490DCA902DBF}"/>
    <cellStyle name="Millares 19 4 2" xfId="1394" xr:uid="{07D53B1C-9BEF-418E-A058-09E83B782374}"/>
    <cellStyle name="Millares 19 4 2 2" xfId="1395" xr:uid="{42959DD3-8504-4325-8B35-BFDBBEBA9866}"/>
    <cellStyle name="Millares 19 4 2 3" xfId="1396" xr:uid="{1E23BA4E-F6D7-4E18-88D8-08D21F316F6D}"/>
    <cellStyle name="Millares 19 4 20" xfId="1397" xr:uid="{44A1A33D-A5C6-4805-9E98-04B371D3D568}"/>
    <cellStyle name="Millares 19 4 21" xfId="1398" xr:uid="{806F81A5-F31C-42C6-A3F9-49FFA5B9C200}"/>
    <cellStyle name="Millares 19 4 3" xfId="1399" xr:uid="{B7D13C72-2FC8-4E2E-8D36-A11884DDB8A5}"/>
    <cellStyle name="Millares 19 4 4" xfId="1400" xr:uid="{E0AAEEEF-725F-48C8-A0B1-C997AB905BE8}"/>
    <cellStyle name="Millares 19 4 5" xfId="1401" xr:uid="{0571D5BD-87E0-430B-AFAA-00477B2E44EA}"/>
    <cellStyle name="Millares 19 4 6" xfId="1402" xr:uid="{BE8B8C9E-EB88-4843-BBF8-DC23881660BE}"/>
    <cellStyle name="Millares 19 4 7" xfId="1403" xr:uid="{2504D7C7-E83B-4037-9203-F1F64EF4F69E}"/>
    <cellStyle name="Millares 19 4 8" xfId="1404" xr:uid="{CA7A69B7-92D2-4765-ACC7-E118455489AC}"/>
    <cellStyle name="Millares 19 4 9" xfId="1405" xr:uid="{2C20B2D8-715C-4506-AA9C-C4F4406781CA}"/>
    <cellStyle name="Millares 19 5" xfId="1406" xr:uid="{F69369B0-A858-42AC-A0E4-F49E6731ABD9}"/>
    <cellStyle name="Millares 19 5 10" xfId="1407" xr:uid="{9D1867A7-83CB-4CCE-8D99-7BAFF9C8C693}"/>
    <cellStyle name="Millares 19 5 11" xfId="1408" xr:uid="{D8860798-F163-451D-BF71-5F48FBDBB30F}"/>
    <cellStyle name="Millares 19 5 12" xfId="1409" xr:uid="{18AD1EF2-97F3-444C-94A3-590F42A3282C}"/>
    <cellStyle name="Millares 19 5 13" xfId="1410" xr:uid="{D3E459DC-3EBE-4BF4-BA58-129153E9B8AD}"/>
    <cellStyle name="Millares 19 5 14" xfId="1411" xr:uid="{60B6F73D-1774-4C81-87AD-E936E3041E67}"/>
    <cellStyle name="Millares 19 5 15" xfId="1412" xr:uid="{69F3A307-E548-4161-ABC3-D8E92F7C4390}"/>
    <cellStyle name="Millares 19 5 16" xfId="1413" xr:uid="{D20D71B1-96E5-423E-ADF0-7F77ACC2FC71}"/>
    <cellStyle name="Millares 19 5 17" xfId="1414" xr:uid="{178609EE-A8A1-42DA-A8BB-563398054D72}"/>
    <cellStyle name="Millares 19 5 18" xfId="1415" xr:uid="{CCCC28DD-E820-4AD8-8650-E862B518E5E3}"/>
    <cellStyle name="Millares 19 5 19" xfId="1416" xr:uid="{038CA6B1-0E6A-4BDF-B9FB-2F2342D67BB8}"/>
    <cellStyle name="Millares 19 5 2" xfId="1417" xr:uid="{A9C18E19-E3B1-4458-825D-6ACA26B59718}"/>
    <cellStyle name="Millares 19 5 2 2" xfId="1418" xr:uid="{69E602AF-7634-408B-B45A-4DE0A5B76E58}"/>
    <cellStyle name="Millares 19 5 2 3" xfId="1419" xr:uid="{B60F1ED7-1188-46AD-8738-AF055EB11497}"/>
    <cellStyle name="Millares 19 5 20" xfId="1420" xr:uid="{179E305A-C7EA-49BB-AB66-ED7164B94228}"/>
    <cellStyle name="Millares 19 5 21" xfId="1421" xr:uid="{D0E5CE77-B0A7-467B-ACDC-B400975E633F}"/>
    <cellStyle name="Millares 19 5 3" xfId="1422" xr:uid="{B0191D94-187C-4F3E-A161-48EBBC303F8E}"/>
    <cellStyle name="Millares 19 5 4" xfId="1423" xr:uid="{5617BEED-34F7-409B-BC62-5B936E454555}"/>
    <cellStyle name="Millares 19 5 5" xfId="1424" xr:uid="{2D305975-42FF-4C10-A1B2-692A5F74AA0E}"/>
    <cellStyle name="Millares 19 5 6" xfId="1425" xr:uid="{C6F22AA3-7110-4991-B672-210CBA41165E}"/>
    <cellStyle name="Millares 19 5 7" xfId="1426" xr:uid="{A136BC50-BE56-4E16-88BB-405E8F1BE955}"/>
    <cellStyle name="Millares 19 5 8" xfId="1427" xr:uid="{B3266D21-2F79-4701-9067-7C4EDDC7751C}"/>
    <cellStyle name="Millares 19 5 9" xfId="1428" xr:uid="{B48CB5F3-EC34-4031-B87F-42559E285A97}"/>
    <cellStyle name="Millares 19 6" xfId="1429" xr:uid="{57B33E97-68B4-427C-A899-122914A55756}"/>
    <cellStyle name="Millares 19 6 2" xfId="1430" xr:uid="{B2ED0A58-EFF0-4200-BF7D-471F0BD1531A}"/>
    <cellStyle name="Millares 19 6 2 2" xfId="1431" xr:uid="{48DBAD70-4DFF-4BAE-8B05-88CD2368767B}"/>
    <cellStyle name="Millares 19 6 2 3" xfId="1432" xr:uid="{2C90A531-FD8A-41C8-AC0E-E82A233A6E6B}"/>
    <cellStyle name="Millares 19 6 3" xfId="1433" xr:uid="{65F123DE-5D12-48F5-88D8-BD36D575A133}"/>
    <cellStyle name="Millares 19 6 4" xfId="1434" xr:uid="{53C3836A-CCAA-4F93-99B5-31ED2FB033B6}"/>
    <cellStyle name="Millares 19 6 5" xfId="1435" xr:uid="{46B5C9DB-F8E4-4863-82AC-A88E04822CA9}"/>
    <cellStyle name="Millares 19 6 6" xfId="1436" xr:uid="{5137E23E-D716-4CAF-A348-D48276FDA622}"/>
    <cellStyle name="Millares 19 6 7" xfId="1437" xr:uid="{D242D526-3A6A-4286-AE31-DE8825AD8456}"/>
    <cellStyle name="Millares 19 6 8" xfId="1438" xr:uid="{CFF47AA4-6C6C-4A80-8214-107D02BB7AD8}"/>
    <cellStyle name="Millares 19 7" xfId="1439" xr:uid="{65061AD1-2589-4277-BB97-D3D3B988DDE7}"/>
    <cellStyle name="Millares 19 7 2" xfId="1440" xr:uid="{59531D55-1754-4D64-9D54-D344DCB2F3C8}"/>
    <cellStyle name="Millares 19 7 3" xfId="1441" xr:uid="{88B847C3-BBE0-4F6A-B5DF-38B66733C453}"/>
    <cellStyle name="Millares 19 8" xfId="1442" xr:uid="{54614AFA-6F0A-442C-9520-F5411FDEB07B}"/>
    <cellStyle name="Millares 19 9" xfId="1443" xr:uid="{A8543DDB-3E95-4510-B782-AFB44A2CE172}"/>
    <cellStyle name="Millares 190" xfId="9140" xr:uid="{5BBED5EE-4D06-43BA-8C4D-9700BB500D39}"/>
    <cellStyle name="Millares 191" xfId="9141" xr:uid="{2D328745-E4DE-4875-87F4-0E0FEA7C0320}"/>
    <cellStyle name="Millares 192" xfId="9142" xr:uid="{D2C40588-7557-48BD-9862-2CBFA814FC31}"/>
    <cellStyle name="Millares 193" xfId="9143" xr:uid="{CDC8644F-E69B-437B-B0A1-FD1ACAB96820}"/>
    <cellStyle name="Millares 194" xfId="9144" xr:uid="{6DEAD25C-3BE9-4DBA-A8FF-124920BFD37D}"/>
    <cellStyle name="Millares 195" xfId="9145" xr:uid="{4DE9242D-456E-48B5-BBDC-C1989FBF8247}"/>
    <cellStyle name="Millares 196" xfId="9146" xr:uid="{E53BAB72-8B78-4E63-BC95-8AD5F990471F}"/>
    <cellStyle name="Millares 197" xfId="9147" xr:uid="{38B35912-D01E-492B-89A1-38218BFA0B9A}"/>
    <cellStyle name="Millares 198" xfId="9148" xr:uid="{BEF08BDA-FC5C-4573-8E58-E53B4398F7C4}"/>
    <cellStyle name="Millares 199" xfId="9149" xr:uid="{C4990C33-3B5B-47B0-9D21-95F69E4C67B0}"/>
    <cellStyle name="Millares 2" xfId="5" xr:uid="{00000000-0005-0000-0000-000003000000}"/>
    <cellStyle name="Millares 2 10" xfId="9010" xr:uid="{5A542D1F-34DC-4EB6-80EB-DE6CA5FCDB56}"/>
    <cellStyle name="Millares 2 10 2" xfId="9351" xr:uid="{384D00D1-490C-4FB9-B5BF-382539C40C38}"/>
    <cellStyle name="Millares 2 11" xfId="1444" xr:uid="{F36DA5F6-8535-4983-ABFC-0AEA29427724}"/>
    <cellStyle name="Millares 2 11 2" xfId="9306" xr:uid="{887557D2-5610-4E10-8AE2-E01F1076C55D}"/>
    <cellStyle name="Millares 2 12" xfId="9062" xr:uid="{F0559FB1-6BDA-4FEE-B211-D83FFC5E0A2D}"/>
    <cellStyle name="Millares 2 13" xfId="9273" xr:uid="{F050F88E-9E09-4075-A559-49E57FDF5B45}"/>
    <cellStyle name="Millares 2 14" xfId="9404" xr:uid="{FB0B217E-8099-4500-99B4-89301283F7C5}"/>
    <cellStyle name="Millares 2 15" xfId="59" xr:uid="{C4A3CB4C-B55E-4650-95F6-8ECA5114A5E5}"/>
    <cellStyle name="Millares 2 2" xfId="60" xr:uid="{EA6EBFE6-2C9A-44F4-BE45-D42BB73F4BCE}"/>
    <cellStyle name="Millares 2 2 10" xfId="1446" xr:uid="{23FF7E4D-1E4C-4E88-A350-54229A5DF224}"/>
    <cellStyle name="Millares 2 2 10 10" xfId="1447" xr:uid="{059FFE37-FF99-4095-9BA2-B14DFC286BBC}"/>
    <cellStyle name="Millares 2 2 10 11" xfId="1448" xr:uid="{2896AC7B-CFB1-491C-910B-A0FCE2CAC08A}"/>
    <cellStyle name="Millares 2 2 10 12" xfId="1449" xr:uid="{B8401111-738E-4A2D-A4A6-83C1DEE89DA1}"/>
    <cellStyle name="Millares 2 2 10 13" xfId="1450" xr:uid="{B8FC83FD-DABC-427A-BFD9-AB0EDA531819}"/>
    <cellStyle name="Millares 2 2 10 14" xfId="1451" xr:uid="{A6D3FD88-9639-45C0-8316-015D3D8DEB8F}"/>
    <cellStyle name="Millares 2 2 10 15" xfId="1452" xr:uid="{9417A8AC-61D8-4146-A2B0-5EB907CE020E}"/>
    <cellStyle name="Millares 2 2 10 16" xfId="1453" xr:uid="{0F9DC9DC-64D2-477E-806B-D746080F07F3}"/>
    <cellStyle name="Millares 2 2 10 17" xfId="1454" xr:uid="{AE6ED2B9-6EDA-4D03-8685-83691BCB9C28}"/>
    <cellStyle name="Millares 2 2 10 18" xfId="1455" xr:uid="{5BDFAC88-1DBA-48D0-8698-78676ABB8329}"/>
    <cellStyle name="Millares 2 2 10 19" xfId="1456" xr:uid="{ACDDDB3E-ACB7-42DA-BF9F-3B3DBC8507AD}"/>
    <cellStyle name="Millares 2 2 10 2" xfId="1457" xr:uid="{351D010A-4EEC-4FC0-8B63-BC9423B37524}"/>
    <cellStyle name="Millares 2 2 10 2 2" xfId="1458" xr:uid="{FC6C0ECF-6F00-453E-A061-4705722CE58B}"/>
    <cellStyle name="Millares 2 2 10 2 3" xfId="1459" xr:uid="{AD27C483-0FAF-4B04-8D01-771E0BA35F5E}"/>
    <cellStyle name="Millares 2 2 10 20" xfId="1460" xr:uid="{D077FFF6-C6E1-4627-8015-964FC49A5E79}"/>
    <cellStyle name="Millares 2 2 10 21" xfId="1461" xr:uid="{CA6BF0E4-1AF7-45E7-96B9-FA9F3370DBE6}"/>
    <cellStyle name="Millares 2 2 10 3" xfId="1462" xr:uid="{ED353EB3-8146-4D2A-B3CE-ED637F4E52DE}"/>
    <cellStyle name="Millares 2 2 10 4" xfId="1463" xr:uid="{767C2173-04CF-46D2-8ACA-47B94C38544E}"/>
    <cellStyle name="Millares 2 2 10 5" xfId="1464" xr:uid="{0F2EEE4B-594E-4539-B8AB-FFA79EFE9A6E}"/>
    <cellStyle name="Millares 2 2 10 6" xfId="1465" xr:uid="{BEC595F3-554C-412D-A86E-4558999E4450}"/>
    <cellStyle name="Millares 2 2 10 7" xfId="1466" xr:uid="{817F0BF9-8772-441C-AD97-8C1A3DECF5D7}"/>
    <cellStyle name="Millares 2 2 10 8" xfId="1467" xr:uid="{CC3E2AC6-9829-4995-B820-C462D7AECFEB}"/>
    <cellStyle name="Millares 2 2 10 9" xfId="1468" xr:uid="{DD8E4CBB-7401-4B77-9639-CBACCE18A05A}"/>
    <cellStyle name="Millares 2 2 11" xfId="1469" xr:uid="{674FB445-75A8-4EB9-97FC-8E3589802165}"/>
    <cellStyle name="Millares 2 2 11 2" xfId="1470" xr:uid="{A89A8374-DF0F-49AA-921C-23DCBDFAFE35}"/>
    <cellStyle name="Millares 2 2 11 3" xfId="1471" xr:uid="{9E85C03C-86EA-4581-844E-73DF53AE9C09}"/>
    <cellStyle name="Millares 2 2 12" xfId="1472" xr:uid="{A1D8802C-B8F0-423A-A22B-4A24A9320044}"/>
    <cellStyle name="Millares 2 2 13" xfId="1473" xr:uid="{4533C954-1E1F-4D03-826E-D78AD5E71C46}"/>
    <cellStyle name="Millares 2 2 14" xfId="1474" xr:uid="{0AAB44E0-4BF8-4684-AF8E-F5D703E5F412}"/>
    <cellStyle name="Millares 2 2 15" xfId="1475" xr:uid="{5ECACC83-CED7-428C-A32C-6BECFD994866}"/>
    <cellStyle name="Millares 2 2 16" xfId="1476" xr:uid="{FA3E36E6-9292-439B-B9F0-7F411E9E8967}"/>
    <cellStyle name="Millares 2 2 17" xfId="1477" xr:uid="{2508CF00-CE26-430D-A2D5-B1A83466EC8F}"/>
    <cellStyle name="Millares 2 2 18" xfId="1478" xr:uid="{1CEFE671-266D-4EB7-8D46-A3C05DE3AF03}"/>
    <cellStyle name="Millares 2 2 19" xfId="1479" xr:uid="{BF03FA0A-C4AB-49A3-BA3D-E9D272900FA8}"/>
    <cellStyle name="Millares 2 2 2" xfId="50" xr:uid="{9C3D4FAB-2B59-451B-9EE1-5DC71250F91B}"/>
    <cellStyle name="Millares 2 2 2 10" xfId="1481" xr:uid="{C7DD38B3-46D9-4820-B499-3C3B2063593C}"/>
    <cellStyle name="Millares 2 2 2 11" xfId="1482" xr:uid="{A0ACD16D-B41F-463C-9B53-DC8F2C36A441}"/>
    <cellStyle name="Millares 2 2 2 12" xfId="1483" xr:uid="{73A63C8D-F48B-49BF-9EEB-B0A5280882B1}"/>
    <cellStyle name="Millares 2 2 2 13" xfId="1484" xr:uid="{C0963A90-60EB-4C27-BAC4-87C587AA4189}"/>
    <cellStyle name="Millares 2 2 2 14" xfId="1485" xr:uid="{10C904AB-D8A4-4478-9FD9-F2FBAAF6FD8F}"/>
    <cellStyle name="Millares 2 2 2 15" xfId="1486" xr:uid="{ABD81CB3-9EDA-4AFA-8D55-EAB610DCAB06}"/>
    <cellStyle name="Millares 2 2 2 16" xfId="1487" xr:uid="{AE667BDB-D0C1-4AE1-86D2-7817F3367EBF}"/>
    <cellStyle name="Millares 2 2 2 17" xfId="1488" xr:uid="{3CE8892E-7117-4E31-AB05-D18E8BBD35E5}"/>
    <cellStyle name="Millares 2 2 2 18" xfId="1489" xr:uid="{E1A846C3-A4C4-4D38-BD0E-6A8136EF4569}"/>
    <cellStyle name="Millares 2 2 2 19" xfId="1490" xr:uid="{B37C0F61-BE05-4F7D-9F10-7C12D44ED410}"/>
    <cellStyle name="Millares 2 2 2 2" xfId="61" xr:uid="{1722010E-1F8D-4E82-9EF0-D5E630E873ED}"/>
    <cellStyle name="Millares 2 2 2 2 10" xfId="1492" xr:uid="{BD90D3F5-0C42-48D7-9424-C834119DF097}"/>
    <cellStyle name="Millares 2 2 2 2 11" xfId="1493" xr:uid="{082C11FF-16C6-4EE0-B560-C5273FB49215}"/>
    <cellStyle name="Millares 2 2 2 2 12" xfId="1494" xr:uid="{128BFF5C-C817-4FD9-B0F1-E0DCB3EEFD41}"/>
    <cellStyle name="Millares 2 2 2 2 13" xfId="1495" xr:uid="{16A08FF2-7FD8-4ECA-9BAB-EC95B1268E93}"/>
    <cellStyle name="Millares 2 2 2 2 14" xfId="1496" xr:uid="{676B8C27-F42A-4730-8E12-CA22B9F3DE0C}"/>
    <cellStyle name="Millares 2 2 2 2 15" xfId="1497" xr:uid="{ECA0E6A5-2E68-4B3F-BDEF-E96DEDBB683C}"/>
    <cellStyle name="Millares 2 2 2 2 16" xfId="1498" xr:uid="{ADE2A737-14B6-499A-94B5-E415BC1DE9E6}"/>
    <cellStyle name="Millares 2 2 2 2 17" xfId="1499" xr:uid="{F6273248-1A18-47CF-A867-529A21153E3D}"/>
    <cellStyle name="Millares 2 2 2 2 18" xfId="1500" xr:uid="{46B443CF-7098-40B2-B6AC-33DFBA45B49E}"/>
    <cellStyle name="Millares 2 2 2 2 19" xfId="1501" xr:uid="{96317E47-20D5-4FDA-9A95-7DCBD4D57703}"/>
    <cellStyle name="Millares 2 2 2 2 2" xfId="1502" xr:uid="{2B05D640-06EC-42E2-B71D-563FC76EB23B}"/>
    <cellStyle name="Millares 2 2 2 2 2 2" xfId="62" xr:uid="{FF92285D-D6BA-4D31-A97D-3726A6D98102}"/>
    <cellStyle name="Millares 2 2 2 2 2 2 2" xfId="63" xr:uid="{992AE66C-5B3F-4803-8E16-EE7A8E081D6F}"/>
    <cellStyle name="Millares 2 2 2 2 2 2 2 2" xfId="9014" xr:uid="{E94C97A7-8A90-44BA-B888-2D01650DD344}"/>
    <cellStyle name="Millares 2 2 2 2 2 2 2 2 2" xfId="9354" xr:uid="{A3B1F395-F921-4895-9357-DBB028A06397}"/>
    <cellStyle name="Millares 2 2 2 2 2 2 2 2 2 2" xfId="9477" xr:uid="{336E1B80-BF13-4E15-AC28-52C90E4BDB17}"/>
    <cellStyle name="Millares 2 2 2 2 2 2 2 2 3" xfId="9437" xr:uid="{CCD1445E-A756-450A-AF73-444B30ADA196}"/>
    <cellStyle name="Millares 2 2 2 2 2 2 2 3" xfId="9276" xr:uid="{865DEAB7-7402-417D-862D-2E1DDDB5D159}"/>
    <cellStyle name="Millares 2 2 2 2 2 2 2 3 2" xfId="9457" xr:uid="{351A4A56-6A5E-4060-B6A7-E899F33E37D8}"/>
    <cellStyle name="Millares 2 2 2 2 2 2 2 4" xfId="9416" xr:uid="{3BC59554-814C-4651-9362-C97A658D0A77}"/>
    <cellStyle name="Millares 2 2 2 2 2 2 3" xfId="9013" xr:uid="{6B07DA56-1CA1-4FEB-B59A-10FBB0616570}"/>
    <cellStyle name="Millares 2 2 2 2 2 2 3 2" xfId="9353" xr:uid="{97287766-C9F6-4DCC-AADA-532D970134DC}"/>
    <cellStyle name="Millares 2 2 2 2 2 2 3 2 2" xfId="9467" xr:uid="{985CB25E-1B8C-4F34-BE08-0FBC137F296F}"/>
    <cellStyle name="Millares 2 2 2 2 2 2 3 3" xfId="9426" xr:uid="{4FB9A5EB-35A0-4678-A91F-72DE5D4E2792}"/>
    <cellStyle name="Millares 2 2 2 2 2 2 4" xfId="1503" xr:uid="{9F5BE02D-97DF-423E-BE6C-64C43B5197C4}"/>
    <cellStyle name="Millares 2 2 2 2 2 2 4 2" xfId="9447" xr:uid="{201F6031-FE91-4683-9F22-4DCD01EC3304}"/>
    <cellStyle name="Millares 2 2 2 2 2 2 5" xfId="9275" xr:uid="{767D92ED-B0F8-4740-B0B7-3A8A4CAC0EA2}"/>
    <cellStyle name="Millares 2 2 2 2 2 2 6" xfId="9405" xr:uid="{D31AE3D2-38F2-47BB-9E8B-0FF7A2CA62E0}"/>
    <cellStyle name="Millares 2 2 2 2 2 3" xfId="1504" xr:uid="{00B1E2E0-1561-46F5-A51C-D637EB8F8CC8}"/>
    <cellStyle name="Millares 2 2 2 2 20" xfId="1505" xr:uid="{7CE92859-EBE7-4F6F-B058-CD5778D0982B}"/>
    <cellStyle name="Millares 2 2 2 2 21" xfId="1506" xr:uid="{6CE1A850-8D3F-4B85-ABB5-95F33808F5E1}"/>
    <cellStyle name="Millares 2 2 2 2 22" xfId="1507" xr:uid="{4D6CCA92-072D-44EB-AB56-05E7C2FA3AA0}"/>
    <cellStyle name="Millares 2 2 2 2 23" xfId="9012" xr:uid="{4DE77FB1-0F6B-4B61-B489-8BCB79D72AE4}"/>
    <cellStyle name="Millares 2 2 2 2 24" xfId="1491" xr:uid="{94F527F0-2E70-45BF-9BD2-FC3BCCFEFBE2}"/>
    <cellStyle name="Millares 2 2 2 2 3" xfId="1508" xr:uid="{D714FBBE-6731-44D1-9D34-88FBAE9C96C9}"/>
    <cellStyle name="Millares 2 2 2 2 4" xfId="1509" xr:uid="{6220165F-6BE6-4C5F-B3CE-299CE32415CE}"/>
    <cellStyle name="Millares 2 2 2 2 5" xfId="1510" xr:uid="{399F3460-065C-4653-9621-09364CE56CF6}"/>
    <cellStyle name="Millares 2 2 2 2 6" xfId="1511" xr:uid="{CF435005-26FF-46A5-BE90-0657F07F29FE}"/>
    <cellStyle name="Millares 2 2 2 2 7" xfId="1512" xr:uid="{28EEC4C9-D5F2-4788-BCC8-7B34C7D69B5D}"/>
    <cellStyle name="Millares 2 2 2 2 8" xfId="1513" xr:uid="{324B7C5B-2C3A-4C72-82AF-171FA02A7265}"/>
    <cellStyle name="Millares 2 2 2 2 9" xfId="1514" xr:uid="{EF5ACD34-30DA-4526-BF72-8FAA8DA670C9}"/>
    <cellStyle name="Millares 2 2 2 20" xfId="1515" xr:uid="{7D7B1A1C-4779-4215-AE04-9ADBA83D3D60}"/>
    <cellStyle name="Millares 2 2 2 21" xfId="1516" xr:uid="{4751E327-BF62-490C-93F0-794B7E0CE4FD}"/>
    <cellStyle name="Millares 2 2 2 22" xfId="1517" xr:uid="{9C674871-78BC-466D-909A-B1A926E31CE9}"/>
    <cellStyle name="Millares 2 2 2 23" xfId="1518" xr:uid="{57DD7C78-8053-4B4D-956F-CCC84620E33E}"/>
    <cellStyle name="Millares 2 2 2 24" xfId="1519" xr:uid="{6DCF434F-7E8A-4747-8F07-0E790CAD69C2}"/>
    <cellStyle name="Millares 2 2 2 25" xfId="1520" xr:uid="{E37CCFFC-76DB-4933-9878-26CCD03CE49B}"/>
    <cellStyle name="Millares 2 2 2 26" xfId="1521" xr:uid="{1F249AB9-2858-474F-AA53-B4A5C15C9E67}"/>
    <cellStyle name="Millares 2 2 2 27" xfId="9007" xr:uid="{BE9139D4-7DB0-47EA-9E35-733353B7D757}"/>
    <cellStyle name="Millares 2 2 2 27 2" xfId="9348" xr:uid="{0C3F4672-C636-450F-AAF4-C025087142CE}"/>
    <cellStyle name="Millares 2 2 2 28" xfId="1480" xr:uid="{1FF73EE8-8971-4580-A4AB-CCBB8CDBAC0C}"/>
    <cellStyle name="Millares 2 2 2 29" xfId="9270" xr:uid="{32FE422E-8E84-4B24-95B6-5CD7A9D263BB}"/>
    <cellStyle name="Millares 2 2 2 3" xfId="1522" xr:uid="{15E55C4C-EDD9-4136-95CC-AC38115B1FFF}"/>
    <cellStyle name="Millares 2 2 2 3 10" xfId="1523" xr:uid="{E929FE81-FC1C-41F5-949A-FF75EA2504E1}"/>
    <cellStyle name="Millares 2 2 2 3 11" xfId="1524" xr:uid="{52EFD1C3-E933-4233-B640-5F653F53EB4B}"/>
    <cellStyle name="Millares 2 2 2 3 12" xfId="1525" xr:uid="{B8732A71-A2D0-411C-A640-5C7709D8A1C9}"/>
    <cellStyle name="Millares 2 2 2 3 13" xfId="1526" xr:uid="{40D16830-0766-4954-B0B0-0182FC984A7F}"/>
    <cellStyle name="Millares 2 2 2 3 14" xfId="1527" xr:uid="{42A96E03-94B4-4139-B044-27BBE9C416D4}"/>
    <cellStyle name="Millares 2 2 2 3 15" xfId="1528" xr:uid="{E5D3AFE0-E84A-4C56-AD98-DCF561697CA9}"/>
    <cellStyle name="Millares 2 2 2 3 16" xfId="1529" xr:uid="{69B77294-5E9E-4C81-9B51-C7C32EA1AEA7}"/>
    <cellStyle name="Millares 2 2 2 3 17" xfId="1530" xr:uid="{300F985D-2AE0-43C9-9649-A41ADF928FBA}"/>
    <cellStyle name="Millares 2 2 2 3 18" xfId="1531" xr:uid="{5C504328-70CC-4F0A-8DAE-E084F9089B34}"/>
    <cellStyle name="Millares 2 2 2 3 19" xfId="1532" xr:uid="{C1A285CD-54F0-47DD-BAF1-B61885B9915D}"/>
    <cellStyle name="Millares 2 2 2 3 2" xfId="1533" xr:uid="{8345ECC4-0FFA-4BE5-B2B6-F89FB14BCC11}"/>
    <cellStyle name="Millares 2 2 2 3 2 2" xfId="1534" xr:uid="{1B2B2411-0732-4FE3-B89B-ECD66A5ACD8D}"/>
    <cellStyle name="Millares 2 2 2 3 2 3" xfId="1535" xr:uid="{8788A165-E56C-4CA2-B289-6E57A3747310}"/>
    <cellStyle name="Millares 2 2 2 3 20" xfId="1536" xr:uid="{F4EFD9A3-5F43-4BF7-9020-1D7D005A13B4}"/>
    <cellStyle name="Millares 2 2 2 3 21" xfId="1537" xr:uid="{C6B6AC20-8D69-4325-B2A8-2A60BAADA0FC}"/>
    <cellStyle name="Millares 2 2 2 3 22" xfId="1538" xr:uid="{73C3A6E8-E22F-4135-AD57-696BD3A53BA7}"/>
    <cellStyle name="Millares 2 2 2 3 23" xfId="9476" xr:uid="{9EECD877-35BD-4AB0-B799-4CDC24727E14}"/>
    <cellStyle name="Millares 2 2 2 3 3" xfId="1539" xr:uid="{8BAB0E16-B9D8-4EDD-B592-AB8F0A44F7B3}"/>
    <cellStyle name="Millares 2 2 2 3 4" xfId="1540" xr:uid="{C5258927-B985-43B0-BBB3-285D1ED2ACEA}"/>
    <cellStyle name="Millares 2 2 2 3 5" xfId="1541" xr:uid="{3FA45F48-E8B5-48A6-9FDE-9FE1CDB6D9DC}"/>
    <cellStyle name="Millares 2 2 2 3 6" xfId="1542" xr:uid="{9B2F0274-8D0B-45C5-AA90-6F1FAA97E472}"/>
    <cellStyle name="Millares 2 2 2 3 7" xfId="1543" xr:uid="{28FAC315-B2B3-4D7C-ACF4-244F7B30E025}"/>
    <cellStyle name="Millares 2 2 2 3 8" xfId="1544" xr:uid="{44A657BD-C0B5-4A89-8AC2-D154FF891074}"/>
    <cellStyle name="Millares 2 2 2 3 9" xfId="1545" xr:uid="{E8E0809C-069E-4B0B-AC1C-AE9FF82F4C88}"/>
    <cellStyle name="Millares 2 2 2 30" xfId="9436" xr:uid="{546B305B-5890-47B5-B73A-6A99163E0F1C}"/>
    <cellStyle name="Millares 2 2 2 31" xfId="55" xr:uid="{F160FABF-FFF7-402A-AE8E-E105DBE92FBE}"/>
    <cellStyle name="Millares 2 2 2 4" xfId="1546" xr:uid="{00659A43-8B80-4384-AF56-A5C1BF39FCFC}"/>
    <cellStyle name="Millares 2 2 2 4 10" xfId="1547" xr:uid="{13711BA0-DE3D-43D0-A306-290711D6860A}"/>
    <cellStyle name="Millares 2 2 2 4 11" xfId="1548" xr:uid="{8732A9B3-7208-40F0-9EE6-A18F29745C16}"/>
    <cellStyle name="Millares 2 2 2 4 12" xfId="1549" xr:uid="{3D40BA62-0112-464F-8DCE-42CE864ED87E}"/>
    <cellStyle name="Millares 2 2 2 4 13" xfId="1550" xr:uid="{BC8F2FAD-6BD4-41BF-AAF6-B43FE313FC17}"/>
    <cellStyle name="Millares 2 2 2 4 14" xfId="1551" xr:uid="{E6C51B0A-1811-4000-A058-CE577095798A}"/>
    <cellStyle name="Millares 2 2 2 4 15" xfId="1552" xr:uid="{CD5AC644-F9DD-4DB9-BE0B-54B8905E4BDA}"/>
    <cellStyle name="Millares 2 2 2 4 16" xfId="1553" xr:uid="{6E0618A3-9062-4210-8C73-86A875CCBF46}"/>
    <cellStyle name="Millares 2 2 2 4 17" xfId="1554" xr:uid="{57E5F238-7C65-429E-98EC-5C1ABD122DB6}"/>
    <cellStyle name="Millares 2 2 2 4 18" xfId="1555" xr:uid="{9AE6FA7A-104C-4F70-B8AA-B6469F0360DF}"/>
    <cellStyle name="Millares 2 2 2 4 19" xfId="1556" xr:uid="{EF1E7188-EE77-4BEA-B325-4E22A12966E3}"/>
    <cellStyle name="Millares 2 2 2 4 2" xfId="1557" xr:uid="{3DA7A15B-6579-4021-893B-B65A561B497B}"/>
    <cellStyle name="Millares 2 2 2 4 2 2" xfId="1558" xr:uid="{CF3DD1B5-12BC-4C9D-BCD3-2EC13AEAFBF7}"/>
    <cellStyle name="Millares 2 2 2 4 2 3" xfId="1559" xr:uid="{47CC58ED-255D-410C-B6D6-67B94AF09D75}"/>
    <cellStyle name="Millares 2 2 2 4 20" xfId="1560" xr:uid="{AED67287-22FA-439B-BD46-BB721EF6A960}"/>
    <cellStyle name="Millares 2 2 2 4 21" xfId="1561" xr:uid="{92F2C836-6186-40E8-AAC8-42CCCEA86403}"/>
    <cellStyle name="Millares 2 2 2 4 3" xfId="1562" xr:uid="{48D8C634-542C-4E55-9468-6FD1D593C7EF}"/>
    <cellStyle name="Millares 2 2 2 4 4" xfId="1563" xr:uid="{14F36589-DC1A-4911-97A7-801929EB6A3A}"/>
    <cellStyle name="Millares 2 2 2 4 5" xfId="1564" xr:uid="{2BB87336-FF99-47A6-861D-AAFA793F4EB3}"/>
    <cellStyle name="Millares 2 2 2 4 6" xfId="1565" xr:uid="{AE16957E-BDBC-4191-88A6-3BECAA94C332}"/>
    <cellStyle name="Millares 2 2 2 4 7" xfId="1566" xr:uid="{C2506F42-5CAE-47EB-8BB6-406C84A884B5}"/>
    <cellStyle name="Millares 2 2 2 4 8" xfId="1567" xr:uid="{CF557089-7D77-4F5A-A5CE-D78DD7655485}"/>
    <cellStyle name="Millares 2 2 2 4 9" xfId="1568" xr:uid="{F82E8590-6C5F-464F-8EF9-678CC27C99DF}"/>
    <cellStyle name="Millares 2 2 2 5" xfId="1569" xr:uid="{B0441494-1E91-4B92-BFFB-43C07040FC25}"/>
    <cellStyle name="Millares 2 2 2 5 10" xfId="1570" xr:uid="{89FC5D40-5264-490D-A438-23B75A569FF6}"/>
    <cellStyle name="Millares 2 2 2 5 11" xfId="1571" xr:uid="{3AD49E4F-BBD7-48B3-BFCF-D9770A771A3F}"/>
    <cellStyle name="Millares 2 2 2 5 12" xfId="1572" xr:uid="{6AE02924-0C1A-49CF-BD6C-5A9E22FF0A69}"/>
    <cellStyle name="Millares 2 2 2 5 13" xfId="1573" xr:uid="{E3B5BBA2-D13B-46ED-9492-1328A2AF0DF5}"/>
    <cellStyle name="Millares 2 2 2 5 14" xfId="1574" xr:uid="{BDD9A745-3981-43EF-B1ED-15EDDCA1AF87}"/>
    <cellStyle name="Millares 2 2 2 5 15" xfId="1575" xr:uid="{22E93B00-ECF5-4B1C-93A7-A1AE15638157}"/>
    <cellStyle name="Millares 2 2 2 5 16" xfId="1576" xr:uid="{8CA0A9CA-B9B4-4656-92BF-848B71CD9DCF}"/>
    <cellStyle name="Millares 2 2 2 5 17" xfId="1577" xr:uid="{4874C01B-E7B8-478D-804D-64E1EDFD627B}"/>
    <cellStyle name="Millares 2 2 2 5 18" xfId="1578" xr:uid="{5D11B10C-B04E-4F16-8750-8F7F1A42E06B}"/>
    <cellStyle name="Millares 2 2 2 5 19" xfId="1579" xr:uid="{87C22046-ACD3-4E78-AEC5-7CA3A589ED36}"/>
    <cellStyle name="Millares 2 2 2 5 2" xfId="1580" xr:uid="{3CE8FC62-B89D-4B9C-A992-00A069547798}"/>
    <cellStyle name="Millares 2 2 2 5 2 2" xfId="1581" xr:uid="{4F994445-F960-43D0-874C-620740C7BBA2}"/>
    <cellStyle name="Millares 2 2 2 5 2 3" xfId="1582" xr:uid="{1A22895F-36BD-4DC2-B06E-FB99A5CF7F5F}"/>
    <cellStyle name="Millares 2 2 2 5 20" xfId="1583" xr:uid="{A71E6716-C597-4C46-8B9A-3D9B8F426288}"/>
    <cellStyle name="Millares 2 2 2 5 21" xfId="1584" xr:uid="{59B36772-C009-4893-BE82-83A60D84BEF0}"/>
    <cellStyle name="Millares 2 2 2 5 3" xfId="1585" xr:uid="{0F274BF1-6099-467D-82D0-F219EAC4EEEF}"/>
    <cellStyle name="Millares 2 2 2 5 4" xfId="1586" xr:uid="{0B9F8E3A-0FA2-4A61-9D25-8603C648EFBA}"/>
    <cellStyle name="Millares 2 2 2 5 5" xfId="1587" xr:uid="{A8BD48EA-66C3-4D08-AD48-7EF23CA4B090}"/>
    <cellStyle name="Millares 2 2 2 5 6" xfId="1588" xr:uid="{ADFD75F3-E110-4664-AA27-5C0941FED778}"/>
    <cellStyle name="Millares 2 2 2 5 7" xfId="1589" xr:uid="{9176748A-4651-4E6C-98ED-CAB4B3FF81B0}"/>
    <cellStyle name="Millares 2 2 2 5 8" xfId="1590" xr:uid="{3C39353D-D7E3-485F-9A1B-62A58787FC48}"/>
    <cellStyle name="Millares 2 2 2 5 9" xfId="1591" xr:uid="{D7A59FAF-D433-4DF4-B889-04F9AFD046CF}"/>
    <cellStyle name="Millares 2 2 2 6" xfId="1592" xr:uid="{2E3E0E12-6616-4FEA-B20B-C659C2C6094C}"/>
    <cellStyle name="Millares 2 2 2 6 2" xfId="1593" xr:uid="{3E49B178-E90B-451E-88A3-97F7430441C1}"/>
    <cellStyle name="Millares 2 2 2 6 2 2" xfId="1594" xr:uid="{4DFB2907-61C7-4E6B-BE0D-8B426600A04F}"/>
    <cellStyle name="Millares 2 2 2 6 2 3" xfId="1595" xr:uid="{45352D9B-1E09-4767-BA08-06EF5B5C23EA}"/>
    <cellStyle name="Millares 2 2 2 6 3" xfId="1596" xr:uid="{72312997-0240-4501-BCA7-B3BDB7DDA491}"/>
    <cellStyle name="Millares 2 2 2 6 4" xfId="1597" xr:uid="{5A169C11-D9A7-4A1F-9C0A-A7D1009B5DDD}"/>
    <cellStyle name="Millares 2 2 2 6 5" xfId="1598" xr:uid="{15E1AF9D-0333-440D-8240-17F1F99FDC3D}"/>
    <cellStyle name="Millares 2 2 2 6 6" xfId="1599" xr:uid="{CD567C00-2531-494C-9550-DF6C173946D5}"/>
    <cellStyle name="Millares 2 2 2 6 7" xfId="1600" xr:uid="{BAED6B8F-FA39-4844-B894-C1587B77E361}"/>
    <cellStyle name="Millares 2 2 2 6 8" xfId="1601" xr:uid="{8FE4D44D-166B-4F7F-80B8-37A8E1A47A44}"/>
    <cellStyle name="Millares 2 2 2 7" xfId="1602" xr:uid="{CC2BAB19-5E63-4B1E-8D36-5503E491E7EA}"/>
    <cellStyle name="Millares 2 2 2 7 2" xfId="1603" xr:uid="{9FD687DA-D7C1-4A25-B4D7-3124DA085BE8}"/>
    <cellStyle name="Millares 2 2 2 7 3" xfId="1604" xr:uid="{F48446B4-1655-47E6-95E2-E5AC5B4161A4}"/>
    <cellStyle name="Millares 2 2 2 8" xfId="1605" xr:uid="{80B0E264-DF2C-4E5E-82DE-5BD67F119A92}"/>
    <cellStyle name="Millares 2 2 2 9" xfId="1606" xr:uid="{C6EED3CD-B95D-4EC3-BD73-2CA9D5B0B923}"/>
    <cellStyle name="Millares 2 2 20" xfId="1607" xr:uid="{2C795C5F-3145-4C7D-B5B8-FDC9F2E7E5F3}"/>
    <cellStyle name="Millares 2 2 21" xfId="1608" xr:uid="{D5A244A0-D589-4953-B01D-8F73CB7E3285}"/>
    <cellStyle name="Millares 2 2 22" xfId="1609" xr:uid="{A06D0086-6BD8-4BD4-B915-2876AC84B964}"/>
    <cellStyle name="Millares 2 2 23" xfId="1610" xr:uid="{91558A5D-3949-435E-BF22-40F6B146796E}"/>
    <cellStyle name="Millares 2 2 24" xfId="1611" xr:uid="{D0CCE1C2-5B5C-4127-BDA3-1D9C6C4E7F50}"/>
    <cellStyle name="Millares 2 2 25" xfId="1612" xr:uid="{A24EFC03-446D-4B3D-8E99-23F88399A88E}"/>
    <cellStyle name="Millares 2 2 26" xfId="1613" xr:uid="{FA2194E2-292D-4CA0-BE86-28684D59AC36}"/>
    <cellStyle name="Millares 2 2 27" xfId="1614" xr:uid="{6CE65177-2DD4-4C30-BCB3-3624A5FBED01}"/>
    <cellStyle name="Millares 2 2 28" xfId="1615" xr:uid="{334C7191-83E7-4111-8171-5314836E3D08}"/>
    <cellStyle name="Millares 2 2 29" xfId="1616" xr:uid="{F67D584E-9DB7-48D0-AA9A-28CEE11EE2C8}"/>
    <cellStyle name="Millares 2 2 3" xfId="64" xr:uid="{72A7E28D-D6A0-4E2F-ABF3-940A87330992}"/>
    <cellStyle name="Millares 2 2 3 10" xfId="1618" xr:uid="{3809A98A-4755-4F06-8982-6FCC668B3C37}"/>
    <cellStyle name="Millares 2 2 3 11" xfId="1619" xr:uid="{B72B8D49-0367-408E-8E2D-ED8D7B03950F}"/>
    <cellStyle name="Millares 2 2 3 12" xfId="1620" xr:uid="{1EB7AAE4-4BC6-4F02-B1E1-872B83622FD4}"/>
    <cellStyle name="Millares 2 2 3 13" xfId="1621" xr:uid="{A232721C-4DE7-4C10-A72F-E255285D14F1}"/>
    <cellStyle name="Millares 2 2 3 14" xfId="1622" xr:uid="{6C6674A3-9062-4AB8-9562-7391F1A7B4BE}"/>
    <cellStyle name="Millares 2 2 3 15" xfId="1623" xr:uid="{50F94576-F923-4422-8AD7-3121C7C4A50A}"/>
    <cellStyle name="Millares 2 2 3 16" xfId="1624" xr:uid="{3FE05556-428F-4D1B-A355-F63A67C4564D}"/>
    <cellStyle name="Millares 2 2 3 17" xfId="1625" xr:uid="{C0EE5BF7-96F4-4FC7-8C7C-A55FB6988F30}"/>
    <cellStyle name="Millares 2 2 3 18" xfId="1626" xr:uid="{12E72C13-95A6-461A-92EE-1261AB9744DB}"/>
    <cellStyle name="Millares 2 2 3 19" xfId="1627" xr:uid="{1D74D264-3223-49CB-B9F4-76D6136DD522}"/>
    <cellStyle name="Millares 2 2 3 2" xfId="1628" xr:uid="{124F5E34-5DF5-46FE-B8CE-67D964CC849C}"/>
    <cellStyle name="Millares 2 2 3 2 2" xfId="65" xr:uid="{37ACA518-2F8F-453D-B874-9E2A9804E7ED}"/>
    <cellStyle name="Millares 2 2 3 2 2 2" xfId="9016" xr:uid="{5F8FB6A3-FF2F-493B-B0C4-9E0E97737421}"/>
    <cellStyle name="Millares 2 2 3 2 2 3" xfId="1629" xr:uid="{47679A17-2B11-4EDA-B2ED-4E086F2B2B2A}"/>
    <cellStyle name="Millares 2 2 3 2 3" xfId="1630" xr:uid="{E93D2B6C-61B8-4531-9524-1576B69C1C22}"/>
    <cellStyle name="Millares 2 2 3 20" xfId="1631" xr:uid="{41297D29-85A0-488A-82E8-44F6D7C8D9A4}"/>
    <cellStyle name="Millares 2 2 3 21" xfId="1632" xr:uid="{FCBB3F1F-9500-4E28-8DA0-61E03F8D7D5D}"/>
    <cellStyle name="Millares 2 2 3 22" xfId="1633" xr:uid="{48A3B11A-F073-4EA0-897E-A80723C276FF}"/>
    <cellStyle name="Millares 2 2 3 23" xfId="9015" xr:uid="{F6CCDB79-1FB3-4A73-A561-2FBA2B5A239F}"/>
    <cellStyle name="Millares 2 2 3 24" xfId="1617" xr:uid="{F5E22301-9397-4D1D-9F3A-220081C61F25}"/>
    <cellStyle name="Millares 2 2 3 3" xfId="1634" xr:uid="{36D38FC0-26FC-4E2E-87C8-BC9E3A4AB4FE}"/>
    <cellStyle name="Millares 2 2 3 4" xfId="1635" xr:uid="{62C2F7F9-4515-407A-8F84-3B57F8288A3D}"/>
    <cellStyle name="Millares 2 2 3 5" xfId="1636" xr:uid="{F4560919-DFB6-4355-AB3B-DFF72F023219}"/>
    <cellStyle name="Millares 2 2 3 6" xfId="1637" xr:uid="{188CBE17-27A5-409B-AB00-96D896E9E92E}"/>
    <cellStyle name="Millares 2 2 3 7" xfId="1638" xr:uid="{FCE8F350-3091-474C-8EE7-96B91EEE0FD9}"/>
    <cellStyle name="Millares 2 2 3 8" xfId="1639" xr:uid="{2F78F1DE-C950-423F-AB2F-E94D9CA401FD}"/>
    <cellStyle name="Millares 2 2 3 9" xfId="1640" xr:uid="{5DE4D895-3222-4A06-B755-33B7362E4ED7}"/>
    <cellStyle name="Millares 2 2 30" xfId="1641" xr:uid="{BACE34B5-C478-4BB7-8185-768A056C2A83}"/>
    <cellStyle name="Millares 2 2 31" xfId="1642" xr:uid="{5EFE6D25-84DF-46C1-AA76-F73398169D67}"/>
    <cellStyle name="Millares 2 2 32" xfId="9011" xr:uid="{4BD60570-513F-4AF1-93ED-A6B21EF8FB1E}"/>
    <cellStyle name="Millares 2 2 32 2" xfId="9352" xr:uid="{BA28D2FC-B3A6-4737-9F6E-96972481CB30}"/>
    <cellStyle name="Millares 2 2 33" xfId="1445" xr:uid="{FF7279F6-5B79-42A4-972E-C6E7F255E4CC}"/>
    <cellStyle name="Millares 2 2 33 2" xfId="9307" xr:uid="{67C6A3D3-48C9-4E76-85C1-2245CAAEB663}"/>
    <cellStyle name="Millares 2 2 34" xfId="9079" xr:uid="{45582198-4B45-4847-89B1-8D1F9DCC666C}"/>
    <cellStyle name="Millares 2 2 35" xfId="9274" xr:uid="{ED028531-FF87-4D04-8F04-62FFA2E78748}"/>
    <cellStyle name="Millares 2 2 36" xfId="9415" xr:uid="{04BAEC71-26F6-4E36-B316-97DC716E5332}"/>
    <cellStyle name="Millares 2 2 4" xfId="1643" xr:uid="{BEFC9061-8A0B-44AB-A6EF-7E257D042E95}"/>
    <cellStyle name="Millares 2 2 4 10" xfId="1644" xr:uid="{2BB6A637-3915-4D1B-A5DF-8BAAD3391947}"/>
    <cellStyle name="Millares 2 2 4 11" xfId="1645" xr:uid="{B0ADCE7A-E719-4144-9BF6-9781EDE4F6F6}"/>
    <cellStyle name="Millares 2 2 4 12" xfId="1646" xr:uid="{526E93DE-C0C9-4ABE-903B-BBF594C2702E}"/>
    <cellStyle name="Millares 2 2 4 13" xfId="1647" xr:uid="{CEB19412-C146-4928-967C-1AF1061A3684}"/>
    <cellStyle name="Millares 2 2 4 14" xfId="1648" xr:uid="{D5E621CB-B40E-440A-B517-0A7954043FB9}"/>
    <cellStyle name="Millares 2 2 4 15" xfId="1649" xr:uid="{C6C0ECD4-8016-40E7-8061-0F5C3DEE0841}"/>
    <cellStyle name="Millares 2 2 4 16" xfId="1650" xr:uid="{D1F872C1-6953-4BF2-AEA4-4F5D9B0AE6FE}"/>
    <cellStyle name="Millares 2 2 4 17" xfId="1651" xr:uid="{39CDCE34-30D6-48B8-BD92-1A1B570E300A}"/>
    <cellStyle name="Millares 2 2 4 18" xfId="1652" xr:uid="{4349A5C6-9342-4274-9E3F-E7EA00CF2BD3}"/>
    <cellStyle name="Millares 2 2 4 19" xfId="1653" xr:uid="{B4D10E65-4FE7-49B5-A304-75820771BBA6}"/>
    <cellStyle name="Millares 2 2 4 2" xfId="66" xr:uid="{360D85E2-016F-4E0C-8D6C-74325E865BFF}"/>
    <cellStyle name="Millares 2 2 4 2 2" xfId="67" xr:uid="{5A49EB81-9BEF-4BD2-A88D-CA2A4BD38DA5}"/>
    <cellStyle name="Millares 2 2 4 2 2 2" xfId="9018" xr:uid="{407A9395-F15A-49B3-A65C-5D5F8FC6E27B}"/>
    <cellStyle name="Millares 2 2 4 2 2 2 2" xfId="9356" xr:uid="{A22E7000-9F21-4FC1-A4E0-28CD67ED0C51}"/>
    <cellStyle name="Millares 2 2 4 2 2 2 2 2" xfId="9478" xr:uid="{9A5E5B9E-2E81-47DF-92EA-1EEA677B66BD}"/>
    <cellStyle name="Millares 2 2 4 2 2 2 3" xfId="9438" xr:uid="{3A8C88EF-04EF-4C68-8BB0-9C126F17F3F9}"/>
    <cellStyle name="Millares 2 2 4 2 2 3" xfId="1655" xr:uid="{ED949F17-79C9-4EFB-B82A-6AB7956AFD58}"/>
    <cellStyle name="Millares 2 2 4 2 2 3 2" xfId="9458" xr:uid="{C6192D25-479D-458C-9415-BB1E8C95A4E2}"/>
    <cellStyle name="Millares 2 2 4 2 2 4" xfId="9278" xr:uid="{648A4032-B40D-413B-A8F2-3D26E98A03B3}"/>
    <cellStyle name="Millares 2 2 4 2 2 5" xfId="9417" xr:uid="{8ED0A39F-DBDB-49F8-ABC0-1A0ECFC02D6F}"/>
    <cellStyle name="Millares 2 2 4 2 3" xfId="1656" xr:uid="{DF5A6DE5-B8DB-447D-9A31-52D6412BAB9F}"/>
    <cellStyle name="Millares 2 2 4 2 3 2" xfId="9468" xr:uid="{4C00A6A3-C3AA-4667-A253-9C5B69AB55D7}"/>
    <cellStyle name="Millares 2 2 4 2 3 3" xfId="9427" xr:uid="{D3963D22-4A27-4560-8D69-31EBCC7BEE7A}"/>
    <cellStyle name="Millares 2 2 4 2 4" xfId="9017" xr:uid="{C34DDFB2-AD8C-4745-87D8-DEE20FC04BA2}"/>
    <cellStyle name="Millares 2 2 4 2 4 2" xfId="9355" xr:uid="{0E5B5445-71A5-4652-A3EC-1CA6422EA1D3}"/>
    <cellStyle name="Millares 2 2 4 2 4 3" xfId="9448" xr:uid="{24F48A2F-96EB-42A6-BF4E-181F198996EA}"/>
    <cellStyle name="Millares 2 2 4 2 5" xfId="1654" xr:uid="{BE465AEF-A96E-4B05-A59C-59BD5965EFE2}"/>
    <cellStyle name="Millares 2 2 4 2 6" xfId="9277" xr:uid="{83D2E4D8-CE76-4D20-AE12-832E8CED545B}"/>
    <cellStyle name="Millares 2 2 4 2 7" xfId="9406" xr:uid="{8E93056A-D6BA-43E2-887E-8BC93E90BC1D}"/>
    <cellStyle name="Millares 2 2 4 20" xfId="1657" xr:uid="{3A1B8859-2BF9-4F70-9447-DCA5A11846AB}"/>
    <cellStyle name="Millares 2 2 4 21" xfId="1658" xr:uid="{7E4010BB-435D-4BFF-9258-EC8B1C6482C3}"/>
    <cellStyle name="Millares 2 2 4 22" xfId="1659" xr:uid="{8B21249F-9290-4F1D-A5CA-A98BDF0D7F51}"/>
    <cellStyle name="Millares 2 2 4 23" xfId="9150" xr:uid="{AF886392-D200-4DBB-9B9D-F991BC1B438B}"/>
    <cellStyle name="Millares 2 2 4 23 2" xfId="9388" xr:uid="{84F24084-E3BA-4FF9-A67A-B5E7071C7BDB}"/>
    <cellStyle name="Millares 2 2 4 24" xfId="9456" xr:uid="{1E886D3B-542F-4606-9E5F-11418AAB1DD6}"/>
    <cellStyle name="Millares 2 2 4 3" xfId="1660" xr:uid="{7CDEC5C4-E95B-41F3-8494-9065D8477139}"/>
    <cellStyle name="Millares 2 2 4 4" xfId="1661" xr:uid="{0C203DE2-3AB7-4299-83C4-DD717F794677}"/>
    <cellStyle name="Millares 2 2 4 5" xfId="1662" xr:uid="{843E4913-F3AB-4190-932A-A1D1204DB023}"/>
    <cellStyle name="Millares 2 2 4 6" xfId="68" xr:uid="{9F91D26B-82D3-482C-923A-035B6BAC1F48}"/>
    <cellStyle name="Millares 2 2 4 6 2" xfId="9019" xr:uid="{8D988C69-1706-40D4-9258-EC0429227230}"/>
    <cellStyle name="Millares 2 2 4 6 3" xfId="1663" xr:uid="{52828477-F708-44C9-BCCC-92EEF0CA8741}"/>
    <cellStyle name="Millares 2 2 4 7" xfId="1664" xr:uid="{DDC4B5C0-B29C-43F6-B15F-ACABCE4EC72A}"/>
    <cellStyle name="Millares 2 2 4 8" xfId="1665" xr:uid="{B5653091-B04B-408F-B7F0-291782A9E64F}"/>
    <cellStyle name="Millares 2 2 4 9" xfId="1666" xr:uid="{ACE63AFA-1273-489A-A227-2A76017D7A37}"/>
    <cellStyle name="Millares 2 2 5" xfId="1667" xr:uid="{0D5C5008-7312-4A3B-9195-64D61CDDF247}"/>
    <cellStyle name="Millares 2 2 5 10" xfId="1668" xr:uid="{682186FD-63FE-4B03-9440-3E9024FD391F}"/>
    <cellStyle name="Millares 2 2 5 11" xfId="1669" xr:uid="{01E37229-1DDE-4D6B-9447-742727A3CB2D}"/>
    <cellStyle name="Millares 2 2 5 12" xfId="1670" xr:uid="{B6F58D38-63F6-4F0A-9190-6C056281432C}"/>
    <cellStyle name="Millares 2 2 5 13" xfId="1671" xr:uid="{2FB29834-9454-491F-8A92-C48583A445D8}"/>
    <cellStyle name="Millares 2 2 5 14" xfId="1672" xr:uid="{DD75AEF0-907E-4334-8CB9-89E53C1CD545}"/>
    <cellStyle name="Millares 2 2 5 15" xfId="1673" xr:uid="{2279D65B-25A6-4B31-8D4F-A2FAA4A4564B}"/>
    <cellStyle name="Millares 2 2 5 16" xfId="1674" xr:uid="{C23A9544-EE3A-4829-831E-ED96AB3F143D}"/>
    <cellStyle name="Millares 2 2 5 17" xfId="1675" xr:uid="{14B8E0B1-C315-4690-9280-852D5C2B2164}"/>
    <cellStyle name="Millares 2 2 5 18" xfId="1676" xr:uid="{888BDDCD-1E77-4090-88F0-94E58C803100}"/>
    <cellStyle name="Millares 2 2 5 19" xfId="1677" xr:uid="{50994E5F-688D-4F68-8555-5F5B3AF4FBDB}"/>
    <cellStyle name="Millares 2 2 5 2" xfId="69" xr:uid="{6FD2C705-DE4F-4BE8-9853-1FBD6F7C7073}"/>
    <cellStyle name="Millares 2 2 5 2 2" xfId="70" xr:uid="{E65AB603-3F08-4BC0-8083-89732EC4DAA7}"/>
    <cellStyle name="Millares 2 2 5 2 2 2" xfId="9021" xr:uid="{F84B249E-C4AF-41FF-B483-67829ABA0B24}"/>
    <cellStyle name="Millares 2 2 5 2 2 2 2" xfId="9358" xr:uid="{8236C9E3-A334-49B9-8239-B2B78FAF0EF0}"/>
    <cellStyle name="Millares 2 2 5 2 2 2 2 2" xfId="9479" xr:uid="{EC50F86D-354E-4B2C-888F-B5686A3AC0A9}"/>
    <cellStyle name="Millares 2 2 5 2 2 2 3" xfId="9439" xr:uid="{A3D386D5-2D52-4245-93B1-817C3F35CCC0}"/>
    <cellStyle name="Millares 2 2 5 2 2 3" xfId="1679" xr:uid="{3B8F32AC-0B13-4598-B5BF-D6D736FDC9B2}"/>
    <cellStyle name="Millares 2 2 5 2 2 3 2" xfId="9459" xr:uid="{5F99D914-98FB-4C64-9211-9844D76CE246}"/>
    <cellStyle name="Millares 2 2 5 2 2 4" xfId="9280" xr:uid="{D83DD004-B6D9-4F7F-A4D4-9E42BDAFBA88}"/>
    <cellStyle name="Millares 2 2 5 2 2 5" xfId="9418" xr:uid="{87FD61C9-BF83-4851-8AA8-85095B43A2D6}"/>
    <cellStyle name="Millares 2 2 5 2 3" xfId="1680" xr:uid="{6A48AE5D-1096-4E81-BD29-A7124C7A4DB6}"/>
    <cellStyle name="Millares 2 2 5 2 3 2" xfId="9469" xr:uid="{5AD23A2A-2ED0-4620-BD64-D7E0BAED4FA6}"/>
    <cellStyle name="Millares 2 2 5 2 3 3" xfId="9428" xr:uid="{A1DF8B2D-FFF9-4028-93DB-212CA4601059}"/>
    <cellStyle name="Millares 2 2 5 2 4" xfId="9020" xr:uid="{80E86BB7-B01A-43D2-BE09-64A92D3F13E7}"/>
    <cellStyle name="Millares 2 2 5 2 4 2" xfId="9357" xr:uid="{A8D3582E-4383-424D-AEC0-656A156BC762}"/>
    <cellStyle name="Millares 2 2 5 2 4 3" xfId="9449" xr:uid="{6A92159B-BEB1-41C0-9FBA-33D0FADB6543}"/>
    <cellStyle name="Millares 2 2 5 2 5" xfId="1678" xr:uid="{2D53BC1C-305A-4E0C-998E-1F7108FD8B29}"/>
    <cellStyle name="Millares 2 2 5 2 6" xfId="9279" xr:uid="{282A0A84-BE65-4D23-9092-B12A973A97AC}"/>
    <cellStyle name="Millares 2 2 5 2 7" xfId="9407" xr:uid="{54F3E841-95C6-4B7B-A587-E73EBCE48B66}"/>
    <cellStyle name="Millares 2 2 5 20" xfId="1681" xr:uid="{96090CB7-97E7-498B-9D70-E7BDEAB80E9C}"/>
    <cellStyle name="Millares 2 2 5 21" xfId="1682" xr:uid="{972C261B-A46A-4FB4-BFE3-CD5882506350}"/>
    <cellStyle name="Millares 2 2 5 22" xfId="1683" xr:uid="{15BDA772-B038-4363-91E5-7337E7456CF3}"/>
    <cellStyle name="Millares 2 2 5 3" xfId="1684" xr:uid="{198EBFFA-641B-4C56-A20E-5352EDE210DA}"/>
    <cellStyle name="Millares 2 2 5 4" xfId="1685" xr:uid="{A493D42B-58CB-433C-9C87-6075A820C2A1}"/>
    <cellStyle name="Millares 2 2 5 5" xfId="1686" xr:uid="{67EDDE25-F4B8-414D-93D6-1F6D51588FDB}"/>
    <cellStyle name="Millares 2 2 5 6" xfId="1687" xr:uid="{D50664AB-07D4-4D2A-858D-9035F067A99E}"/>
    <cellStyle name="Millares 2 2 5 7" xfId="1688" xr:uid="{46151F5E-E73D-477D-BC3E-FFD257FC1C61}"/>
    <cellStyle name="Millares 2 2 5 8" xfId="1689" xr:uid="{19D7D02A-F627-4F1C-A9DC-5665850DBBD0}"/>
    <cellStyle name="Millares 2 2 5 9" xfId="1690" xr:uid="{7859A22F-A5D9-4474-A62B-1BAA7DF74000}"/>
    <cellStyle name="Millares 2 2 6" xfId="71" xr:uid="{D68576EB-9C72-4F3F-8F6B-7CF0E48F1586}"/>
    <cellStyle name="Millares 2 2 6 10" xfId="1692" xr:uid="{8696CAA0-FE97-466B-9095-E7DF818FC4ED}"/>
    <cellStyle name="Millares 2 2 6 11" xfId="1693" xr:uid="{7AA0B307-D607-4376-B7A2-6DB285A1BAA1}"/>
    <cellStyle name="Millares 2 2 6 12" xfId="1694" xr:uid="{FB5EFF8F-4AA0-4DE0-99C5-B56FBBD58B3A}"/>
    <cellStyle name="Millares 2 2 6 13" xfId="1695" xr:uid="{75149401-C0E8-4DD5-AF0E-390AE4EC472B}"/>
    <cellStyle name="Millares 2 2 6 14" xfId="1696" xr:uid="{58124E6D-44FC-4DD9-9941-321A0A59A6BB}"/>
    <cellStyle name="Millares 2 2 6 15" xfId="1697" xr:uid="{74C0EFED-B726-4AB8-B63C-458E394E0A2C}"/>
    <cellStyle name="Millares 2 2 6 16" xfId="1698" xr:uid="{8998F33D-2E01-40C0-A4E2-E81D3A737A9B}"/>
    <cellStyle name="Millares 2 2 6 17" xfId="1699" xr:uid="{40D61E9E-9FDA-45D0-BE2E-49BE654AE0E4}"/>
    <cellStyle name="Millares 2 2 6 18" xfId="1700" xr:uid="{C93215C8-AD9B-4869-A7B7-73C2EC616B2D}"/>
    <cellStyle name="Millares 2 2 6 19" xfId="1701" xr:uid="{589114E3-E75A-454F-907C-7EC6639E95AA}"/>
    <cellStyle name="Millares 2 2 6 2" xfId="1702" xr:uid="{9475EF58-F4E3-45B6-8083-B4DCF04A23B8}"/>
    <cellStyle name="Millares 2 2 6 2 2" xfId="1703" xr:uid="{18874A07-C44B-4BE8-AB77-C22FDF2BEA4B}"/>
    <cellStyle name="Millares 2 2 6 2 3" xfId="1704" xr:uid="{2ECF7F49-35A6-465E-983D-E98E6B38FA4F}"/>
    <cellStyle name="Millares 2 2 6 20" xfId="1705" xr:uid="{8EB0CE4F-4A4F-4D50-AFDB-E63C9FDD812D}"/>
    <cellStyle name="Millares 2 2 6 21" xfId="1706" xr:uid="{62625A0B-FCD1-48D1-A26F-9DE08E3B0ABE}"/>
    <cellStyle name="Millares 2 2 6 22" xfId="1707" xr:uid="{AB6C406A-81E6-4987-9647-2E3EDAE95D8B}"/>
    <cellStyle name="Millares 2 2 6 23" xfId="9022" xr:uid="{DF168EAD-3565-4181-BFCE-1D28D1CFE860}"/>
    <cellStyle name="Millares 2 2 6 24" xfId="1691" xr:uid="{F131CFCC-C04E-4B5A-9362-205D7B3DB5E8}"/>
    <cellStyle name="Millares 2 2 6 3" xfId="1708" xr:uid="{A9A41F7D-20F8-4575-868D-FBC71B080BDB}"/>
    <cellStyle name="Millares 2 2 6 4" xfId="1709" xr:uid="{0B9A6F22-7EC7-406F-BC7D-3B39D56303C0}"/>
    <cellStyle name="Millares 2 2 6 5" xfId="1710" xr:uid="{81476893-143B-47BE-8BCB-304B62E7CB3F}"/>
    <cellStyle name="Millares 2 2 6 6" xfId="1711" xr:uid="{B2DE8B89-8626-4551-A714-E9463419C916}"/>
    <cellStyle name="Millares 2 2 6 7" xfId="1712" xr:uid="{A678508E-3FD3-4053-9A79-66A76A523AE9}"/>
    <cellStyle name="Millares 2 2 6 8" xfId="1713" xr:uid="{1144E688-6C54-416D-ACAF-E3DDF43C6083}"/>
    <cellStyle name="Millares 2 2 6 9" xfId="1714" xr:uid="{136CE6E2-4031-4A35-814B-EF4A5E83710E}"/>
    <cellStyle name="Millares 2 2 7" xfId="1715" xr:uid="{4034CDAE-46F9-4767-98DC-05D98DD85971}"/>
    <cellStyle name="Millares 2 2 7 10" xfId="1716" xr:uid="{21226682-C03C-47D1-8767-E305091E2352}"/>
    <cellStyle name="Millares 2 2 7 11" xfId="1717" xr:uid="{EE4C3FAC-DCE3-4F40-A1FB-9CD1DD07EB12}"/>
    <cellStyle name="Millares 2 2 7 12" xfId="1718" xr:uid="{57D367AD-7466-4187-9591-BDC708CB26F3}"/>
    <cellStyle name="Millares 2 2 7 13" xfId="1719" xr:uid="{E349E9E9-44B0-4EFE-A307-84EFBAEA4B1E}"/>
    <cellStyle name="Millares 2 2 7 14" xfId="1720" xr:uid="{4E908FA7-3A57-4DCF-A60C-D2321BCFDA68}"/>
    <cellStyle name="Millares 2 2 7 15" xfId="1721" xr:uid="{A4BF6EA8-9494-4DDD-AE70-312BCA894C97}"/>
    <cellStyle name="Millares 2 2 7 16" xfId="1722" xr:uid="{7853AE83-E974-4707-8360-852E42092264}"/>
    <cellStyle name="Millares 2 2 7 17" xfId="1723" xr:uid="{EA0A63A8-57DD-499D-AB7C-23B67643EE21}"/>
    <cellStyle name="Millares 2 2 7 18" xfId="1724" xr:uid="{87D4915B-416C-43C2-B1D6-E51A86D1913E}"/>
    <cellStyle name="Millares 2 2 7 19" xfId="1725" xr:uid="{6BBAF5E6-58F4-4F82-B859-62F762FB2C28}"/>
    <cellStyle name="Millares 2 2 7 2" xfId="1726" xr:uid="{5116FDCA-6C11-4180-9C09-402C77CF59CD}"/>
    <cellStyle name="Millares 2 2 7 2 2" xfId="1727" xr:uid="{88FA4253-98C1-466F-96C5-7D463A30303B}"/>
    <cellStyle name="Millares 2 2 7 2 3" xfId="1728" xr:uid="{A30BEFE3-3AA6-41DE-80B4-13C8218DBA5B}"/>
    <cellStyle name="Millares 2 2 7 20" xfId="1729" xr:uid="{9C38C280-5ECD-42E3-9885-900A5A40BBEB}"/>
    <cellStyle name="Millares 2 2 7 21" xfId="1730" xr:uid="{372E58EB-0009-4C7D-9603-3A29918DACC4}"/>
    <cellStyle name="Millares 2 2 7 22" xfId="1731" xr:uid="{EA674704-B08F-467A-A429-85C7A3D63966}"/>
    <cellStyle name="Millares 2 2 7 3" xfId="1732" xr:uid="{01C7AE5F-B3FF-4701-93BF-1ABA74D72190}"/>
    <cellStyle name="Millares 2 2 7 4" xfId="1733" xr:uid="{16DC695E-49B0-4100-9914-B7E3DD6A3F16}"/>
    <cellStyle name="Millares 2 2 7 5" xfId="1734" xr:uid="{690F76AE-D123-4DCA-A53F-4E5CC9BA47D9}"/>
    <cellStyle name="Millares 2 2 7 6" xfId="1735" xr:uid="{2914518D-B345-477C-A7FD-08137517370D}"/>
    <cellStyle name="Millares 2 2 7 7" xfId="1736" xr:uid="{B2475E27-119E-4BB3-BBDC-140E8C53412F}"/>
    <cellStyle name="Millares 2 2 7 8" xfId="1737" xr:uid="{A9942954-7A02-40EF-A855-5C54D7BCFDDB}"/>
    <cellStyle name="Millares 2 2 7 9" xfId="1738" xr:uid="{FBB48630-6F8A-457A-917D-13174A8F4079}"/>
    <cellStyle name="Millares 2 2 8" xfId="1739" xr:uid="{B2F25A4A-1A43-444D-AD3E-01F4AC82D3D9}"/>
    <cellStyle name="Millares 2 2 8 10" xfId="1740" xr:uid="{77B880A6-9EB3-4986-AFC9-C2B7498BA5B0}"/>
    <cellStyle name="Millares 2 2 8 11" xfId="1741" xr:uid="{6001A38A-BA3D-4F99-81E2-A2E485A853E7}"/>
    <cellStyle name="Millares 2 2 8 12" xfId="1742" xr:uid="{7202D805-59A7-4757-8C22-8088C531C56C}"/>
    <cellStyle name="Millares 2 2 8 13" xfId="1743" xr:uid="{7A2D8843-0AEF-46E9-9874-C071FE2896B5}"/>
    <cellStyle name="Millares 2 2 8 14" xfId="1744" xr:uid="{3EF31759-9237-4AA1-928F-35147D37EAFC}"/>
    <cellStyle name="Millares 2 2 8 15" xfId="1745" xr:uid="{A1A11530-369C-44DE-A97C-B383FA87FF46}"/>
    <cellStyle name="Millares 2 2 8 16" xfId="1746" xr:uid="{D55E5ED6-73D3-4A1C-B163-D1844AE8E1A7}"/>
    <cellStyle name="Millares 2 2 8 17" xfId="1747" xr:uid="{FE57DACD-42FC-4C69-B61A-3D0AB9EC9940}"/>
    <cellStyle name="Millares 2 2 8 18" xfId="1748" xr:uid="{0F134570-79EC-457D-9064-80966E818B2D}"/>
    <cellStyle name="Millares 2 2 8 19" xfId="1749" xr:uid="{47487288-CED4-42BA-9620-0D7D0BF8C650}"/>
    <cellStyle name="Millares 2 2 8 2" xfId="1750" xr:uid="{F7EDC663-9C17-41C6-BCF8-F4521C47EABF}"/>
    <cellStyle name="Millares 2 2 8 2 2" xfId="1751" xr:uid="{887BB9DB-AAEB-457B-848F-D2229B6E7952}"/>
    <cellStyle name="Millares 2 2 8 2 3" xfId="1752" xr:uid="{6280F400-A398-40B5-9353-0938222AC8C2}"/>
    <cellStyle name="Millares 2 2 8 20" xfId="1753" xr:uid="{C65CE50B-07FE-4B0D-A8C4-5BAF395A36F7}"/>
    <cellStyle name="Millares 2 2 8 21" xfId="1754" xr:uid="{23BB7E19-1E4A-4B76-9E01-225741445978}"/>
    <cellStyle name="Millares 2 2 8 22" xfId="1755" xr:uid="{B7AEE25C-F53E-4543-BB6B-C86549EBF621}"/>
    <cellStyle name="Millares 2 2 8 3" xfId="1756" xr:uid="{A09642D3-B78A-46A5-85E5-DD81B669A924}"/>
    <cellStyle name="Millares 2 2 8 4" xfId="1757" xr:uid="{73DD8BE8-1CF3-449E-8504-BAA17AD0EEBB}"/>
    <cellStyle name="Millares 2 2 8 5" xfId="1758" xr:uid="{94E68B06-7A66-4547-B29F-5A73C11AB878}"/>
    <cellStyle name="Millares 2 2 8 6" xfId="1759" xr:uid="{28508F43-2679-4393-9917-87D2712CE03F}"/>
    <cellStyle name="Millares 2 2 8 7" xfId="1760" xr:uid="{10D3BC80-B031-4772-82F8-6876403DB602}"/>
    <cellStyle name="Millares 2 2 8 8" xfId="1761" xr:uid="{511490F4-196C-4913-84D7-7763F5F1E6CB}"/>
    <cellStyle name="Millares 2 2 8 9" xfId="1762" xr:uid="{F3FFF091-E8E0-4181-9895-C0E26905FABB}"/>
    <cellStyle name="Millares 2 2 9" xfId="1763" xr:uid="{7E5493E1-85D9-4474-A6C2-382F041C5405}"/>
    <cellStyle name="Millares 2 2 9 10" xfId="1764" xr:uid="{ECFE3EED-ED8B-41C3-BD6A-8C0F6C6015DB}"/>
    <cellStyle name="Millares 2 2 9 11" xfId="1765" xr:uid="{66787CF2-2143-46B8-9298-3249ACF06968}"/>
    <cellStyle name="Millares 2 2 9 12" xfId="1766" xr:uid="{B66F2D48-9944-42DA-A817-A24A1D943A3E}"/>
    <cellStyle name="Millares 2 2 9 13" xfId="1767" xr:uid="{85819028-19ED-4C19-AA1F-8411A3BF7BE9}"/>
    <cellStyle name="Millares 2 2 9 14" xfId="1768" xr:uid="{13560E9A-B373-4500-BACF-FE8142587AA2}"/>
    <cellStyle name="Millares 2 2 9 15" xfId="1769" xr:uid="{8DEC52FB-17AB-43A0-8FDA-79133F7E8FBA}"/>
    <cellStyle name="Millares 2 2 9 16" xfId="1770" xr:uid="{46201691-4C3C-4C2B-B71E-C7947F2067D1}"/>
    <cellStyle name="Millares 2 2 9 17" xfId="1771" xr:uid="{3123ECB2-9368-4E7C-AF95-89CF3C1727B1}"/>
    <cellStyle name="Millares 2 2 9 18" xfId="1772" xr:uid="{76738934-4EC3-40A8-8294-16EF031F7390}"/>
    <cellStyle name="Millares 2 2 9 19" xfId="1773" xr:uid="{CB2E2822-5A47-4ECC-B9E9-4C6C174705E1}"/>
    <cellStyle name="Millares 2 2 9 2" xfId="1774" xr:uid="{3462B3C1-DC70-43F7-93AD-DE8F7B353920}"/>
    <cellStyle name="Millares 2 2 9 2 2" xfId="1775" xr:uid="{41121B62-6A37-4BCE-B0A2-2E28C34148F9}"/>
    <cellStyle name="Millares 2 2 9 2 3" xfId="1776" xr:uid="{3B3D93D1-E373-47F3-8E72-6150C5318C30}"/>
    <cellStyle name="Millares 2 2 9 20" xfId="1777" xr:uid="{903E2C68-B738-485D-A20E-187BFC2A0C91}"/>
    <cellStyle name="Millares 2 2 9 21" xfId="1778" xr:uid="{252A7BDA-BEAA-4BB4-A3BB-6ED9382D8767}"/>
    <cellStyle name="Millares 2 2 9 22" xfId="1779" xr:uid="{2B332849-287C-4626-8A9A-077DD4008759}"/>
    <cellStyle name="Millares 2 2 9 3" xfId="1780" xr:uid="{0048F04D-1BD5-4FE5-B27E-9999FD7B097F}"/>
    <cellStyle name="Millares 2 2 9 4" xfId="1781" xr:uid="{486C7BE7-C8D9-4B01-B326-0ECCFF7480B8}"/>
    <cellStyle name="Millares 2 2 9 5" xfId="1782" xr:uid="{4EA95C21-4809-4FAE-8E65-40DDA4D874E2}"/>
    <cellStyle name="Millares 2 2 9 6" xfId="1783" xr:uid="{C70E9F24-FCC2-4183-A303-BCB2CE4AAC5C}"/>
    <cellStyle name="Millares 2 2 9 7" xfId="1784" xr:uid="{4A088C6E-5841-4914-B24A-53A6B5FA3159}"/>
    <cellStyle name="Millares 2 2 9 8" xfId="1785" xr:uid="{209926DA-D577-4536-9A10-F774D1D386F6}"/>
    <cellStyle name="Millares 2 2 9 9" xfId="1786" xr:uid="{0CF4EB25-BE97-45B5-9577-AC03C7D53504}"/>
    <cellStyle name="Millares 2 3" xfId="96" xr:uid="{ED682DC7-7C7E-4293-A26B-4265EA9E006F}"/>
    <cellStyle name="Millares 2 3 10" xfId="1788" xr:uid="{EA2D8698-C75B-429B-8AD1-28D450C75EA0}"/>
    <cellStyle name="Millares 2 3 11" xfId="1789" xr:uid="{F5E55113-2192-465A-BBAF-2D1F31E6222A}"/>
    <cellStyle name="Millares 2 3 12" xfId="1790" xr:uid="{91C62CA9-91EA-4872-A52F-DEEBF15C7093}"/>
    <cellStyle name="Millares 2 3 13" xfId="1791" xr:uid="{02C670CE-56E9-4B4B-A5B5-BE8BC7FB1F05}"/>
    <cellStyle name="Millares 2 3 14" xfId="1792" xr:uid="{CFF3507E-23F0-4259-86C9-93A98865F001}"/>
    <cellStyle name="Millares 2 3 15" xfId="1793" xr:uid="{C46A2EBD-AFC0-4BDB-826A-612FFE834112}"/>
    <cellStyle name="Millares 2 3 16" xfId="1794" xr:uid="{C8F3675F-82BC-40CD-9283-476BB167F461}"/>
    <cellStyle name="Millares 2 3 17" xfId="1795" xr:uid="{25F1323B-BA3F-420D-BA84-421D9B5F635A}"/>
    <cellStyle name="Millares 2 3 18" xfId="1796" xr:uid="{9C2707E0-6A0E-4CE6-AF29-CF57052312D5}"/>
    <cellStyle name="Millares 2 3 19" xfId="1797" xr:uid="{F10DF8FB-72D6-4867-BA3F-6CC1BA55D65A}"/>
    <cellStyle name="Millares 2 3 2" xfId="1798" xr:uid="{DB65B2D0-E10C-44B0-87A1-F6E6FEB29C9A}"/>
    <cellStyle name="Millares 2 3 2 10" xfId="1799" xr:uid="{3C64C939-B3DF-4C29-AD60-E0B0A518359C}"/>
    <cellStyle name="Millares 2 3 2 11" xfId="1800" xr:uid="{E2072002-4735-4000-8E1E-A90F8F9D55D1}"/>
    <cellStyle name="Millares 2 3 2 12" xfId="1801" xr:uid="{D0938628-7C40-4A7F-9BAF-15D1B3F84756}"/>
    <cellStyle name="Millares 2 3 2 13" xfId="1802" xr:uid="{9A247CFF-D725-4A62-8111-9EC645E3EC33}"/>
    <cellStyle name="Millares 2 3 2 14" xfId="1803" xr:uid="{64117B78-F50D-43BD-9CF1-D0AE6C4FBA8D}"/>
    <cellStyle name="Millares 2 3 2 15" xfId="1804" xr:uid="{15ADAA3F-3613-4003-A4D8-0DC686867CBE}"/>
    <cellStyle name="Millares 2 3 2 16" xfId="1805" xr:uid="{7E10A06B-5F8F-4EF1-B794-79DE88510C61}"/>
    <cellStyle name="Millares 2 3 2 17" xfId="1806" xr:uid="{0D68A27F-567B-41EF-AAAE-4525FDBBA503}"/>
    <cellStyle name="Millares 2 3 2 18" xfId="1807" xr:uid="{D3D93B92-702E-4013-ADF7-C7CE55AF729A}"/>
    <cellStyle name="Millares 2 3 2 19" xfId="1808" xr:uid="{D617D211-22FF-48BF-BD8D-07553E0E05A6}"/>
    <cellStyle name="Millares 2 3 2 2" xfId="1809" xr:uid="{79A72CF9-D4F5-4D30-9F61-B0629B869E1E}"/>
    <cellStyle name="Millares 2 3 2 2 2" xfId="1810" xr:uid="{2D56FF74-3696-402F-892D-85D0F8BB35CE}"/>
    <cellStyle name="Millares 2 3 2 2 3" xfId="1811" xr:uid="{CBD573AA-02F3-44B3-86B4-84D5AF18064C}"/>
    <cellStyle name="Millares 2 3 2 20" xfId="1812" xr:uid="{B6321453-66D7-42B1-8FAE-C19BDB4636C0}"/>
    <cellStyle name="Millares 2 3 2 21" xfId="1813" xr:uid="{57A28440-6BE8-4EFD-95A5-29FCA6804FE7}"/>
    <cellStyle name="Millares 2 3 2 22" xfId="1814" xr:uid="{64279173-D607-48A3-AB6B-93C5D2EB5E92}"/>
    <cellStyle name="Millares 2 3 2 23" xfId="9466" xr:uid="{9E598D44-55B8-41CF-A510-E760FA2F2B51}"/>
    <cellStyle name="Millares 2 3 2 3" xfId="1815" xr:uid="{E35C7A33-1B43-4238-86ED-3A17A6B329EA}"/>
    <cellStyle name="Millares 2 3 2 4" xfId="1816" xr:uid="{D4A9014C-9BD5-4CCD-A60B-CD1361E8F3ED}"/>
    <cellStyle name="Millares 2 3 2 5" xfId="1817" xr:uid="{A88F493A-9F67-4056-91CC-15FCE682958F}"/>
    <cellStyle name="Millares 2 3 2 6" xfId="1818" xr:uid="{F87AE274-43B6-4E30-8DC5-8076EEE81EBC}"/>
    <cellStyle name="Millares 2 3 2 7" xfId="1819" xr:uid="{C18C3CCE-E3D1-4EED-86AB-283CC072AA18}"/>
    <cellStyle name="Millares 2 3 2 8" xfId="1820" xr:uid="{0271AB7C-1202-4F12-A808-E22973CE3632}"/>
    <cellStyle name="Millares 2 3 2 9" xfId="1821" xr:uid="{0E0B3736-7648-4FF1-9ABC-CED38AAB9FDD}"/>
    <cellStyle name="Millares 2 3 20" xfId="1822" xr:uid="{B6CC9A40-F368-4CA3-AD9C-F7817231CA4D}"/>
    <cellStyle name="Millares 2 3 21" xfId="1823" xr:uid="{103D69FE-9F72-401E-922D-19BB6EE4CD8D}"/>
    <cellStyle name="Millares 2 3 22" xfId="1824" xr:uid="{18C1232F-0DB2-4B23-B521-BFB45741C82C}"/>
    <cellStyle name="Millares 2 3 23" xfId="1825" xr:uid="{F0CED21E-F766-43CB-A146-76900D436710}"/>
    <cellStyle name="Millares 2 3 24" xfId="1826" xr:uid="{2E50BA3F-F86E-4D2C-8C62-BFE99274D44F}"/>
    <cellStyle name="Millares 2 3 25" xfId="1827" xr:uid="{F28BC27C-7B56-470E-8445-31CDB4DD352A}"/>
    <cellStyle name="Millares 2 3 26" xfId="1828" xr:uid="{F5B87B8F-AB45-4588-A0FD-E939C0468E90}"/>
    <cellStyle name="Millares 2 3 27" xfId="1787" xr:uid="{2131267D-0626-4059-8F1A-AF3B8FF024B4}"/>
    <cellStyle name="Millares 2 3 28" xfId="9151" xr:uid="{193365FC-19C1-4AE5-BFE5-E434DA5DF0BC}"/>
    <cellStyle name="Millares 2 3 28 2" xfId="9389" xr:uid="{A573AA30-CAE8-4DD5-91AF-02F2FE1BB978}"/>
    <cellStyle name="Millares 2 3 29" xfId="9425" xr:uid="{73197E3D-3BEC-4C44-82A0-8F3C663FC8E4}"/>
    <cellStyle name="Millares 2 3 3" xfId="1829" xr:uid="{565F206F-F9A7-4032-BC04-293B2A67A5F2}"/>
    <cellStyle name="Millares 2 3 3 10" xfId="1830" xr:uid="{B47195D7-8E6F-4506-84A3-F615114BDE0B}"/>
    <cellStyle name="Millares 2 3 3 11" xfId="1831" xr:uid="{2DB0EDFE-A23D-45EA-97A5-BB53B6FE4383}"/>
    <cellStyle name="Millares 2 3 3 12" xfId="1832" xr:uid="{F9F78ABE-A1F5-4499-9BE0-262DE394253D}"/>
    <cellStyle name="Millares 2 3 3 13" xfId="1833" xr:uid="{904A2E36-6A26-49D8-A117-2C94C19FCD9E}"/>
    <cellStyle name="Millares 2 3 3 14" xfId="1834" xr:uid="{9370EBE0-2BBE-4269-9B13-36ADB106C009}"/>
    <cellStyle name="Millares 2 3 3 15" xfId="1835" xr:uid="{68AD3979-0AF1-4B3A-9FD5-8500D3909C63}"/>
    <cellStyle name="Millares 2 3 3 16" xfId="1836" xr:uid="{00DE68DB-62A3-45DC-B6F2-EFA7D937E977}"/>
    <cellStyle name="Millares 2 3 3 17" xfId="1837" xr:uid="{68C42AAF-9408-4EAF-BDF9-FD27FF8A5B6D}"/>
    <cellStyle name="Millares 2 3 3 18" xfId="1838" xr:uid="{5D2C576F-3489-4457-8EE2-4C93F69CDB76}"/>
    <cellStyle name="Millares 2 3 3 19" xfId="1839" xr:uid="{CBD6CA45-AFBD-4D41-988E-58F58C8574CB}"/>
    <cellStyle name="Millares 2 3 3 2" xfId="1840" xr:uid="{F77D65EF-9679-46B5-BA06-43123DEF1BCC}"/>
    <cellStyle name="Millares 2 3 3 2 2" xfId="1841" xr:uid="{FE187B22-93EB-4A86-9106-1135F8EF7583}"/>
    <cellStyle name="Millares 2 3 3 2 3" xfId="1842" xr:uid="{CD9AB379-517A-46A3-808D-2A11F62AF335}"/>
    <cellStyle name="Millares 2 3 3 20" xfId="1843" xr:uid="{DE3C4B06-3F1B-43C9-9D38-1C8AC3A8837E}"/>
    <cellStyle name="Millares 2 3 3 21" xfId="1844" xr:uid="{5A1203A1-2BF8-46F1-A22F-E70A10BC88FB}"/>
    <cellStyle name="Millares 2 3 3 22" xfId="1845" xr:uid="{5AA6B9C3-2418-4E06-86AD-5302B78B13DB}"/>
    <cellStyle name="Millares 2 3 3 3" xfId="1846" xr:uid="{8C20C24A-FD2F-400E-99F9-922EBCA6F708}"/>
    <cellStyle name="Millares 2 3 3 4" xfId="1847" xr:uid="{564B5F26-638B-4A09-9321-E93F34658B62}"/>
    <cellStyle name="Millares 2 3 3 5" xfId="1848" xr:uid="{47E42ABF-6511-48CB-BDF4-86E4837D7935}"/>
    <cellStyle name="Millares 2 3 3 6" xfId="1849" xr:uid="{29663D40-774C-430C-A430-89A04A6A72B3}"/>
    <cellStyle name="Millares 2 3 3 7" xfId="1850" xr:uid="{F09E9D5E-9836-4ECB-8E0A-2B1F5E6F1724}"/>
    <cellStyle name="Millares 2 3 3 8" xfId="1851" xr:uid="{0776FAE7-FBAE-4EBD-9248-F1DE33C43C60}"/>
    <cellStyle name="Millares 2 3 3 9" xfId="1852" xr:uid="{FA96B77A-BFA0-400E-BAE7-D060C82835E3}"/>
    <cellStyle name="Millares 2 3 4" xfId="1853" xr:uid="{60494DAA-02D6-4038-BD79-979DE3A5E28C}"/>
    <cellStyle name="Millares 2 3 4 10" xfId="1854" xr:uid="{82E62395-7489-498D-AB45-FC00C61923BF}"/>
    <cellStyle name="Millares 2 3 4 11" xfId="1855" xr:uid="{4FFCFD32-11ED-4A9A-941F-13419B66FA4C}"/>
    <cellStyle name="Millares 2 3 4 12" xfId="1856" xr:uid="{2D39B84B-1BA8-4CF9-864C-08650B66445D}"/>
    <cellStyle name="Millares 2 3 4 13" xfId="1857" xr:uid="{A0CB6742-3278-4D30-B785-5085D90AF650}"/>
    <cellStyle name="Millares 2 3 4 14" xfId="1858" xr:uid="{ADFBDFF4-917B-44EC-AFBF-D23FF58E5A0B}"/>
    <cellStyle name="Millares 2 3 4 15" xfId="1859" xr:uid="{F9E2D597-032A-429E-9BD2-F4403874F75A}"/>
    <cellStyle name="Millares 2 3 4 16" xfId="1860" xr:uid="{DDE8A6E0-A678-482D-AF84-121A3EA8DA64}"/>
    <cellStyle name="Millares 2 3 4 17" xfId="1861" xr:uid="{5C3A8B76-CCD1-4723-A2AC-DCBB4639B1AF}"/>
    <cellStyle name="Millares 2 3 4 18" xfId="1862" xr:uid="{A5E6E40F-D95C-4901-BB11-3E3DD20CFFBA}"/>
    <cellStyle name="Millares 2 3 4 19" xfId="1863" xr:uid="{D20A343E-327A-40A8-9097-12F07EFF4487}"/>
    <cellStyle name="Millares 2 3 4 2" xfId="1864" xr:uid="{ED617B81-D2A6-4429-9478-7E6C1DFB8482}"/>
    <cellStyle name="Millares 2 3 4 2 2" xfId="1865" xr:uid="{38C53380-1516-454F-8654-32874988FA50}"/>
    <cellStyle name="Millares 2 3 4 2 3" xfId="1866" xr:uid="{E7516535-648F-4B47-952F-A840388F57F5}"/>
    <cellStyle name="Millares 2 3 4 20" xfId="1867" xr:uid="{25D5231E-0B7D-49A9-9229-05C3369A2969}"/>
    <cellStyle name="Millares 2 3 4 21" xfId="1868" xr:uid="{198F7ECF-AE2B-4421-A51F-A98B9CD9D02F}"/>
    <cellStyle name="Millares 2 3 4 3" xfId="1869" xr:uid="{4CA81179-105C-489A-AD2C-12C0B52649B6}"/>
    <cellStyle name="Millares 2 3 4 4" xfId="1870" xr:uid="{689058CB-DA2C-48EF-800F-0C15E3A48E7B}"/>
    <cellStyle name="Millares 2 3 4 5" xfId="1871" xr:uid="{9B3546D3-7A99-4FBC-A9F2-2901CE2EB64A}"/>
    <cellStyle name="Millares 2 3 4 6" xfId="1872" xr:uid="{25CBA609-5938-4391-9F65-F7D8601E0036}"/>
    <cellStyle name="Millares 2 3 4 7" xfId="1873" xr:uid="{A31F4810-5119-4E9E-93D2-C41EAAE5E308}"/>
    <cellStyle name="Millares 2 3 4 8" xfId="1874" xr:uid="{B34364CA-409D-44FC-A3C3-0FF94C83E360}"/>
    <cellStyle name="Millares 2 3 4 9" xfId="1875" xr:uid="{79681194-4C8D-419E-95EF-DDFC61725A04}"/>
    <cellStyle name="Millares 2 3 5" xfId="1876" xr:uid="{42C7CF1A-2FDE-41B5-AEE7-8484E442D97E}"/>
    <cellStyle name="Millares 2 3 5 10" xfId="1877" xr:uid="{FEF9D299-A557-42DB-B125-B27B1026641A}"/>
    <cellStyle name="Millares 2 3 5 11" xfId="1878" xr:uid="{D4CCA52B-416F-4080-950A-4AB5C3F9087F}"/>
    <cellStyle name="Millares 2 3 5 12" xfId="1879" xr:uid="{2FECF31A-1501-43C6-8FED-000601BAC819}"/>
    <cellStyle name="Millares 2 3 5 13" xfId="1880" xr:uid="{D6331CFC-47D0-4B31-8809-20992A5CCD25}"/>
    <cellStyle name="Millares 2 3 5 14" xfId="1881" xr:uid="{ED1FAED5-CEA6-47A2-8C81-446EAD5F5EDA}"/>
    <cellStyle name="Millares 2 3 5 15" xfId="1882" xr:uid="{2371B3F9-D452-430E-A2B5-DC0370D93E4F}"/>
    <cellStyle name="Millares 2 3 5 16" xfId="1883" xr:uid="{EC670D28-0C56-4600-9107-8474BC8A78D0}"/>
    <cellStyle name="Millares 2 3 5 17" xfId="1884" xr:uid="{C5C5CB5E-46BE-41DA-8D70-CF24079E295E}"/>
    <cellStyle name="Millares 2 3 5 18" xfId="1885" xr:uid="{EF2F514D-6DC6-4BA4-876A-14B50A751B4F}"/>
    <cellStyle name="Millares 2 3 5 19" xfId="1886" xr:uid="{FF44C752-6B39-47E6-AC8D-4F252C9117BE}"/>
    <cellStyle name="Millares 2 3 5 2" xfId="1887" xr:uid="{03F5D2B4-86CB-4F39-8E93-09D9D500FB5C}"/>
    <cellStyle name="Millares 2 3 5 2 2" xfId="1888" xr:uid="{1C4AF599-6568-46D9-8657-1FB12B91E456}"/>
    <cellStyle name="Millares 2 3 5 2 3" xfId="1889" xr:uid="{5A527B84-6867-4C7A-BAEE-ED6316959FE7}"/>
    <cellStyle name="Millares 2 3 5 20" xfId="1890" xr:uid="{039E822F-BE05-4A54-8BBF-466E27C54006}"/>
    <cellStyle name="Millares 2 3 5 21" xfId="1891" xr:uid="{217EA217-5590-41D1-93CF-6964BA20FD74}"/>
    <cellStyle name="Millares 2 3 5 3" xfId="1892" xr:uid="{AC20E32A-4EBE-489F-A48C-17F5CC780B48}"/>
    <cellStyle name="Millares 2 3 5 4" xfId="1893" xr:uid="{BD2D9BC3-6003-49C7-80ED-841E5A44546B}"/>
    <cellStyle name="Millares 2 3 5 5" xfId="1894" xr:uid="{6A30D680-8E08-4D0F-9080-839C35199C3E}"/>
    <cellStyle name="Millares 2 3 5 6" xfId="1895" xr:uid="{7D08246D-79AE-4730-BBAB-C6EAE6593710}"/>
    <cellStyle name="Millares 2 3 5 7" xfId="1896" xr:uid="{66283ECC-330F-4594-B0D7-DDC720C15CEC}"/>
    <cellStyle name="Millares 2 3 5 8" xfId="1897" xr:uid="{3314CD0C-9488-4163-866C-213807F03CB0}"/>
    <cellStyle name="Millares 2 3 5 9" xfId="1898" xr:uid="{68655CF3-F6F9-4665-8CAA-60B8DE78D68A}"/>
    <cellStyle name="Millares 2 3 6" xfId="1899" xr:uid="{7CB0E211-CA76-41B1-A367-9D5BF3CD832C}"/>
    <cellStyle name="Millares 2 3 6 2" xfId="1900" xr:uid="{80DB0C5A-7262-4F9E-B0FE-9EC58EB35F2E}"/>
    <cellStyle name="Millares 2 3 6 2 2" xfId="1901" xr:uid="{62FB7D51-5045-4E58-A0BC-F0495807CFE7}"/>
    <cellStyle name="Millares 2 3 6 2 3" xfId="1902" xr:uid="{27C43606-8529-422D-BCD6-C0B7EAFC5F33}"/>
    <cellStyle name="Millares 2 3 6 3" xfId="1903" xr:uid="{644A283B-9461-4C99-AD15-A3ABA8F4DE9E}"/>
    <cellStyle name="Millares 2 3 6 4" xfId="1904" xr:uid="{680655D4-69BB-424F-ACA6-B6AD7C0BEB82}"/>
    <cellStyle name="Millares 2 3 6 5" xfId="1905" xr:uid="{446704A4-6F93-48DC-AAF7-21EC44639460}"/>
    <cellStyle name="Millares 2 3 6 6" xfId="1906" xr:uid="{1A9FB54E-919F-40AF-B348-B8EBE09A89CD}"/>
    <cellStyle name="Millares 2 3 6 7" xfId="1907" xr:uid="{E15206D3-4BC3-46BE-9E7F-7F90715990ED}"/>
    <cellStyle name="Millares 2 3 6 8" xfId="1908" xr:uid="{6288F567-16DB-4EA6-97E0-432FA41F758D}"/>
    <cellStyle name="Millares 2 3 7" xfId="1909" xr:uid="{62D81261-8ED5-48C2-B8FD-1C280E051DE6}"/>
    <cellStyle name="Millares 2 3 7 2" xfId="1910" xr:uid="{26291252-F88C-4A87-A0B4-1D40EE224AF5}"/>
    <cellStyle name="Millares 2 3 7 3" xfId="1911" xr:uid="{0E755C04-DD77-4950-BA3F-E723EAAEFE88}"/>
    <cellStyle name="Millares 2 3 8" xfId="1912" xr:uid="{FF7A0F46-D7C6-4A0F-9E3E-9BA3AA8DF57D}"/>
    <cellStyle name="Millares 2 3 9" xfId="1913" xr:uid="{86646FB7-A125-4ABA-895C-A319680E8BC6}"/>
    <cellStyle name="Millares 2 4" xfId="1914" xr:uid="{84A78102-1DA7-4190-9622-1C142451B841}"/>
    <cellStyle name="Millares 2 4 10" xfId="1915" xr:uid="{24AC86CC-4DB3-4F63-942D-EF5F6E84F36F}"/>
    <cellStyle name="Millares 2 4 11" xfId="1916" xr:uid="{D1C8B2B1-B2D1-4AFE-AAC0-D0D711F9AFAA}"/>
    <cellStyle name="Millares 2 4 12" xfId="1917" xr:uid="{EA8115CF-ADF5-425C-A278-815EA25FE5EB}"/>
    <cellStyle name="Millares 2 4 13" xfId="1918" xr:uid="{076705C5-2A3C-4A47-B9AC-3BA66EEFFF0E}"/>
    <cellStyle name="Millares 2 4 14" xfId="1919" xr:uid="{6EED967C-2E3E-4B80-98A4-466676BB1CD5}"/>
    <cellStyle name="Millares 2 4 15" xfId="1920" xr:uid="{1405B21F-725F-4B2C-8342-2807D78D9BF6}"/>
    <cellStyle name="Millares 2 4 16" xfId="1921" xr:uid="{2D69EC2C-C9B4-48E8-B086-55190E876058}"/>
    <cellStyle name="Millares 2 4 17" xfId="1922" xr:uid="{C662966E-D3A4-4B8B-A142-6A6436AB6FAD}"/>
    <cellStyle name="Millares 2 4 18" xfId="1923" xr:uid="{EAD4DB7E-7C01-4523-AC7D-9192EDC3A675}"/>
    <cellStyle name="Millares 2 4 19" xfId="1924" xr:uid="{CC80D03A-438E-4E9B-A21C-149C20D572DC}"/>
    <cellStyle name="Millares 2 4 2" xfId="1925" xr:uid="{12A92B9A-C1CA-41C8-AA12-F69DDA7C7CB3}"/>
    <cellStyle name="Millares 2 4 2 10" xfId="1926" xr:uid="{4DC0C547-FC40-4552-B2E4-B112A538E775}"/>
    <cellStyle name="Millares 2 4 2 11" xfId="1927" xr:uid="{8BAD92AC-0286-47EB-A214-6AE238A3B4E2}"/>
    <cellStyle name="Millares 2 4 2 12" xfId="1928" xr:uid="{E706A221-4F53-4728-8771-954D1555A92F}"/>
    <cellStyle name="Millares 2 4 2 13" xfId="1929" xr:uid="{5E7FBD64-2424-4FBB-9458-98B3F8909300}"/>
    <cellStyle name="Millares 2 4 2 14" xfId="1930" xr:uid="{EF7BDD79-A730-442B-B22C-2DA72137BD4C}"/>
    <cellStyle name="Millares 2 4 2 15" xfId="1931" xr:uid="{4F43CF21-AC0E-4282-A471-6D3215304085}"/>
    <cellStyle name="Millares 2 4 2 16" xfId="1932" xr:uid="{6BE8A907-5136-4817-8F9E-8581A7D1B3B7}"/>
    <cellStyle name="Millares 2 4 2 17" xfId="1933" xr:uid="{4BF584BD-839B-4DFF-A669-95111393277F}"/>
    <cellStyle name="Millares 2 4 2 18" xfId="1934" xr:uid="{95B72BA8-AEED-4D30-BA85-D5BE1A0E5C6D}"/>
    <cellStyle name="Millares 2 4 2 19" xfId="1935" xr:uid="{3959F8A3-B2DB-48CF-9541-605C9689A744}"/>
    <cellStyle name="Millares 2 4 2 2" xfId="1936" xr:uid="{D4730E38-D4FC-4CED-A235-4C0D084D6D1C}"/>
    <cellStyle name="Millares 2 4 2 2 2" xfId="1937" xr:uid="{AA475650-57EA-4D9A-A474-6C569FFA3161}"/>
    <cellStyle name="Millares 2 4 2 2 3" xfId="1938" xr:uid="{01341D01-E8F5-45F0-A219-55F400909B82}"/>
    <cellStyle name="Millares 2 4 2 20" xfId="1939" xr:uid="{4771401F-F3C4-4562-B80A-06B596562AAE}"/>
    <cellStyle name="Millares 2 4 2 21" xfId="1940" xr:uid="{23EA7E91-6A94-477D-B880-BDBE3CEEE303}"/>
    <cellStyle name="Millares 2 4 2 22" xfId="1941" xr:uid="{F0B6BA96-44BF-4B29-BA86-505EB2584866}"/>
    <cellStyle name="Millares 2 4 2 3" xfId="1942" xr:uid="{93F31831-BE56-4DC9-8A8E-48084BB1BF06}"/>
    <cellStyle name="Millares 2 4 2 4" xfId="1943" xr:uid="{1067AF93-5636-4FFE-A7E7-A3FD272D4DC5}"/>
    <cellStyle name="Millares 2 4 2 5" xfId="1944" xr:uid="{E7DB66D0-DAAB-4308-966A-D1AD68A0E12B}"/>
    <cellStyle name="Millares 2 4 2 6" xfId="1945" xr:uid="{ADEA6B82-DF19-4ACD-BEDE-3E9C6FABBBA3}"/>
    <cellStyle name="Millares 2 4 2 7" xfId="1946" xr:uid="{094AB0AF-003E-4463-B767-79B2D7C3C377}"/>
    <cellStyle name="Millares 2 4 2 8" xfId="1947" xr:uid="{0DB34291-4F5F-4268-9661-954B847A4B11}"/>
    <cellStyle name="Millares 2 4 2 9" xfId="1948" xr:uid="{30CD77DC-9FED-4F0E-8DB2-CBD461C3022C}"/>
    <cellStyle name="Millares 2 4 20" xfId="1949" xr:uid="{D0BB4D71-295E-43C7-8157-920BEFDACB96}"/>
    <cellStyle name="Millares 2 4 21" xfId="1950" xr:uid="{C792C5C1-93D5-4E08-8021-304390D70E22}"/>
    <cellStyle name="Millares 2 4 22" xfId="1951" xr:uid="{6C438B66-6374-46B8-B58B-BD3B912639D4}"/>
    <cellStyle name="Millares 2 4 23" xfId="1952" xr:uid="{5DE38619-9A59-4E4E-8C8F-6EA4650A0A0B}"/>
    <cellStyle name="Millares 2 4 24" xfId="1953" xr:uid="{4B420475-EA32-4949-B5A1-505A40D483AC}"/>
    <cellStyle name="Millares 2 4 25" xfId="1954" xr:uid="{E2CEF311-FDBB-45AE-8FC0-B38124D19451}"/>
    <cellStyle name="Millares 2 4 26" xfId="1955" xr:uid="{7A93488A-E8F2-47D5-89BC-0DA23B4220E1}"/>
    <cellStyle name="Millares 2 4 27" xfId="9152" xr:uid="{89B327D0-72ED-474E-87F3-D7533C6F85D2}"/>
    <cellStyle name="Millares 2 4 27 2" xfId="9390" xr:uid="{798FA624-524C-448A-B04C-E7CC16A9D033}"/>
    <cellStyle name="Millares 2 4 28" xfId="9446" xr:uid="{3420C47C-967C-4E58-857C-FBDD38618126}"/>
    <cellStyle name="Millares 2 4 3" xfId="1956" xr:uid="{A619B77D-6638-4AFF-935D-CC4F95488CFD}"/>
    <cellStyle name="Millares 2 4 3 10" xfId="1957" xr:uid="{73848118-EAF8-488B-A814-6ED33E0EAB7C}"/>
    <cellStyle name="Millares 2 4 3 11" xfId="1958" xr:uid="{52CCFD66-53FE-41C0-81AC-0AF817A7C5B3}"/>
    <cellStyle name="Millares 2 4 3 12" xfId="1959" xr:uid="{3BD016E8-B126-4901-A33F-645F46FA9440}"/>
    <cellStyle name="Millares 2 4 3 13" xfId="1960" xr:uid="{6DB26348-AB18-4EE2-9C64-C0A70225E669}"/>
    <cellStyle name="Millares 2 4 3 14" xfId="1961" xr:uid="{7C2A12B4-AACB-4003-8EE6-789471D6F76C}"/>
    <cellStyle name="Millares 2 4 3 15" xfId="1962" xr:uid="{63628C07-8569-498E-8709-A2873F707652}"/>
    <cellStyle name="Millares 2 4 3 16" xfId="1963" xr:uid="{5B291607-9F5F-4475-AE3E-0868AC324250}"/>
    <cellStyle name="Millares 2 4 3 17" xfId="1964" xr:uid="{DA41D318-FE15-4361-8F89-8280909125B5}"/>
    <cellStyle name="Millares 2 4 3 18" xfId="1965" xr:uid="{BE60FF47-F153-41A2-A46A-3E9EBACF19FC}"/>
    <cellStyle name="Millares 2 4 3 19" xfId="1966" xr:uid="{A607DD8D-E29A-4A67-B99C-D70E833DB077}"/>
    <cellStyle name="Millares 2 4 3 2" xfId="1967" xr:uid="{076C8222-901C-4EBF-9465-AC78F3411651}"/>
    <cellStyle name="Millares 2 4 3 2 2" xfId="1968" xr:uid="{41F54C3D-5ABD-4013-A3E4-6CB9C1F7D9AE}"/>
    <cellStyle name="Millares 2 4 3 2 3" xfId="1969" xr:uid="{46763892-600F-4C60-8CCE-03D9DE6FC8B6}"/>
    <cellStyle name="Millares 2 4 3 20" xfId="1970" xr:uid="{1EB9245F-0E41-47C0-9506-00B4BE8A42D3}"/>
    <cellStyle name="Millares 2 4 3 21" xfId="1971" xr:uid="{7531C7F8-3F5A-4B6C-9EE8-1E8491D24156}"/>
    <cellStyle name="Millares 2 4 3 22" xfId="1972" xr:uid="{F063D5C9-D04C-4115-981F-35C46A0CC25C}"/>
    <cellStyle name="Millares 2 4 3 3" xfId="1973" xr:uid="{18E7564D-53CD-4EA7-987F-69B1CF866CE1}"/>
    <cellStyle name="Millares 2 4 3 4" xfId="1974" xr:uid="{18F1A044-B835-41D6-9146-AD68596323DB}"/>
    <cellStyle name="Millares 2 4 3 5" xfId="1975" xr:uid="{7DC63F3D-69FB-4222-B3FD-0B520A131634}"/>
    <cellStyle name="Millares 2 4 3 6" xfId="1976" xr:uid="{08DA1852-5EBF-4FFA-A0B0-E7BE9605EE43}"/>
    <cellStyle name="Millares 2 4 3 7" xfId="1977" xr:uid="{D847B4BE-EDF9-4A2C-A1E0-C7CCED1891E8}"/>
    <cellStyle name="Millares 2 4 3 8" xfId="1978" xr:uid="{1875D61A-DF42-48A6-8928-54C8CE8E0586}"/>
    <cellStyle name="Millares 2 4 3 9" xfId="1979" xr:uid="{4EEBFF67-7C10-4F98-9118-E8412186694B}"/>
    <cellStyle name="Millares 2 4 4" xfId="1980" xr:uid="{6ECF0B77-BC64-4B06-A9BA-8CA2A3AF2931}"/>
    <cellStyle name="Millares 2 4 4 10" xfId="1981" xr:uid="{21FAE1BE-81CD-426F-8EC5-27B039E93C98}"/>
    <cellStyle name="Millares 2 4 4 11" xfId="1982" xr:uid="{929343A4-1137-4B31-95C4-106FE6F65269}"/>
    <cellStyle name="Millares 2 4 4 12" xfId="1983" xr:uid="{C1F45637-3340-4294-8DDF-6896511DCED0}"/>
    <cellStyle name="Millares 2 4 4 13" xfId="1984" xr:uid="{2F64696A-0D63-49D2-B20D-DCA0F0976BF6}"/>
    <cellStyle name="Millares 2 4 4 14" xfId="1985" xr:uid="{E9E8F62E-F1FF-4A2E-A769-4AC770C6185F}"/>
    <cellStyle name="Millares 2 4 4 15" xfId="1986" xr:uid="{8E4FAA18-182C-4B85-B200-E1B7EF418DB3}"/>
    <cellStyle name="Millares 2 4 4 16" xfId="1987" xr:uid="{064444AC-9A34-423E-BA5E-45B28C9DD271}"/>
    <cellStyle name="Millares 2 4 4 17" xfId="1988" xr:uid="{8B086FC9-FB78-4421-ACBA-DEBEFC2CC45D}"/>
    <cellStyle name="Millares 2 4 4 18" xfId="1989" xr:uid="{454B5764-0C85-4E36-AC6C-42411B231E21}"/>
    <cellStyle name="Millares 2 4 4 19" xfId="1990" xr:uid="{2C56B573-24AD-4B4B-B5E2-1992FA347CD0}"/>
    <cellStyle name="Millares 2 4 4 2" xfId="1991" xr:uid="{F282E47A-3688-4954-B934-87DB0DB2802B}"/>
    <cellStyle name="Millares 2 4 4 2 2" xfId="1992" xr:uid="{7131CE5A-C924-4C56-93C3-FE789EB56FBA}"/>
    <cellStyle name="Millares 2 4 4 2 3" xfId="1993" xr:uid="{A191BD11-11B8-4F8B-ADF4-A753A39C47B3}"/>
    <cellStyle name="Millares 2 4 4 20" xfId="1994" xr:uid="{90DE3CD1-8DBF-42C0-A4CB-1BED342CC3E3}"/>
    <cellStyle name="Millares 2 4 4 21" xfId="1995" xr:uid="{F37DB877-EBEF-450F-95AB-EFCD89FE7BA6}"/>
    <cellStyle name="Millares 2 4 4 3" xfId="1996" xr:uid="{7E713F54-1AF0-4B0A-86ED-04E10AFD4918}"/>
    <cellStyle name="Millares 2 4 4 4" xfId="1997" xr:uid="{B80D50AD-E711-4AD7-95F7-21DE84BE7F97}"/>
    <cellStyle name="Millares 2 4 4 5" xfId="1998" xr:uid="{53EA0088-8B24-464C-85DB-1252A10CD866}"/>
    <cellStyle name="Millares 2 4 4 6" xfId="1999" xr:uid="{64394FBD-7ED4-408A-AFC1-0F5EC7D9F775}"/>
    <cellStyle name="Millares 2 4 4 7" xfId="2000" xr:uid="{F1EC7787-FEC3-44E8-A74B-DD1B9528DD29}"/>
    <cellStyle name="Millares 2 4 4 8" xfId="2001" xr:uid="{D2413C2E-FE85-4DE1-8370-E6933C2B8D62}"/>
    <cellStyle name="Millares 2 4 4 9" xfId="2002" xr:uid="{B45714F8-065D-416C-9E92-ED751B654F6A}"/>
    <cellStyle name="Millares 2 4 5" xfId="2003" xr:uid="{4DC5C026-19C4-4CCA-AD37-2D848E951DA3}"/>
    <cellStyle name="Millares 2 4 5 10" xfId="2004" xr:uid="{F42C42C1-BAF8-404D-946C-15219B0FEB22}"/>
    <cellStyle name="Millares 2 4 5 11" xfId="2005" xr:uid="{916A4436-BEA4-4869-A9DA-BC1B19BB716D}"/>
    <cellStyle name="Millares 2 4 5 12" xfId="2006" xr:uid="{170D051E-E92F-458E-8008-FAF6411E262F}"/>
    <cellStyle name="Millares 2 4 5 13" xfId="2007" xr:uid="{135DFF04-1BFE-440B-9729-4B6F257784EF}"/>
    <cellStyle name="Millares 2 4 5 14" xfId="2008" xr:uid="{24090736-494C-45DF-87FA-6F3FF8F1620F}"/>
    <cellStyle name="Millares 2 4 5 15" xfId="2009" xr:uid="{225BA6DB-ED61-40D2-95AC-D6F8A3E06C80}"/>
    <cellStyle name="Millares 2 4 5 16" xfId="2010" xr:uid="{81CFAA84-612F-467C-8073-21652449DAEC}"/>
    <cellStyle name="Millares 2 4 5 17" xfId="2011" xr:uid="{098AE34D-55A6-4B66-A990-8DEB84AD3F70}"/>
    <cellStyle name="Millares 2 4 5 18" xfId="2012" xr:uid="{CAFA0651-6290-4519-BDA7-F7B54AFE85AD}"/>
    <cellStyle name="Millares 2 4 5 19" xfId="2013" xr:uid="{3746821F-61B2-42B5-B3A1-DC0123B155D4}"/>
    <cellStyle name="Millares 2 4 5 2" xfId="2014" xr:uid="{29EBA3D4-AE73-451F-8177-74AE065C7B39}"/>
    <cellStyle name="Millares 2 4 5 2 2" xfId="2015" xr:uid="{76C8CDBB-3FBF-4472-98D2-52EE205F982B}"/>
    <cellStyle name="Millares 2 4 5 2 3" xfId="2016" xr:uid="{C3353FDA-60E0-483D-8A77-4D66AA727F28}"/>
    <cellStyle name="Millares 2 4 5 20" xfId="2017" xr:uid="{4EE0D9E9-906B-433D-9D1B-E92140FC09E6}"/>
    <cellStyle name="Millares 2 4 5 21" xfId="2018" xr:uid="{E85F4775-48B5-4E7D-86F5-229996512F5A}"/>
    <cellStyle name="Millares 2 4 5 3" xfId="2019" xr:uid="{80B3DA95-2BB0-4446-B3D0-16C49BE190C5}"/>
    <cellStyle name="Millares 2 4 5 4" xfId="2020" xr:uid="{0E1158C4-F41A-415A-8D6D-6D46660C8A89}"/>
    <cellStyle name="Millares 2 4 5 5" xfId="2021" xr:uid="{539FE475-278C-4557-99FF-A482548F5F64}"/>
    <cellStyle name="Millares 2 4 5 6" xfId="2022" xr:uid="{D0D63D60-28A1-4B38-87BA-33FFE406CC69}"/>
    <cellStyle name="Millares 2 4 5 7" xfId="2023" xr:uid="{CDC21E87-F379-41E1-8AF5-1C6011C1AA36}"/>
    <cellStyle name="Millares 2 4 5 8" xfId="2024" xr:uid="{1068DCF2-A739-4048-8B9C-DD8C41E499FF}"/>
    <cellStyle name="Millares 2 4 5 9" xfId="2025" xr:uid="{9C845BED-665B-42F1-8420-0E0635822AD2}"/>
    <cellStyle name="Millares 2 4 6" xfId="2026" xr:uid="{8D0291DB-A19B-4A17-A0DA-A90229CA33E2}"/>
    <cellStyle name="Millares 2 4 6 2" xfId="2027" xr:uid="{B5928810-1383-454A-BAC0-EE15F4BC4D48}"/>
    <cellStyle name="Millares 2 4 6 2 2" xfId="2028" xr:uid="{F78D78D8-5266-494F-91C8-D10D350BA406}"/>
    <cellStyle name="Millares 2 4 6 2 3" xfId="2029" xr:uid="{E60EE69B-8527-4B71-AE50-6388F60FAA69}"/>
    <cellStyle name="Millares 2 4 6 3" xfId="2030" xr:uid="{AF415735-D4A5-4958-B7A0-503B9D8330A1}"/>
    <cellStyle name="Millares 2 4 6 4" xfId="2031" xr:uid="{4E5AC53E-B24F-4A8D-B13A-EDB22D5E533B}"/>
    <cellStyle name="Millares 2 4 6 5" xfId="2032" xr:uid="{38DB0A45-DF5F-4CA3-B217-0908DDD373BF}"/>
    <cellStyle name="Millares 2 4 6 6" xfId="2033" xr:uid="{9F4B9862-3B34-405F-ADDF-312F6765E459}"/>
    <cellStyle name="Millares 2 4 6 7" xfId="2034" xr:uid="{19B672B6-B452-4F06-9A0D-29EF5668B4E1}"/>
    <cellStyle name="Millares 2 4 6 8" xfId="2035" xr:uid="{EE2F3E9B-C7AC-4FDB-9FD3-C82C0A6B1171}"/>
    <cellStyle name="Millares 2 4 7" xfId="2036" xr:uid="{668E7FA0-5A4B-454F-9CC1-CB4EC99F3BD1}"/>
    <cellStyle name="Millares 2 4 7 2" xfId="2037" xr:uid="{3DCD1654-C748-4E6A-8EB2-79A996330A6C}"/>
    <cellStyle name="Millares 2 4 7 3" xfId="2038" xr:uid="{722D0F30-A508-46FE-9A6A-8BF9EDBB5D84}"/>
    <cellStyle name="Millares 2 4 8" xfId="2039" xr:uid="{DF6D68A6-0DCF-407D-939B-C5367AC3B9C8}"/>
    <cellStyle name="Millares 2 4 9" xfId="2040" xr:uid="{3C48DAC0-08CA-4130-82BA-D2B39E94CEC9}"/>
    <cellStyle name="Millares 2 5" xfId="72" xr:uid="{B39031BE-9FB1-4CE0-A6A7-45F9246C9CDE}"/>
    <cellStyle name="Millares 2 5 10" xfId="2042" xr:uid="{4E765163-ED28-424B-9A1E-A29A8B4D41D9}"/>
    <cellStyle name="Millares 2 5 11" xfId="2043" xr:uid="{C6DA7CE1-7EA1-4065-A9CF-964AA0342917}"/>
    <cellStyle name="Millares 2 5 12" xfId="2044" xr:uid="{8B894C9F-0C31-4498-9912-4A01CDCE9C6F}"/>
    <cellStyle name="Millares 2 5 13" xfId="2045" xr:uid="{BF9518FB-096D-4254-AC73-C16913D773AA}"/>
    <cellStyle name="Millares 2 5 14" xfId="2046" xr:uid="{25426DC1-2580-4E4C-9FC5-CFADCB36AC54}"/>
    <cellStyle name="Millares 2 5 15" xfId="2047" xr:uid="{45BA90B7-54EB-4BFD-BC88-2E32FA63607A}"/>
    <cellStyle name="Millares 2 5 16" xfId="2048" xr:uid="{088A6111-BC6F-4889-98FA-A327A7731D40}"/>
    <cellStyle name="Millares 2 5 17" xfId="2049" xr:uid="{7207904E-2634-4515-9DD6-CB700E1E0E2A}"/>
    <cellStyle name="Millares 2 5 18" xfId="2050" xr:uid="{5720FC00-CC29-4DD7-AEE3-CA31B521CC50}"/>
    <cellStyle name="Millares 2 5 19" xfId="2051" xr:uid="{C927DA26-2FBE-4C01-A7A1-F5EE0D5EA0BE}"/>
    <cellStyle name="Millares 2 5 2" xfId="73" xr:uid="{779236BE-DE62-4877-B4BF-80211B3D73B7}"/>
    <cellStyle name="Millares 2 5 2 10" xfId="2053" xr:uid="{E66E3799-F6D6-4708-93B8-D51809E08499}"/>
    <cellStyle name="Millares 2 5 2 11" xfId="2054" xr:uid="{969197B6-1615-420F-8AB7-A24D65883888}"/>
    <cellStyle name="Millares 2 5 2 12" xfId="2055" xr:uid="{6B343A13-04C8-4BA2-BAF1-97E3C25721FE}"/>
    <cellStyle name="Millares 2 5 2 13" xfId="2056" xr:uid="{558E4004-BE3A-47E0-90A3-FF98C1F197F5}"/>
    <cellStyle name="Millares 2 5 2 14" xfId="2057" xr:uid="{72518E23-C3C9-407B-AFAF-5598CA1E3AB5}"/>
    <cellStyle name="Millares 2 5 2 15" xfId="2058" xr:uid="{A10E7427-2642-4354-8E59-6B8A0BCDD41B}"/>
    <cellStyle name="Millares 2 5 2 16" xfId="2059" xr:uid="{5F9213D3-A107-4A9E-ADFD-D38D6BC0B850}"/>
    <cellStyle name="Millares 2 5 2 17" xfId="2060" xr:uid="{1C9E20E2-4297-4534-A4DA-45A6158FED9E}"/>
    <cellStyle name="Millares 2 5 2 18" xfId="2061" xr:uid="{9D023CFD-FD12-4F48-8923-A7EB0271EF04}"/>
    <cellStyle name="Millares 2 5 2 19" xfId="2062" xr:uid="{202A7F24-C809-40CA-9FB3-29D4C6DD0FDD}"/>
    <cellStyle name="Millares 2 5 2 2" xfId="2063" xr:uid="{7781ECC8-64F3-4845-BF4B-F7389C55A24F}"/>
    <cellStyle name="Millares 2 5 2 2 2" xfId="2064" xr:uid="{75D13135-7E14-4E80-82AB-A883D5629FD5}"/>
    <cellStyle name="Millares 2 5 2 2 2 2" xfId="9480" xr:uid="{BC081D55-5122-4647-AED1-9110C85EF2A5}"/>
    <cellStyle name="Millares 2 5 2 2 3" xfId="2065" xr:uid="{51B55C83-0DE2-4C38-9DF7-AD8FC2770AEE}"/>
    <cellStyle name="Millares 2 5 2 2 4" xfId="9440" xr:uid="{8A622076-81FF-4B1F-849A-EC81C42599FE}"/>
    <cellStyle name="Millares 2 5 2 20" xfId="2066" xr:uid="{94159CB1-3F79-4C88-B9CD-F02E9AB4BC16}"/>
    <cellStyle name="Millares 2 5 2 21" xfId="2067" xr:uid="{3BF9D369-A92F-4BD0-B52E-C5A21BBE4934}"/>
    <cellStyle name="Millares 2 5 2 22" xfId="2068" xr:uid="{6D63D829-8495-4ED2-98EE-40338BC7A6F5}"/>
    <cellStyle name="Millares 2 5 2 23" xfId="9024" xr:uid="{8905CBC4-2197-43E0-84BA-7E3BC12CBF75}"/>
    <cellStyle name="Millares 2 5 2 23 2" xfId="9360" xr:uid="{25DF849E-1208-44CA-9BE5-994D35159617}"/>
    <cellStyle name="Millares 2 5 2 24" xfId="2052" xr:uid="{EE8E5C4B-4C8E-4D78-ADA2-4AF3C6BA644D}"/>
    <cellStyle name="Millares 2 5 2 25" xfId="9282" xr:uid="{50A4E61A-118B-4686-87F1-73474AA68911}"/>
    <cellStyle name="Millares 2 5 2 26" xfId="9419" xr:uid="{C772B279-1814-4DF0-8489-F851B624304F}"/>
    <cellStyle name="Millares 2 5 2 3" xfId="2069" xr:uid="{12715E40-A93D-4632-9E7F-742EA0091DE7}"/>
    <cellStyle name="Millares 2 5 2 3 2" xfId="9460" xr:uid="{19F3DE6D-37BC-49E1-97AA-39E9DB50ED17}"/>
    <cellStyle name="Millares 2 5 2 4" xfId="2070" xr:uid="{151C18EC-233A-479D-885F-CD26890B7065}"/>
    <cellStyle name="Millares 2 5 2 5" xfId="2071" xr:uid="{9864A7D8-08E2-4F5D-940D-9091630EC016}"/>
    <cellStyle name="Millares 2 5 2 6" xfId="2072" xr:uid="{022A8FB6-A0B9-4B34-856F-829B9739FC0F}"/>
    <cellStyle name="Millares 2 5 2 7" xfId="2073" xr:uid="{D4B4BC48-250E-49F5-AAAC-F25F94472CB3}"/>
    <cellStyle name="Millares 2 5 2 8" xfId="2074" xr:uid="{4DF9FAC6-8DF3-47EA-BD59-8ED42F48D440}"/>
    <cellStyle name="Millares 2 5 2 9" xfId="2075" xr:uid="{7AD93B6E-C165-42CE-89ED-5F621316A7BF}"/>
    <cellStyle name="Millares 2 5 20" xfId="2076" xr:uid="{EF933E03-7025-4AB0-9AE4-7CE987F79314}"/>
    <cellStyle name="Millares 2 5 21" xfId="2077" xr:uid="{190FE9AD-33B8-47E8-9179-C557BCD9896E}"/>
    <cellStyle name="Millares 2 5 22" xfId="2078" xr:uid="{363273C5-5B8A-4468-90AA-9082C298565B}"/>
    <cellStyle name="Millares 2 5 23" xfId="2079" xr:uid="{7AE44FA8-F709-46DE-893C-AFAA27DB9423}"/>
    <cellStyle name="Millares 2 5 24" xfId="2080" xr:uid="{014FE85D-365D-4165-889D-7171D33676F4}"/>
    <cellStyle name="Millares 2 5 25" xfId="2081" xr:uid="{B29B1169-0DEF-49C7-95D0-33B1A79EAF9E}"/>
    <cellStyle name="Millares 2 5 26" xfId="2082" xr:uid="{A26191F2-CE66-46A2-AF99-62643866E194}"/>
    <cellStyle name="Millares 2 5 27" xfId="9023" xr:uid="{F7BC6B24-76AF-499B-A06F-4EC861C13D6D}"/>
    <cellStyle name="Millares 2 5 27 2" xfId="9359" xr:uid="{625DDA9D-4287-472A-8646-6C5AF4BA5EEF}"/>
    <cellStyle name="Millares 2 5 28" xfId="2041" xr:uid="{BFFD5D85-5154-4EB3-9147-DC00C621C8A0}"/>
    <cellStyle name="Millares 2 5 29" xfId="9281" xr:uid="{97ADFE8B-7A51-4FE1-93A3-1DAA313D5151}"/>
    <cellStyle name="Millares 2 5 3" xfId="2083" xr:uid="{16424F15-779E-4FE6-A59A-03346AE1E507}"/>
    <cellStyle name="Millares 2 5 3 10" xfId="2084" xr:uid="{2C28DCF0-17A1-4861-8719-8AB05D52D66A}"/>
    <cellStyle name="Millares 2 5 3 11" xfId="2085" xr:uid="{45F4E987-D7E9-49C7-96EC-7ABFFFF762BA}"/>
    <cellStyle name="Millares 2 5 3 12" xfId="2086" xr:uid="{90B03228-1A10-401F-892C-37C9514B3DAB}"/>
    <cellStyle name="Millares 2 5 3 13" xfId="2087" xr:uid="{D5751E95-FCAC-4D62-A10E-08DC9EB036D0}"/>
    <cellStyle name="Millares 2 5 3 14" xfId="2088" xr:uid="{C81FEF0D-B0BA-443A-8F9B-3B6047306FA0}"/>
    <cellStyle name="Millares 2 5 3 15" xfId="2089" xr:uid="{3A6F280C-9414-4555-8587-F930C2EE4F4D}"/>
    <cellStyle name="Millares 2 5 3 16" xfId="2090" xr:uid="{832B6468-08CC-4FAA-8D89-B988BC2399FA}"/>
    <cellStyle name="Millares 2 5 3 17" xfId="2091" xr:uid="{1D01F427-5475-415B-9225-0540871C8E38}"/>
    <cellStyle name="Millares 2 5 3 18" xfId="2092" xr:uid="{916A5C77-B4B5-435C-99C9-39A5956F0496}"/>
    <cellStyle name="Millares 2 5 3 19" xfId="2093" xr:uid="{9B83D575-8F61-4D2A-A375-99AFA0DEDA47}"/>
    <cellStyle name="Millares 2 5 3 2" xfId="2094" xr:uid="{60E66931-486A-4875-A254-34C5594A3B18}"/>
    <cellStyle name="Millares 2 5 3 2 2" xfId="2095" xr:uid="{E1159EEE-9304-4679-9D33-1A5903EF955C}"/>
    <cellStyle name="Millares 2 5 3 2 3" xfId="2096" xr:uid="{738E4DBD-65D0-4035-9415-A29DBC04E237}"/>
    <cellStyle name="Millares 2 5 3 2 4" xfId="9470" xr:uid="{6C306E46-238A-4DE4-B21F-07C7E0CD726D}"/>
    <cellStyle name="Millares 2 5 3 20" xfId="2097" xr:uid="{125F435E-16B1-4DF3-841E-E1D75255E003}"/>
    <cellStyle name="Millares 2 5 3 21" xfId="2098" xr:uid="{3B01D8B6-55CA-4B65-AD50-7989C3244D06}"/>
    <cellStyle name="Millares 2 5 3 22" xfId="2099" xr:uid="{2EDAA6C1-F9A6-40FB-83C0-ACF74BF50B04}"/>
    <cellStyle name="Millares 2 5 3 23" xfId="9429" xr:uid="{E7F11C8C-054C-4D3A-BC3B-0485F32CA707}"/>
    <cellStyle name="Millares 2 5 3 3" xfId="2100" xr:uid="{4FAD6CD2-5F24-47E3-802C-439EBD8A22D8}"/>
    <cellStyle name="Millares 2 5 3 4" xfId="2101" xr:uid="{DDB2CDAA-95C6-47C8-9D08-AAFA1CF41BED}"/>
    <cellStyle name="Millares 2 5 3 5" xfId="2102" xr:uid="{FEB697F1-27B3-4A11-A038-A33F9223CC21}"/>
    <cellStyle name="Millares 2 5 3 6" xfId="2103" xr:uid="{A4043844-9099-490F-946C-E2262CFDDFC1}"/>
    <cellStyle name="Millares 2 5 3 7" xfId="2104" xr:uid="{9D97BA71-D0D4-4022-B8D4-8BE4409A6621}"/>
    <cellStyle name="Millares 2 5 3 8" xfId="2105" xr:uid="{37CF7573-EA55-407B-B8C4-FCAF7BD66A2E}"/>
    <cellStyle name="Millares 2 5 3 9" xfId="2106" xr:uid="{2D1325CF-2FDC-4B59-AB69-9A4CF77B5946}"/>
    <cellStyle name="Millares 2 5 30" xfId="9408" xr:uid="{83E7B0A2-54D6-476F-8085-8C6A16C0AA29}"/>
    <cellStyle name="Millares 2 5 4" xfId="2107" xr:uid="{E44D057D-567A-4678-B32A-09DABA66EADC}"/>
    <cellStyle name="Millares 2 5 4 10" xfId="2108" xr:uid="{464C4696-90EA-4C95-AE43-2B9D8378A1A1}"/>
    <cellStyle name="Millares 2 5 4 11" xfId="2109" xr:uid="{EFD55360-3B17-4549-92DE-6F31AD5224C3}"/>
    <cellStyle name="Millares 2 5 4 12" xfId="2110" xr:uid="{13FB560E-E068-4AAD-BEE7-B527AEC145E0}"/>
    <cellStyle name="Millares 2 5 4 13" xfId="2111" xr:uid="{4A7490F4-D174-4ECA-9E43-0CD0DFE74C94}"/>
    <cellStyle name="Millares 2 5 4 14" xfId="2112" xr:uid="{211B2011-5F8D-4E90-AA2A-4215A2B8EAF6}"/>
    <cellStyle name="Millares 2 5 4 15" xfId="2113" xr:uid="{6E12F735-B4BA-4A61-B2EF-434D84E7AD8B}"/>
    <cellStyle name="Millares 2 5 4 16" xfId="2114" xr:uid="{3120FEEC-0AC4-49F0-AB7D-6A6D2181194D}"/>
    <cellStyle name="Millares 2 5 4 17" xfId="2115" xr:uid="{7B35EA71-5D99-4C6C-B1C1-4579B4C65AA6}"/>
    <cellStyle name="Millares 2 5 4 18" xfId="2116" xr:uid="{B5F027EA-4AE1-410A-A7C6-755CF547F0E8}"/>
    <cellStyle name="Millares 2 5 4 19" xfId="2117" xr:uid="{A68C901D-1C1F-49E3-87D5-61C2849FDE35}"/>
    <cellStyle name="Millares 2 5 4 2" xfId="2118" xr:uid="{31B24872-C1B7-4474-97B6-E904CB191A80}"/>
    <cellStyle name="Millares 2 5 4 2 2" xfId="2119" xr:uid="{AE57379A-22E5-4C43-990D-E8FDDC721A6F}"/>
    <cellStyle name="Millares 2 5 4 2 3" xfId="2120" xr:uid="{5DA73231-B70B-44D6-A57D-7E08B5C18D29}"/>
    <cellStyle name="Millares 2 5 4 20" xfId="2121" xr:uid="{795BCDAF-F5B6-44D9-9DB4-4634A996ACBF}"/>
    <cellStyle name="Millares 2 5 4 21" xfId="2122" xr:uid="{C0878C7D-C66D-4B25-BBD2-FF310F6B8547}"/>
    <cellStyle name="Millares 2 5 4 22" xfId="9450" xr:uid="{7913AC2F-02AD-4D7D-8932-BFAE19AD390B}"/>
    <cellStyle name="Millares 2 5 4 3" xfId="2123" xr:uid="{0BCBEE64-3EA1-4221-888C-9E9EC4A2F989}"/>
    <cellStyle name="Millares 2 5 4 4" xfId="2124" xr:uid="{B0C2D639-2145-4691-8077-08C72916CF1D}"/>
    <cellStyle name="Millares 2 5 4 5" xfId="2125" xr:uid="{F09FF12A-B0DF-4DF4-8C48-367BC8D49A13}"/>
    <cellStyle name="Millares 2 5 4 6" xfId="2126" xr:uid="{A62CF1D8-6E5D-45D0-B87D-F537974605DB}"/>
    <cellStyle name="Millares 2 5 4 7" xfId="2127" xr:uid="{9DDEDCF5-3C16-462D-8FBF-F61DAC83D645}"/>
    <cellStyle name="Millares 2 5 4 8" xfId="2128" xr:uid="{1B8D4790-95E9-44DF-9FAC-C195F38F7C45}"/>
    <cellStyle name="Millares 2 5 4 9" xfId="2129" xr:uid="{3A33D6F1-DF02-46BE-95C3-6328DD4CCA40}"/>
    <cellStyle name="Millares 2 5 5" xfId="2130" xr:uid="{0F0B1350-A7EB-45A8-8FA0-4D5671C6B5AC}"/>
    <cellStyle name="Millares 2 5 5 10" xfId="2131" xr:uid="{3651AF08-1A84-4790-9328-98537DF376F6}"/>
    <cellStyle name="Millares 2 5 5 11" xfId="2132" xr:uid="{C10DF7EA-DE75-48B5-8251-C9FCB48A07BF}"/>
    <cellStyle name="Millares 2 5 5 12" xfId="2133" xr:uid="{E06A5C84-1FF5-41E3-B7F9-8370A3D0C282}"/>
    <cellStyle name="Millares 2 5 5 13" xfId="2134" xr:uid="{84916F48-5A13-4A53-83D0-B006B2E62E20}"/>
    <cellStyle name="Millares 2 5 5 14" xfId="2135" xr:uid="{7889C331-1DF4-460C-85BD-7758DDC3E617}"/>
    <cellStyle name="Millares 2 5 5 15" xfId="2136" xr:uid="{BDA23913-0221-4C7A-A9C0-6F46DBFE968D}"/>
    <cellStyle name="Millares 2 5 5 16" xfId="2137" xr:uid="{3C7CF243-04C0-4B8E-AC3B-57A4BEA40A77}"/>
    <cellStyle name="Millares 2 5 5 17" xfId="2138" xr:uid="{283365D6-92F8-4A32-A44E-B7371E89D60E}"/>
    <cellStyle name="Millares 2 5 5 18" xfId="2139" xr:uid="{F53D3EF8-2CE4-486E-B211-07878DD8C887}"/>
    <cellStyle name="Millares 2 5 5 19" xfId="2140" xr:uid="{6CBD178F-E3A9-4522-A56D-E402A27AC523}"/>
    <cellStyle name="Millares 2 5 5 2" xfId="2141" xr:uid="{BA57DD4D-D28E-48E2-8AEE-42EDADEACB13}"/>
    <cellStyle name="Millares 2 5 5 2 2" xfId="2142" xr:uid="{17CA334C-4FEC-4FD5-8FC2-12DE58337131}"/>
    <cellStyle name="Millares 2 5 5 2 3" xfId="2143" xr:uid="{4C997EB7-727D-4789-9338-A014339DFC5C}"/>
    <cellStyle name="Millares 2 5 5 20" xfId="2144" xr:uid="{2FF3369E-60BE-4B3A-AF86-17B30BB5D815}"/>
    <cellStyle name="Millares 2 5 5 21" xfId="2145" xr:uid="{B034D9A0-587B-41B7-9AB5-1DA42AC4C79B}"/>
    <cellStyle name="Millares 2 5 5 3" xfId="2146" xr:uid="{E60DD63C-D89A-4E12-BFA8-D77EDAB23989}"/>
    <cellStyle name="Millares 2 5 5 4" xfId="2147" xr:uid="{BB019EA7-BE22-4F2C-BB3A-9357F2F333FF}"/>
    <cellStyle name="Millares 2 5 5 5" xfId="2148" xr:uid="{D1B78C53-2C73-4A61-9622-71861BE01B58}"/>
    <cellStyle name="Millares 2 5 5 6" xfId="2149" xr:uid="{4AF0EF07-D589-4B6D-8444-CA4519762D1D}"/>
    <cellStyle name="Millares 2 5 5 7" xfId="2150" xr:uid="{5BA496DB-C3A0-4B67-8AEA-7368E29B2383}"/>
    <cellStyle name="Millares 2 5 5 8" xfId="2151" xr:uid="{83991165-EA5F-4FF9-95B7-9C7F9114D65E}"/>
    <cellStyle name="Millares 2 5 5 9" xfId="2152" xr:uid="{1F187011-8ED3-4A6E-9DBB-4255B975FC35}"/>
    <cellStyle name="Millares 2 5 6" xfId="2153" xr:uid="{D1ECC264-C0B2-4AF9-B9C0-065081AF446C}"/>
    <cellStyle name="Millares 2 5 6 2" xfId="2154" xr:uid="{3E7DFCE0-6787-430C-82C5-21BA4CB7FD4A}"/>
    <cellStyle name="Millares 2 5 6 3" xfId="2155" xr:uid="{B40665E6-16F1-4CF5-AFBD-0BD602D89762}"/>
    <cellStyle name="Millares 2 5 7" xfId="2156" xr:uid="{0950AB2E-9C56-4D98-9CE8-18772CB73847}"/>
    <cellStyle name="Millares 2 5 8" xfId="2157" xr:uid="{6E2227F5-7207-4572-8C77-7B52BCB6EAA1}"/>
    <cellStyle name="Millares 2 5 9" xfId="2158" xr:uid="{7119B712-2FCC-4C1A-94F7-31DBE5E4ABC1}"/>
    <cellStyle name="Millares 2 6" xfId="2159" xr:uid="{496A5C31-D4F5-4BDB-81FE-352062F1CF2E}"/>
    <cellStyle name="Millares 2 6 10" xfId="2160" xr:uid="{9F5A6801-61AD-4D30-B2C0-A34FE4333BD8}"/>
    <cellStyle name="Millares 2 6 11" xfId="2161" xr:uid="{83321E9A-2B77-4217-8295-7611AC085E08}"/>
    <cellStyle name="Millares 2 6 12" xfId="2162" xr:uid="{16682F33-0DED-4280-9CA2-6E2892D411C7}"/>
    <cellStyle name="Millares 2 6 13" xfId="2163" xr:uid="{6146E90D-464C-498F-91D3-6B33192EED6D}"/>
    <cellStyle name="Millares 2 6 14" xfId="2164" xr:uid="{28FA4FAF-45A7-418D-8A5F-A684C042A603}"/>
    <cellStyle name="Millares 2 6 15" xfId="2165" xr:uid="{7B87ECBB-A39B-4462-AE38-3A47987D34C0}"/>
    <cellStyle name="Millares 2 6 16" xfId="2166" xr:uid="{E54844A3-B765-4EEA-A95A-49CF07A3BAC7}"/>
    <cellStyle name="Millares 2 6 17" xfId="2167" xr:uid="{C1121030-DF62-4B9D-94F5-C5DEA32C0DA8}"/>
    <cellStyle name="Millares 2 6 18" xfId="2168" xr:uid="{65AB3BF8-7D69-4009-888F-73519339FA64}"/>
    <cellStyle name="Millares 2 6 19" xfId="2169" xr:uid="{B7E061D5-8D01-4B34-992F-7760232F1C40}"/>
    <cellStyle name="Millares 2 6 2" xfId="2170" xr:uid="{8BAA14E0-D306-445A-B842-518DAB61D489}"/>
    <cellStyle name="Millares 2 6 2 2" xfId="2171" xr:uid="{7E84AA5C-0D0D-48FD-B4F7-3706234D4741}"/>
    <cellStyle name="Millares 2 6 2 3" xfId="2172" xr:uid="{23CAFBEE-5795-4919-8004-1D85837D94DC}"/>
    <cellStyle name="Millares 2 6 20" xfId="2173" xr:uid="{8C247BE3-92F6-42D2-A6AA-3F3837B88D8B}"/>
    <cellStyle name="Millares 2 6 21" xfId="2174" xr:uid="{F537D6F2-1886-44EB-A1A0-C570AE556124}"/>
    <cellStyle name="Millares 2 6 3" xfId="2175" xr:uid="{AE4BF096-8F15-41B4-979C-B89E8975460C}"/>
    <cellStyle name="Millares 2 6 4" xfId="2176" xr:uid="{D2B500C5-0FF0-4C6A-8D21-6AEC3C867D37}"/>
    <cellStyle name="Millares 2 6 5" xfId="2177" xr:uid="{8F82B625-55B0-4835-A790-A4BE65FE4783}"/>
    <cellStyle name="Millares 2 6 6" xfId="2178" xr:uid="{5FA9EFD4-E997-44E1-BD87-AF756503A2C2}"/>
    <cellStyle name="Millares 2 6 7" xfId="2179" xr:uid="{01D195B4-7C72-4888-84D9-43BC6E6DB3CB}"/>
    <cellStyle name="Millares 2 6 8" xfId="2180" xr:uid="{6ECEEE0C-6ADF-4D04-8F1E-8D834C7B2086}"/>
    <cellStyle name="Millares 2 6 9" xfId="2181" xr:uid="{A625C503-F63A-4F00-ADAF-5A67DB6F0D46}"/>
    <cellStyle name="Millares 2 7" xfId="2182" xr:uid="{F812501F-C098-4E9A-BE9D-2492FF43BAAC}"/>
    <cellStyle name="Millares 2 7 2" xfId="2183" xr:uid="{76E1B97A-C36C-48AE-8257-531C68BC2A3B}"/>
    <cellStyle name="Millares 2 7 2 2" xfId="2184" xr:uid="{E9135450-4E19-43E3-8541-75A0EBE99818}"/>
    <cellStyle name="Millares 2 7 2 3" xfId="2185" xr:uid="{7A9F9B23-C15C-4111-A0BD-59122DE3CA8E}"/>
    <cellStyle name="Millares 2 7 3" xfId="2186" xr:uid="{955857D4-5D3C-4A5F-A4BA-2252AF2DB044}"/>
    <cellStyle name="Millares 2 7 4" xfId="2187" xr:uid="{19FB91EF-C53B-4247-B53B-3C752F30D5AB}"/>
    <cellStyle name="Millares 2 7 5" xfId="2188" xr:uid="{D1DA3507-81BC-4EA4-A91E-8604CB9A23C5}"/>
    <cellStyle name="Millares 2 7 6" xfId="2189" xr:uid="{9809426B-066E-49E1-BA90-2070761E6346}"/>
    <cellStyle name="Millares 2 7 7" xfId="2190" xr:uid="{926087DB-64FF-41A3-958D-653AD324D1BF}"/>
    <cellStyle name="Millares 2 8" xfId="2191" xr:uid="{6E324D9D-9F1D-4C5D-B9B6-AFC512BD115F}"/>
    <cellStyle name="Millares 2 8 2" xfId="2192" xr:uid="{9A6B82FC-C8E2-47AC-BBC9-FBC8E73BAE07}"/>
    <cellStyle name="Millares 2 8 3" xfId="2193" xr:uid="{A91F395C-B900-43E1-83B5-E9E725C7F15E}"/>
    <cellStyle name="Millares 2 9" xfId="2194" xr:uid="{B71B6606-3F03-4641-BF7B-2103CAB20453}"/>
    <cellStyle name="Millares 20" xfId="2195" xr:uid="{FA421252-CC24-4372-9818-823A4262B0E3}"/>
    <cellStyle name="Millares 20 10" xfId="2196" xr:uid="{0416A200-E9E6-4D57-92EA-BEC61B631FB4}"/>
    <cellStyle name="Millares 20 11" xfId="2197" xr:uid="{FA8EDA61-15C0-4653-B105-E67E1A84A031}"/>
    <cellStyle name="Millares 20 12" xfId="2198" xr:uid="{DD05F02B-69B9-4E2C-84D3-5221A690E47E}"/>
    <cellStyle name="Millares 20 13" xfId="2199" xr:uid="{4342E761-B51B-4C2F-AE12-E086F6959BC5}"/>
    <cellStyle name="Millares 20 14" xfId="2200" xr:uid="{42945186-5FEA-452E-BF7D-A83B3BB25255}"/>
    <cellStyle name="Millares 20 15" xfId="2201" xr:uid="{6688778A-281E-4647-848E-231DC5D5DD60}"/>
    <cellStyle name="Millares 20 16" xfId="2202" xr:uid="{6930DDFC-7A25-478E-A2BC-B7C415FA6401}"/>
    <cellStyle name="Millares 20 17" xfId="2203" xr:uid="{0D9B7D6B-5D9F-4001-A095-415A44228E78}"/>
    <cellStyle name="Millares 20 18" xfId="2204" xr:uid="{3309E250-B54B-4A25-B15C-5D49183CFC78}"/>
    <cellStyle name="Millares 20 19" xfId="2205" xr:uid="{4811160A-B5D1-4995-B8CF-86F3F0A9E6B4}"/>
    <cellStyle name="Millares 20 2" xfId="2206" xr:uid="{F4CF37CA-4F36-487B-AC2A-84BB70ADD846}"/>
    <cellStyle name="Millares 20 2 10" xfId="2207" xr:uid="{7BBC8FC9-A003-472E-8A0C-203B2E1C4702}"/>
    <cellStyle name="Millares 20 2 11" xfId="2208" xr:uid="{FE1E99FA-95F2-4603-94CA-E4B8EA1820EC}"/>
    <cellStyle name="Millares 20 2 12" xfId="2209" xr:uid="{CD95C161-4863-4C18-89E5-8F64BD4EA3BF}"/>
    <cellStyle name="Millares 20 2 13" xfId="2210" xr:uid="{E5EB81FC-5BF8-44EC-B1DC-D251CA68BC7A}"/>
    <cellStyle name="Millares 20 2 14" xfId="2211" xr:uid="{3B1D8348-0810-4489-A39B-AB2CC050146E}"/>
    <cellStyle name="Millares 20 2 15" xfId="2212" xr:uid="{8C6C47D4-4B5F-4200-8EC5-1B38D9231B90}"/>
    <cellStyle name="Millares 20 2 16" xfId="2213" xr:uid="{8D3F623A-E628-41F3-B7F3-E01C61CF1354}"/>
    <cellStyle name="Millares 20 2 17" xfId="2214" xr:uid="{464B8FC2-3699-4B8F-B94D-60DF3F07233D}"/>
    <cellStyle name="Millares 20 2 18" xfId="2215" xr:uid="{39F51AB8-2EC9-4B45-9C3E-BECE07AAC7CF}"/>
    <cellStyle name="Millares 20 2 19" xfId="2216" xr:uid="{1241F36F-A4FC-40FE-876F-D6270FF8CBA9}"/>
    <cellStyle name="Millares 20 2 2" xfId="2217" xr:uid="{1AD7A018-900D-47E3-8FFB-7717F675945B}"/>
    <cellStyle name="Millares 20 2 2 2" xfId="2218" xr:uid="{A98E6054-1749-4DA6-8086-B520D3C29449}"/>
    <cellStyle name="Millares 20 2 2 3" xfId="2219" xr:uid="{4E6A7294-A2B6-4212-B37B-07F44BBD1D69}"/>
    <cellStyle name="Millares 20 2 20" xfId="2220" xr:uid="{73D23973-A54F-4A6A-893F-BD14CBF52FDB}"/>
    <cellStyle name="Millares 20 2 21" xfId="2221" xr:uid="{6D728EF6-7488-4918-AED8-8863E0316DC5}"/>
    <cellStyle name="Millares 20 2 22" xfId="2222" xr:uid="{8485E83F-3F4E-4E7B-80E8-CBC3A574FB1A}"/>
    <cellStyle name="Millares 20 2 3" xfId="2223" xr:uid="{8E4E9867-0EE5-4253-9ECE-41FFA17F33B0}"/>
    <cellStyle name="Millares 20 2 4" xfId="2224" xr:uid="{B39515AF-76D2-4E98-85EE-4E6BBF2CEC78}"/>
    <cellStyle name="Millares 20 2 5" xfId="2225" xr:uid="{C77D26F2-4BA9-4301-BF99-99F78BC76B57}"/>
    <cellStyle name="Millares 20 2 6" xfId="2226" xr:uid="{BCE49861-1936-4468-9CA2-2EA94AB7B86F}"/>
    <cellStyle name="Millares 20 2 7" xfId="2227" xr:uid="{F8A85497-DA70-4DB6-96FB-6AE070D3295B}"/>
    <cellStyle name="Millares 20 2 8" xfId="2228" xr:uid="{2095A17A-D4D4-4AB0-A463-9299B3EF2EBB}"/>
    <cellStyle name="Millares 20 2 9" xfId="2229" xr:uid="{52EAA611-53A7-46F2-9840-E4D4C38A5C79}"/>
    <cellStyle name="Millares 20 20" xfId="2230" xr:uid="{E7BEE3E3-7495-4155-8733-82AC13DEE940}"/>
    <cellStyle name="Millares 20 21" xfId="2231" xr:uid="{84317E69-A9AE-4CBF-9124-6360B125E5A3}"/>
    <cellStyle name="Millares 20 22" xfId="2232" xr:uid="{CFFFAC8E-0B6E-4B48-A696-3F73577B867D}"/>
    <cellStyle name="Millares 20 23" xfId="2233" xr:uid="{10A6072E-E303-4516-868D-8A8D471D2820}"/>
    <cellStyle name="Millares 20 24" xfId="2234" xr:uid="{FFF8A305-1A3D-4636-B1B8-F22AF1EE981D}"/>
    <cellStyle name="Millares 20 25" xfId="2235" xr:uid="{EA6F76A4-AA84-4738-8D15-C29530F79BED}"/>
    <cellStyle name="Millares 20 26" xfId="2236" xr:uid="{ABDD8EBA-3E45-49FF-908C-F78F1E1E84E5}"/>
    <cellStyle name="Millares 20 27" xfId="9308" xr:uid="{992C83AC-1B18-4307-A126-4B48D75675BE}"/>
    <cellStyle name="Millares 20 3" xfId="2237" xr:uid="{605E1C26-3E48-43AD-B0F8-80CDF04A268A}"/>
    <cellStyle name="Millares 20 3 10" xfId="2238" xr:uid="{9A31087D-B852-43CC-95F7-EBD4A527B87B}"/>
    <cellStyle name="Millares 20 3 11" xfId="2239" xr:uid="{F1BA96AF-C0DF-4362-805D-476B61988BCA}"/>
    <cellStyle name="Millares 20 3 12" xfId="2240" xr:uid="{5EEB73F0-9ED5-4739-AD82-ED165C10DE2F}"/>
    <cellStyle name="Millares 20 3 13" xfId="2241" xr:uid="{31E92146-26C7-41CD-8B10-17ED0CE54C21}"/>
    <cellStyle name="Millares 20 3 14" xfId="2242" xr:uid="{6385E8C2-31F5-4AD5-BBFA-D16A6EABE17E}"/>
    <cellStyle name="Millares 20 3 15" xfId="2243" xr:uid="{EC915A3A-5D8F-4272-96F0-871E020FAED2}"/>
    <cellStyle name="Millares 20 3 16" xfId="2244" xr:uid="{15A1E6E4-7996-4CD2-8A9D-EA2B0EB3FF65}"/>
    <cellStyle name="Millares 20 3 17" xfId="2245" xr:uid="{0B042A4B-1B18-4C1D-9789-4A2B4021A6CD}"/>
    <cellStyle name="Millares 20 3 18" xfId="2246" xr:uid="{470E6690-23F4-4AE1-8997-D4729185B2D2}"/>
    <cellStyle name="Millares 20 3 19" xfId="2247" xr:uid="{53AAAAFB-5F37-4526-9D41-61CA393682E0}"/>
    <cellStyle name="Millares 20 3 2" xfId="2248" xr:uid="{E4163737-E439-40F7-B86D-4AFBF6EBF068}"/>
    <cellStyle name="Millares 20 3 2 2" xfId="2249" xr:uid="{37724CE1-784D-45D5-A4BD-29F5F4A8ECA1}"/>
    <cellStyle name="Millares 20 3 2 3" xfId="2250" xr:uid="{A6EFCC00-C7BC-4600-8F6C-F523329C2569}"/>
    <cellStyle name="Millares 20 3 20" xfId="2251" xr:uid="{D3856F8F-31CB-405A-869A-A5F9B3F17BEE}"/>
    <cellStyle name="Millares 20 3 21" xfId="2252" xr:uid="{1CFD4333-9471-4217-BB30-BFB358D4FC3A}"/>
    <cellStyle name="Millares 20 3 22" xfId="2253" xr:uid="{4EDF4836-9F82-4625-8D99-A33D0DEA37C2}"/>
    <cellStyle name="Millares 20 3 3" xfId="2254" xr:uid="{8272EDE4-CE9E-4C95-A2D5-23B2AE5B4853}"/>
    <cellStyle name="Millares 20 3 4" xfId="2255" xr:uid="{7FFFBD84-0B21-422F-9718-76CCCE4EB534}"/>
    <cellStyle name="Millares 20 3 5" xfId="2256" xr:uid="{1ADA5397-D604-42AD-9AC2-A775038CB697}"/>
    <cellStyle name="Millares 20 3 6" xfId="2257" xr:uid="{2EC2FC6C-6E5E-41D0-8C8C-0A282187EFD4}"/>
    <cellStyle name="Millares 20 3 7" xfId="2258" xr:uid="{0D5B0030-2057-4ACB-9EF0-80DCE9BBB0B8}"/>
    <cellStyle name="Millares 20 3 8" xfId="2259" xr:uid="{1A1470E5-A0B0-4118-9FBE-81B7ACAF493E}"/>
    <cellStyle name="Millares 20 3 9" xfId="2260" xr:uid="{71AC7320-09AF-4A71-A5BA-18B2C8DCA5B4}"/>
    <cellStyle name="Millares 20 4" xfId="2261" xr:uid="{9DC706C5-4074-4DE9-8D2D-717223083255}"/>
    <cellStyle name="Millares 20 4 10" xfId="2262" xr:uid="{DB6D210C-6375-419F-B7C1-A3AB9F7408CD}"/>
    <cellStyle name="Millares 20 4 11" xfId="2263" xr:uid="{17D8776D-9C70-4149-9972-BEC0D31AAF2E}"/>
    <cellStyle name="Millares 20 4 12" xfId="2264" xr:uid="{3D382C14-AA97-4F36-8BDE-069CEAA64E5F}"/>
    <cellStyle name="Millares 20 4 13" xfId="2265" xr:uid="{4BA257F8-3C8C-4EB2-ACE2-06BD42B03615}"/>
    <cellStyle name="Millares 20 4 14" xfId="2266" xr:uid="{B3D8BB83-C265-4ED7-A9DA-D44E3DE5E00A}"/>
    <cellStyle name="Millares 20 4 15" xfId="2267" xr:uid="{85209A06-027D-457D-8324-5D571E5C964D}"/>
    <cellStyle name="Millares 20 4 16" xfId="2268" xr:uid="{A68C247F-1DBC-4B80-8B44-3D9631D13F6A}"/>
    <cellStyle name="Millares 20 4 17" xfId="2269" xr:uid="{9B9291B0-47FB-4671-A0A8-BA35FED76BCC}"/>
    <cellStyle name="Millares 20 4 18" xfId="2270" xr:uid="{6869C064-D390-4E98-88F9-08AC987D7922}"/>
    <cellStyle name="Millares 20 4 19" xfId="2271" xr:uid="{1D24FF26-55DA-422B-BFC2-33F89FADD87B}"/>
    <cellStyle name="Millares 20 4 2" xfId="2272" xr:uid="{CEA91C7A-1D9F-4F94-B602-915859674656}"/>
    <cellStyle name="Millares 20 4 2 2" xfId="2273" xr:uid="{09AABA68-F025-441D-8D22-D3B29F35A7D0}"/>
    <cellStyle name="Millares 20 4 2 3" xfId="2274" xr:uid="{E1874248-C5A7-4498-A2FE-90A224413D0C}"/>
    <cellStyle name="Millares 20 4 20" xfId="2275" xr:uid="{971A3F40-2891-490C-88C0-80DC6CD6FFC3}"/>
    <cellStyle name="Millares 20 4 21" xfId="2276" xr:uid="{33EDC436-FE66-417E-9D2F-CCD7764F3537}"/>
    <cellStyle name="Millares 20 4 3" xfId="2277" xr:uid="{09BF4D11-EB70-4398-AE82-EB1842570644}"/>
    <cellStyle name="Millares 20 4 4" xfId="2278" xr:uid="{D2EFF718-9928-4466-9BB4-3FDE977582CE}"/>
    <cellStyle name="Millares 20 4 5" xfId="2279" xr:uid="{291B5602-013E-482D-B419-97267268C2FA}"/>
    <cellStyle name="Millares 20 4 6" xfId="2280" xr:uid="{882501F2-D30E-4322-BC15-9C90C5320D93}"/>
    <cellStyle name="Millares 20 4 7" xfId="2281" xr:uid="{602F27EB-A8FE-4D55-AE10-4B1283B0CB17}"/>
    <cellStyle name="Millares 20 4 8" xfId="2282" xr:uid="{3F756233-B0BD-4C77-AECA-6432CEA37AF6}"/>
    <cellStyle name="Millares 20 4 9" xfId="2283" xr:uid="{F660F023-7FFB-4516-8490-5589050AD61E}"/>
    <cellStyle name="Millares 20 5" xfId="2284" xr:uid="{5E3ECD60-AC96-4C8A-8CAD-9AEC5649E5A1}"/>
    <cellStyle name="Millares 20 5 10" xfId="2285" xr:uid="{B362A5E4-F3CB-40B7-8D87-9B50D411D37E}"/>
    <cellStyle name="Millares 20 5 11" xfId="2286" xr:uid="{002B49B8-FA68-4B06-8D1B-B3C2ECCBBEF1}"/>
    <cellStyle name="Millares 20 5 12" xfId="2287" xr:uid="{4A83AFA8-E21B-4BDF-A35A-3A08BFC5278A}"/>
    <cellStyle name="Millares 20 5 13" xfId="2288" xr:uid="{A2D0B99B-BE0B-4BB1-8B89-6261B2AB9906}"/>
    <cellStyle name="Millares 20 5 14" xfId="2289" xr:uid="{578DD1AF-2197-4E2B-B37F-B1A14285D843}"/>
    <cellStyle name="Millares 20 5 15" xfId="2290" xr:uid="{E5E279DF-5662-49A7-BFEE-1E6D094D4A4E}"/>
    <cellStyle name="Millares 20 5 16" xfId="2291" xr:uid="{486C8E81-561C-47C9-9789-32916255D053}"/>
    <cellStyle name="Millares 20 5 17" xfId="2292" xr:uid="{24A23CA6-54B5-4174-A16A-DCA0258676B6}"/>
    <cellStyle name="Millares 20 5 18" xfId="2293" xr:uid="{83E731DE-B1DE-47FC-933D-9D0764CEB51A}"/>
    <cellStyle name="Millares 20 5 19" xfId="2294" xr:uid="{E7B2F868-9FD5-4447-9EE5-A27ED1379746}"/>
    <cellStyle name="Millares 20 5 2" xfId="2295" xr:uid="{389912D7-1FE5-445B-A20A-91E7BA457719}"/>
    <cellStyle name="Millares 20 5 2 2" xfId="2296" xr:uid="{335F93E7-D163-499D-899A-6891535E73D1}"/>
    <cellStyle name="Millares 20 5 2 3" xfId="2297" xr:uid="{847290BE-DEC8-4B21-A1D1-90ABFE0340ED}"/>
    <cellStyle name="Millares 20 5 20" xfId="2298" xr:uid="{68DEE75D-5CD6-43FB-9883-30DA89CEB156}"/>
    <cellStyle name="Millares 20 5 21" xfId="2299" xr:uid="{EB400557-6124-47AC-B415-5B2618661F00}"/>
    <cellStyle name="Millares 20 5 3" xfId="2300" xr:uid="{CD05B928-CF2F-4C46-AE59-9A47B52F04B3}"/>
    <cellStyle name="Millares 20 5 4" xfId="2301" xr:uid="{8CC71435-BA3B-4C60-A66C-723E51016A25}"/>
    <cellStyle name="Millares 20 5 5" xfId="2302" xr:uid="{D98D8527-86BA-4E2F-864E-36089CC8E9C3}"/>
    <cellStyle name="Millares 20 5 6" xfId="2303" xr:uid="{D6E2DED6-5914-4432-ADE6-95F85397C3DF}"/>
    <cellStyle name="Millares 20 5 7" xfId="2304" xr:uid="{78270221-E59E-4C01-9806-8413FF99CE85}"/>
    <cellStyle name="Millares 20 5 8" xfId="2305" xr:uid="{B509B290-9C84-4580-9273-2F6448F09269}"/>
    <cellStyle name="Millares 20 5 9" xfId="2306" xr:uid="{D3048905-EEE0-472A-8D9D-21B7F21407B6}"/>
    <cellStyle name="Millares 20 6" xfId="2307" xr:uid="{8D690040-1FB6-4188-85BB-5EAE9CEBB597}"/>
    <cellStyle name="Millares 20 6 2" xfId="2308" xr:uid="{E7EB32D1-B634-4B7D-8ACE-04F256D7075E}"/>
    <cellStyle name="Millares 20 6 2 2" xfId="2309" xr:uid="{794DBFBE-212A-4650-AEDA-07E0FFB77D1D}"/>
    <cellStyle name="Millares 20 6 2 3" xfId="2310" xr:uid="{C1832FB6-A24F-4526-8A80-2C2FB7B9188F}"/>
    <cellStyle name="Millares 20 6 3" xfId="2311" xr:uid="{72052E32-EEC4-4342-92BB-ED0E5CC9CC56}"/>
    <cellStyle name="Millares 20 6 4" xfId="2312" xr:uid="{5ED30659-9FCD-4CA1-B294-2DD8E5499B24}"/>
    <cellStyle name="Millares 20 6 5" xfId="2313" xr:uid="{5933CF39-156E-4730-A003-1B6CE36F8575}"/>
    <cellStyle name="Millares 20 6 6" xfId="2314" xr:uid="{9647050C-D3ED-4967-9B9C-00D695289B78}"/>
    <cellStyle name="Millares 20 6 7" xfId="2315" xr:uid="{1B2F9AE0-E267-4A1A-BCB1-F9662F6E74FF}"/>
    <cellStyle name="Millares 20 6 8" xfId="2316" xr:uid="{8CC5643B-F66E-45AA-947E-AAFAA5383380}"/>
    <cellStyle name="Millares 20 7" xfId="2317" xr:uid="{F2551969-05AC-4308-9744-4E00AF2FF772}"/>
    <cellStyle name="Millares 20 7 2" xfId="2318" xr:uid="{67C188D0-6004-4E93-9B8C-52E9C97C734D}"/>
    <cellStyle name="Millares 20 7 3" xfId="2319" xr:uid="{1FC14A3E-3574-4F66-9276-A70B640CF49A}"/>
    <cellStyle name="Millares 20 8" xfId="2320" xr:uid="{207D2D50-148A-4979-8D1D-BA3F93F5380B}"/>
    <cellStyle name="Millares 20 9" xfId="2321" xr:uid="{6B0AA7AB-C38E-4638-B38A-A5B72841C5BF}"/>
    <cellStyle name="Millares 200" xfId="9153" xr:uid="{EFF294EA-09CE-4448-9F04-F838B788CE92}"/>
    <cellStyle name="Millares 201" xfId="9154" xr:uid="{61B7A37F-A367-458A-9A19-A640D335EA2B}"/>
    <cellStyle name="Millares 202" xfId="9155" xr:uid="{F1337DD7-DF34-4E19-8016-BA8C8E69F9C5}"/>
    <cellStyle name="Millares 203" xfId="9156" xr:uid="{D54A4C0B-22F3-46E2-A988-D415EF727DB0}"/>
    <cellStyle name="Millares 204" xfId="8092" xr:uid="{3298B472-67E1-4E43-ABAB-2EF275AA7B4F}"/>
    <cellStyle name="Millares 205" xfId="9157" xr:uid="{355D2D4F-38A5-4FA5-B2CB-E68168DA1ADF}"/>
    <cellStyle name="Millares 206" xfId="9158" xr:uid="{2E746E43-A858-4067-A939-2221F952C5AF}"/>
    <cellStyle name="Millares 207" xfId="8093" xr:uid="{50928057-950D-4FAE-86EA-8F88666BDFFC}"/>
    <cellStyle name="Millares 208" xfId="9159" xr:uid="{A9A4DF08-9866-4957-A82C-F64A138D7E32}"/>
    <cellStyle name="Millares 209" xfId="9160" xr:uid="{E59F2782-F750-41C6-B7D5-3C8AD2DF58F4}"/>
    <cellStyle name="Millares 21" xfId="2322" xr:uid="{88D5CECE-F9F2-4EAE-971E-56952F34FC57}"/>
    <cellStyle name="Millares 21 10" xfId="2323" xr:uid="{BFCF8499-A52B-4FA0-97F4-F7F7B7B3BAB2}"/>
    <cellStyle name="Millares 21 11" xfId="2324" xr:uid="{C231972D-D1AD-4845-A874-681EC28D7195}"/>
    <cellStyle name="Millares 21 12" xfId="2325" xr:uid="{BE622F67-6D5C-4575-AD92-82799083626C}"/>
    <cellStyle name="Millares 21 13" xfId="2326" xr:uid="{920A062F-3F69-4021-91EC-8DB915FBDF1D}"/>
    <cellStyle name="Millares 21 14" xfId="2327" xr:uid="{F4B304A8-1679-4A5F-A686-30F5769919A5}"/>
    <cellStyle name="Millares 21 15" xfId="2328" xr:uid="{B3B603F3-98E3-42FA-B937-18B58E4AED07}"/>
    <cellStyle name="Millares 21 16" xfId="2329" xr:uid="{D2278CD4-9261-4989-BD9A-C36CAF7630BA}"/>
    <cellStyle name="Millares 21 17" xfId="2330" xr:uid="{0CD9B338-2FB2-4510-B076-7E1297ADD9CF}"/>
    <cellStyle name="Millares 21 18" xfId="2331" xr:uid="{92BE3006-8C23-4FAE-9A02-579F52B79667}"/>
    <cellStyle name="Millares 21 19" xfId="2332" xr:uid="{6F17A4E4-A24A-4CB9-AA1A-2B75614BB414}"/>
    <cellStyle name="Millares 21 2" xfId="2333" xr:uid="{63782F45-183D-453A-BBEA-5E0D07FA2367}"/>
    <cellStyle name="Millares 21 2 10" xfId="2334" xr:uid="{4F0CE09D-81D0-4FF6-A578-DBB78A4D74C0}"/>
    <cellStyle name="Millares 21 2 11" xfId="2335" xr:uid="{C0643FCC-2560-4BDB-893B-483A031B8AC6}"/>
    <cellStyle name="Millares 21 2 12" xfId="2336" xr:uid="{6B40F9DE-59CC-45E4-B8F4-52D86458932D}"/>
    <cellStyle name="Millares 21 2 13" xfId="2337" xr:uid="{A3822444-F303-468A-9571-7E9DF8832A9D}"/>
    <cellStyle name="Millares 21 2 14" xfId="2338" xr:uid="{A8AF4358-1EDB-49FF-8C08-47DFADCF15EF}"/>
    <cellStyle name="Millares 21 2 15" xfId="2339" xr:uid="{53CE6258-5121-4A26-95F4-C3DEFB0B29DD}"/>
    <cellStyle name="Millares 21 2 16" xfId="2340" xr:uid="{4BA116CF-3FCC-4242-A420-C553B555964A}"/>
    <cellStyle name="Millares 21 2 17" xfId="2341" xr:uid="{8B4534DE-88B0-427F-98EC-3517A1AE4974}"/>
    <cellStyle name="Millares 21 2 18" xfId="2342" xr:uid="{BD1EDBBB-A1F2-4CD9-9EA8-0BC9119FADDC}"/>
    <cellStyle name="Millares 21 2 19" xfId="2343" xr:uid="{6CFC6BBE-F490-49C2-829E-664D5FEB64A4}"/>
    <cellStyle name="Millares 21 2 2" xfId="2344" xr:uid="{07D13C32-FA7B-450C-8471-7F3173EC8FE5}"/>
    <cellStyle name="Millares 21 2 2 2" xfId="2345" xr:uid="{C012302F-3A9C-48E7-982D-B65AAD337A48}"/>
    <cellStyle name="Millares 21 2 2 3" xfId="2346" xr:uid="{CE9FE62B-B5D8-4BDF-9186-96014433BBF6}"/>
    <cellStyle name="Millares 21 2 20" xfId="2347" xr:uid="{361883DC-3DDE-4257-80DC-89EA37C439E8}"/>
    <cellStyle name="Millares 21 2 21" xfId="2348" xr:uid="{59C9BFA0-7799-4021-A2AF-A1E37F439533}"/>
    <cellStyle name="Millares 21 2 22" xfId="2349" xr:uid="{1AAE13A1-6688-4346-B70E-FEB9C49679FA}"/>
    <cellStyle name="Millares 21 2 3" xfId="2350" xr:uid="{264BAA52-9413-4CAE-8A2A-3BCBA7BA7CD4}"/>
    <cellStyle name="Millares 21 2 4" xfId="2351" xr:uid="{17D8104A-716A-4ADC-9BDD-B02EFC41F37E}"/>
    <cellStyle name="Millares 21 2 5" xfId="2352" xr:uid="{D8037561-0AEF-4778-A9BF-A75D66EB5395}"/>
    <cellStyle name="Millares 21 2 6" xfId="2353" xr:uid="{061B25E4-FA8F-4D8E-8499-5C14BAF385AC}"/>
    <cellStyle name="Millares 21 2 7" xfId="2354" xr:uid="{DFBA023B-7744-4B76-B0DD-5660158901B7}"/>
    <cellStyle name="Millares 21 2 8" xfId="2355" xr:uid="{D88638C7-63C9-40F1-8B07-C8C73BD78DB9}"/>
    <cellStyle name="Millares 21 2 9" xfId="2356" xr:uid="{5511B905-355F-49B7-AF90-550EB37ECD69}"/>
    <cellStyle name="Millares 21 20" xfId="2357" xr:uid="{95ABE236-8046-4DC0-AE98-2867DF4CEA4C}"/>
    <cellStyle name="Millares 21 21" xfId="2358" xr:uid="{815BAB84-6272-422D-99AC-E37E22D1B94C}"/>
    <cellStyle name="Millares 21 22" xfId="2359" xr:uid="{07989A1F-A07B-473C-A0BE-F278D3E860FE}"/>
    <cellStyle name="Millares 21 23" xfId="2360" xr:uid="{C6B0D962-76BF-4564-96EF-8B67E5690E08}"/>
    <cellStyle name="Millares 21 24" xfId="2361" xr:uid="{3747AF9D-82CD-4110-B698-0A4B2355110D}"/>
    <cellStyle name="Millares 21 25" xfId="2362" xr:uid="{0DB98E52-718A-4D39-9C79-F1BCC9195BF0}"/>
    <cellStyle name="Millares 21 26" xfId="2363" xr:uid="{5AB3020F-8F2B-4A2A-AA78-2DC7976D994A}"/>
    <cellStyle name="Millares 21 27" xfId="9309" xr:uid="{88507F19-E822-4B3A-9E07-6FFDB5D127B0}"/>
    <cellStyle name="Millares 21 3" xfId="2364" xr:uid="{3CE111DB-33D3-4EC5-ABC5-E657ADBBD853}"/>
    <cellStyle name="Millares 21 3 10" xfId="2365" xr:uid="{325E5DDC-42AA-43E2-B14A-35F8E4BE9250}"/>
    <cellStyle name="Millares 21 3 11" xfId="2366" xr:uid="{850350F6-6557-4CFE-9F5C-E9A3752302CD}"/>
    <cellStyle name="Millares 21 3 12" xfId="2367" xr:uid="{606E94B8-0F47-465E-BA83-CAC3DF8A6A5E}"/>
    <cellStyle name="Millares 21 3 13" xfId="2368" xr:uid="{A359901E-830D-495E-8425-A28084539717}"/>
    <cellStyle name="Millares 21 3 14" xfId="2369" xr:uid="{F94630B1-BA46-4CD6-A400-1DCD9A061412}"/>
    <cellStyle name="Millares 21 3 15" xfId="2370" xr:uid="{D70A9B7E-4BCA-42F9-862E-259EF4BA334E}"/>
    <cellStyle name="Millares 21 3 16" xfId="2371" xr:uid="{8007C6AB-5E6D-438C-98F6-0D4DE13089C0}"/>
    <cellStyle name="Millares 21 3 17" xfId="2372" xr:uid="{8B4064DA-806F-4132-8CA6-14FE8533A459}"/>
    <cellStyle name="Millares 21 3 18" xfId="2373" xr:uid="{6D637C18-56CE-4F72-A67C-215080D63DF7}"/>
    <cellStyle name="Millares 21 3 19" xfId="2374" xr:uid="{350E9A96-B5BD-4FC5-88BF-3DA4127F3D7A}"/>
    <cellStyle name="Millares 21 3 2" xfId="2375" xr:uid="{B57D2B49-387C-4DBA-86D7-9D31CBC4034C}"/>
    <cellStyle name="Millares 21 3 2 2" xfId="2376" xr:uid="{1FA2FEC4-AA32-4DC8-A07F-7A76604184B6}"/>
    <cellStyle name="Millares 21 3 2 3" xfId="2377" xr:uid="{861DA38B-6F3E-4DA1-90BA-6173F8D2F3FB}"/>
    <cellStyle name="Millares 21 3 20" xfId="2378" xr:uid="{FB296468-B826-4227-9435-13339A05167B}"/>
    <cellStyle name="Millares 21 3 21" xfId="2379" xr:uid="{A2C9A266-AE95-44F2-BC1C-0389B6A20DB7}"/>
    <cellStyle name="Millares 21 3 22" xfId="2380" xr:uid="{8D5BC647-C08E-44FC-9C71-9212AFCD4DD2}"/>
    <cellStyle name="Millares 21 3 3" xfId="2381" xr:uid="{385F36AB-CC0B-4D93-B29F-EA8073CC2987}"/>
    <cellStyle name="Millares 21 3 4" xfId="2382" xr:uid="{59A4D51C-8A7D-40F7-A674-825AAF82EDA4}"/>
    <cellStyle name="Millares 21 3 5" xfId="2383" xr:uid="{A9A9EAE4-19AE-401E-8E90-556A5AA958CA}"/>
    <cellStyle name="Millares 21 3 6" xfId="2384" xr:uid="{0CB7D859-269E-41ED-BA96-8C94E06E5068}"/>
    <cellStyle name="Millares 21 3 7" xfId="2385" xr:uid="{222730DD-9B7C-41D9-A1EF-FAC8A5E89E94}"/>
    <cellStyle name="Millares 21 3 8" xfId="2386" xr:uid="{D998BB23-A62B-4CD7-A855-8518CB3030B9}"/>
    <cellStyle name="Millares 21 3 9" xfId="2387" xr:uid="{F27C8595-CC54-466B-937D-81AB8DCE63E9}"/>
    <cellStyle name="Millares 21 4" xfId="2388" xr:uid="{DC9A2D27-4D4F-4DBE-86D6-A3B0134C6468}"/>
    <cellStyle name="Millares 21 4 10" xfId="2389" xr:uid="{C9657C59-66F0-4D37-B550-4437B4D24F87}"/>
    <cellStyle name="Millares 21 4 11" xfId="2390" xr:uid="{EC57744C-A0BC-49D8-B8E4-A258F2737C4C}"/>
    <cellStyle name="Millares 21 4 12" xfId="2391" xr:uid="{2A9E77EE-08B1-40EA-BA5C-47BAB1D9561D}"/>
    <cellStyle name="Millares 21 4 13" xfId="2392" xr:uid="{2D593B44-4C20-4E7B-B02E-45EAB5147468}"/>
    <cellStyle name="Millares 21 4 14" xfId="2393" xr:uid="{90F6F4F9-F079-430A-B397-C7E1924E7D69}"/>
    <cellStyle name="Millares 21 4 15" xfId="2394" xr:uid="{DDF6EA09-B018-4F65-842D-D0304444C4D3}"/>
    <cellStyle name="Millares 21 4 16" xfId="2395" xr:uid="{95A9B13B-3F99-4A07-B9F9-10004AA83DFF}"/>
    <cellStyle name="Millares 21 4 17" xfId="2396" xr:uid="{E7C7DF13-89E3-4743-96AF-CE4C1BB12F57}"/>
    <cellStyle name="Millares 21 4 18" xfId="2397" xr:uid="{943A66FB-23AD-4FB5-9BBB-D5391B435277}"/>
    <cellStyle name="Millares 21 4 19" xfId="2398" xr:uid="{F7CA5682-EE5A-4AFA-974A-EACA30F1E398}"/>
    <cellStyle name="Millares 21 4 2" xfId="2399" xr:uid="{6D734D3C-1D76-4A20-B3A5-D896316D06C2}"/>
    <cellStyle name="Millares 21 4 2 2" xfId="2400" xr:uid="{C9671246-6EA3-4980-8C0F-81BDA8270921}"/>
    <cellStyle name="Millares 21 4 2 3" xfId="2401" xr:uid="{576F27D1-0A09-41FE-98C7-FB6BD51AFA76}"/>
    <cellStyle name="Millares 21 4 20" xfId="2402" xr:uid="{E0C1B22F-5A0E-4D64-BC4B-DE6DC90B42FC}"/>
    <cellStyle name="Millares 21 4 21" xfId="2403" xr:uid="{20356B6F-AEE5-4228-9297-A48DCA6D452C}"/>
    <cellStyle name="Millares 21 4 3" xfId="2404" xr:uid="{83D95518-F1C9-44E9-827D-39A5460D4FF5}"/>
    <cellStyle name="Millares 21 4 4" xfId="2405" xr:uid="{4EF37FA5-9415-4B33-AC8B-7EA222E39066}"/>
    <cellStyle name="Millares 21 4 5" xfId="2406" xr:uid="{D05F746D-C008-4610-99ED-F6D495200D65}"/>
    <cellStyle name="Millares 21 4 6" xfId="2407" xr:uid="{27699344-7ABB-417F-A74A-85A0E6AE5EB9}"/>
    <cellStyle name="Millares 21 4 7" xfId="2408" xr:uid="{7EAD59E1-8A3D-42AC-9208-4F843DD6BC99}"/>
    <cellStyle name="Millares 21 4 8" xfId="2409" xr:uid="{DC2FFB16-6F1A-4F21-A000-C094433A7559}"/>
    <cellStyle name="Millares 21 4 9" xfId="2410" xr:uid="{29BE0904-228E-4C2D-8517-67741E98A086}"/>
    <cellStyle name="Millares 21 5" xfId="2411" xr:uid="{3351A124-4803-48C0-8240-B8F1F797A690}"/>
    <cellStyle name="Millares 21 5 10" xfId="2412" xr:uid="{19CA4E78-ACAC-48E1-8D19-201499BEF40A}"/>
    <cellStyle name="Millares 21 5 11" xfId="2413" xr:uid="{E1510823-B162-41F0-A9B8-E95DCBCD51DA}"/>
    <cellStyle name="Millares 21 5 12" xfId="2414" xr:uid="{EC68C541-9D16-45DE-8658-D66638BDADB1}"/>
    <cellStyle name="Millares 21 5 13" xfId="2415" xr:uid="{449BE7A5-213F-4552-BE7E-C29EA404DE3F}"/>
    <cellStyle name="Millares 21 5 14" xfId="2416" xr:uid="{7F5D2146-DF1A-40AC-8065-9D66A4FEA418}"/>
    <cellStyle name="Millares 21 5 15" xfId="2417" xr:uid="{893E0574-3C57-4E83-B1FB-11CCE7E8CB15}"/>
    <cellStyle name="Millares 21 5 16" xfId="2418" xr:uid="{266FEAE4-AC72-4612-9313-430084732F4C}"/>
    <cellStyle name="Millares 21 5 17" xfId="2419" xr:uid="{D1A79C89-2121-465F-BF7D-C3D852D8D694}"/>
    <cellStyle name="Millares 21 5 18" xfId="2420" xr:uid="{096B512B-D963-435D-A29F-0E447FAA56A4}"/>
    <cellStyle name="Millares 21 5 19" xfId="2421" xr:uid="{0BDF0985-3CFB-4C37-8A3F-6ED8F7A50EE8}"/>
    <cellStyle name="Millares 21 5 2" xfId="2422" xr:uid="{262393C5-68BC-4507-87D3-97694CCBFA39}"/>
    <cellStyle name="Millares 21 5 2 2" xfId="2423" xr:uid="{AA64474D-6222-4E98-BF8D-37EDAE99DFC2}"/>
    <cellStyle name="Millares 21 5 2 3" xfId="2424" xr:uid="{EC923D94-515A-43BE-B5C9-8885AA295875}"/>
    <cellStyle name="Millares 21 5 20" xfId="2425" xr:uid="{0B43F50F-2C70-4AD2-A537-86C5D8A90300}"/>
    <cellStyle name="Millares 21 5 21" xfId="2426" xr:uid="{EAB746B6-0128-4BAC-896B-CD75E4084A3D}"/>
    <cellStyle name="Millares 21 5 3" xfId="2427" xr:uid="{D973AF47-8742-41AC-87ED-A0525AF5F705}"/>
    <cellStyle name="Millares 21 5 4" xfId="2428" xr:uid="{923A59A7-8C2E-42D6-B197-97C1EA8A185A}"/>
    <cellStyle name="Millares 21 5 5" xfId="2429" xr:uid="{BDFBFBC0-1AE4-40C9-8D1C-AC542DA959D6}"/>
    <cellStyle name="Millares 21 5 6" xfId="2430" xr:uid="{687FD87A-739B-4C53-891E-5CB3B4D1DF98}"/>
    <cellStyle name="Millares 21 5 7" xfId="2431" xr:uid="{AA886875-CEFD-4D61-95A5-EC5086D145A1}"/>
    <cellStyle name="Millares 21 5 8" xfId="2432" xr:uid="{3FCFFD4A-E5F5-4191-BFB1-2204760A5784}"/>
    <cellStyle name="Millares 21 5 9" xfId="2433" xr:uid="{6DD27951-AD9A-43F1-9EBA-7A6A3F4A1EFA}"/>
    <cellStyle name="Millares 21 6" xfId="2434" xr:uid="{F17F828E-4A15-4345-9B6C-92B10608FCD6}"/>
    <cellStyle name="Millares 21 6 2" xfId="2435" xr:uid="{30742A12-077D-4E21-B80F-70DFF0913DEC}"/>
    <cellStyle name="Millares 21 6 2 2" xfId="2436" xr:uid="{73E5E79D-77E1-47EF-8701-4252E6242426}"/>
    <cellStyle name="Millares 21 6 2 3" xfId="2437" xr:uid="{6933FC65-4C1F-4F3C-8A8E-35CB7315C808}"/>
    <cellStyle name="Millares 21 6 3" xfId="2438" xr:uid="{050D00F5-6590-4963-9A64-CE33527FB79E}"/>
    <cellStyle name="Millares 21 6 4" xfId="2439" xr:uid="{FACBBEDC-07DE-40B5-A3C5-D73C659C0431}"/>
    <cellStyle name="Millares 21 6 5" xfId="2440" xr:uid="{151BB2C7-A29F-4CC0-8553-B320767FDF7E}"/>
    <cellStyle name="Millares 21 6 6" xfId="2441" xr:uid="{34B6C17D-5353-4CC6-8337-767591220AD6}"/>
    <cellStyle name="Millares 21 6 7" xfId="2442" xr:uid="{BEAB70BF-8E87-4C67-A50D-574A27FD7538}"/>
    <cellStyle name="Millares 21 6 8" xfId="2443" xr:uid="{86D84153-340F-40CC-9E36-530ACD5A7023}"/>
    <cellStyle name="Millares 21 7" xfId="2444" xr:uid="{B455605E-A1B9-465A-A5C7-1D562062DAF5}"/>
    <cellStyle name="Millares 21 7 2" xfId="2445" xr:uid="{95C7F1DB-CA44-4F02-A289-0A45D035F740}"/>
    <cellStyle name="Millares 21 7 3" xfId="2446" xr:uid="{4659C3E9-3814-4815-BFD5-9C38F9167BF4}"/>
    <cellStyle name="Millares 21 8" xfId="2447" xr:uid="{109DB55F-DF03-4E08-9ACA-E8D9B4CBFCC9}"/>
    <cellStyle name="Millares 21 9" xfId="2448" xr:uid="{BA0833C8-8BFF-403B-AAE6-EF0BA05E1CDA}"/>
    <cellStyle name="Millares 210" xfId="9161" xr:uid="{D24E7727-0A3D-41CC-9B06-CE2EB8671646}"/>
    <cellStyle name="Millares 211" xfId="9162" xr:uid="{733F8D21-AEAA-4D8A-A9A6-F9F3A35E9834}"/>
    <cellStyle name="Millares 212" xfId="9163" xr:uid="{1E73613E-769A-49B7-BE04-7AF34B64D4A8}"/>
    <cellStyle name="Millares 213" xfId="9164" xr:uid="{0262378E-3C24-44B6-AAFB-2F1755BE59CD}"/>
    <cellStyle name="Millares 214" xfId="9165" xr:uid="{47B2DF98-0165-45D3-B888-C2699EBD273F}"/>
    <cellStyle name="Millares 215" xfId="8094" xr:uid="{4DC708A1-836E-4C95-89F7-66B43C5CDF47}"/>
    <cellStyle name="Millares 216" xfId="9166" xr:uid="{6E65D3B0-3811-49AE-B5E3-A25776213D34}"/>
    <cellStyle name="Millares 217" xfId="9167" xr:uid="{328F6986-748D-4072-833B-1FD784E9CAF5}"/>
    <cellStyle name="Millares 218" xfId="9168" xr:uid="{D0F2AC09-E7FA-417A-907B-C7825A641E88}"/>
    <cellStyle name="Millares 219" xfId="9169" xr:uid="{5E44D365-04BE-40E7-8838-439B558ECD3E}"/>
    <cellStyle name="Millares 22" xfId="2449" xr:uid="{91D9F6FF-DBD0-4B77-8E07-96EAB82DB712}"/>
    <cellStyle name="Millares 22 10" xfId="2450" xr:uid="{EB60B4FD-17DA-4DEF-A863-8350FB7E5B0E}"/>
    <cellStyle name="Millares 22 11" xfId="2451" xr:uid="{3D15AEEF-2783-4559-906D-AA8D2257233C}"/>
    <cellStyle name="Millares 22 12" xfId="2452" xr:uid="{3AE82122-AEE0-4E96-A318-3F8A80F0590C}"/>
    <cellStyle name="Millares 22 13" xfId="2453" xr:uid="{3C34E245-5B39-44DF-AAF3-B13AFA272EF4}"/>
    <cellStyle name="Millares 22 14" xfId="2454" xr:uid="{83238B77-0371-4974-9C1A-20A77897FB23}"/>
    <cellStyle name="Millares 22 15" xfId="2455" xr:uid="{53EEFA05-D940-46D4-B84B-CAB581DDDC8F}"/>
    <cellStyle name="Millares 22 16" xfId="2456" xr:uid="{04B6341E-499C-4C57-9374-5F7D9774DAF8}"/>
    <cellStyle name="Millares 22 17" xfId="2457" xr:uid="{D47571F1-20CC-49CF-9E7E-345E4345E9C7}"/>
    <cellStyle name="Millares 22 18" xfId="2458" xr:uid="{99880DB0-FE88-4A12-91A9-1765D16FB3D3}"/>
    <cellStyle name="Millares 22 19" xfId="2459" xr:uid="{1AFD6CB6-94C9-401E-8B1D-1507FAD9AF09}"/>
    <cellStyle name="Millares 22 2" xfId="2460" xr:uid="{F78E4025-F435-4D14-B2B2-61FAE4329A38}"/>
    <cellStyle name="Millares 22 2 10" xfId="2461" xr:uid="{B1043B4A-0927-44F0-99BF-0E3DE8CA8CEC}"/>
    <cellStyle name="Millares 22 2 11" xfId="2462" xr:uid="{AD925FA5-146E-43C5-BD72-5E7A1956E44F}"/>
    <cellStyle name="Millares 22 2 12" xfId="2463" xr:uid="{65D4BA0E-35AC-421F-A2BA-0A1014DFEB50}"/>
    <cellStyle name="Millares 22 2 13" xfId="2464" xr:uid="{660FC77D-191D-4615-B868-60C5DF32CED0}"/>
    <cellStyle name="Millares 22 2 14" xfId="2465" xr:uid="{860879CB-1531-4D96-815C-CF2D4F1ABA26}"/>
    <cellStyle name="Millares 22 2 15" xfId="2466" xr:uid="{39C1DEC9-8654-48BD-AF18-F2E329A5B49F}"/>
    <cellStyle name="Millares 22 2 16" xfId="2467" xr:uid="{41ED284A-62FB-4992-8380-4CEA0702B553}"/>
    <cellStyle name="Millares 22 2 17" xfId="2468" xr:uid="{30AA8341-8FAE-4C66-87A2-934EC4732990}"/>
    <cellStyle name="Millares 22 2 18" xfId="2469" xr:uid="{F9636FE1-42D5-4749-9381-B9B335001929}"/>
    <cellStyle name="Millares 22 2 19" xfId="2470" xr:uid="{154E1427-7058-4BEA-923F-67B8A8D28FC4}"/>
    <cellStyle name="Millares 22 2 2" xfId="2471" xr:uid="{C00DA950-5980-4F91-A0FB-3D250EE3FDBE}"/>
    <cellStyle name="Millares 22 2 2 2" xfId="2472" xr:uid="{40EB4F6D-AFF7-4DF3-B5F2-A73C8C15FEDD}"/>
    <cellStyle name="Millares 22 2 2 3" xfId="2473" xr:uid="{F7293C79-FA7C-40CE-9A7F-8AA139E2756E}"/>
    <cellStyle name="Millares 22 2 20" xfId="2474" xr:uid="{A7EFA9FF-5B4A-46E8-B1D5-DDC63015F177}"/>
    <cellStyle name="Millares 22 2 21" xfId="2475" xr:uid="{A4F4FF01-958F-49F8-A2C1-A200567A7632}"/>
    <cellStyle name="Millares 22 2 22" xfId="2476" xr:uid="{2F3367FE-FBE0-4BD4-BDFE-D679B5F0B91C}"/>
    <cellStyle name="Millares 22 2 3" xfId="2477" xr:uid="{5CB985F0-241A-4775-87D9-D7EE7E3D3B75}"/>
    <cellStyle name="Millares 22 2 4" xfId="2478" xr:uid="{8CCF19A4-7FD7-4741-870F-18F2971E12BA}"/>
    <cellStyle name="Millares 22 2 5" xfId="2479" xr:uid="{A8C4E37B-0FB4-49FB-9F87-BC5DCAC5F176}"/>
    <cellStyle name="Millares 22 2 6" xfId="2480" xr:uid="{84E8CB49-320A-4ADD-84E1-3823EA1D02FC}"/>
    <cellStyle name="Millares 22 2 7" xfId="2481" xr:uid="{7C1DD746-B222-40BC-9C4D-DF45DB6C80D6}"/>
    <cellStyle name="Millares 22 2 8" xfId="2482" xr:uid="{389A4173-C8D7-43CF-8F9D-A0FDFAF61E59}"/>
    <cellStyle name="Millares 22 2 9" xfId="2483" xr:uid="{579C8B9F-F766-41F3-97B2-47A648FB0F9D}"/>
    <cellStyle name="Millares 22 20" xfId="2484" xr:uid="{06CDCF77-CB5B-47D6-849F-52853B02C2DA}"/>
    <cellStyle name="Millares 22 21" xfId="2485" xr:uid="{29DEDFA3-6AB7-4D0F-80DC-C00B44CDB976}"/>
    <cellStyle name="Millares 22 22" xfId="2486" xr:uid="{1E64DC18-C425-49B7-9E7C-5CD348262CA2}"/>
    <cellStyle name="Millares 22 23" xfId="2487" xr:uid="{75BFD0A2-F023-4F5E-8F4E-A7EFC3576854}"/>
    <cellStyle name="Millares 22 24" xfId="2488" xr:uid="{9C22CEA6-36B9-4B52-80DC-59D5071C317F}"/>
    <cellStyle name="Millares 22 25" xfId="2489" xr:uid="{F2EB12F0-2AD2-4F15-B03D-E79E6785E53C}"/>
    <cellStyle name="Millares 22 26" xfId="2490" xr:uid="{9A014BE7-3D3C-40AB-928E-CFAF3F490142}"/>
    <cellStyle name="Millares 22 27" xfId="9310" xr:uid="{F3DD1DA0-5355-49C5-8C0D-EF34ABD1858F}"/>
    <cellStyle name="Millares 22 3" xfId="2491" xr:uid="{3C7A6079-5E71-4B55-8A7C-EE547F003B5F}"/>
    <cellStyle name="Millares 22 3 10" xfId="2492" xr:uid="{771DF418-ABDD-40B8-B41F-2626189558F1}"/>
    <cellStyle name="Millares 22 3 11" xfId="2493" xr:uid="{69847B9A-4CEC-4276-97D9-71986C3732EF}"/>
    <cellStyle name="Millares 22 3 12" xfId="2494" xr:uid="{29DDED1A-ECCA-43BB-A95D-4336EDC4540E}"/>
    <cellStyle name="Millares 22 3 13" xfId="2495" xr:uid="{5DF21EB8-A501-487D-9429-A190D4250F51}"/>
    <cellStyle name="Millares 22 3 14" xfId="2496" xr:uid="{9869FD66-F5C6-4778-8277-B1787F65EE97}"/>
    <cellStyle name="Millares 22 3 15" xfId="2497" xr:uid="{022CA67D-175F-4CF1-B876-410683D732D4}"/>
    <cellStyle name="Millares 22 3 16" xfId="2498" xr:uid="{823F8C67-41CD-44D8-AD35-E18140380271}"/>
    <cellStyle name="Millares 22 3 17" xfId="2499" xr:uid="{871FCF58-7EB6-43F8-9258-88663013AA0D}"/>
    <cellStyle name="Millares 22 3 18" xfId="2500" xr:uid="{247DB8DB-6C50-453E-9765-0438633443B4}"/>
    <cellStyle name="Millares 22 3 19" xfId="2501" xr:uid="{DB2FE5B6-D143-40A8-A009-B03957E867B4}"/>
    <cellStyle name="Millares 22 3 2" xfId="2502" xr:uid="{3B8DF837-B7B0-4FEB-BA40-E30D4108056F}"/>
    <cellStyle name="Millares 22 3 2 2" xfId="2503" xr:uid="{66DCC11D-627F-4421-847F-0553625BFA85}"/>
    <cellStyle name="Millares 22 3 2 3" xfId="2504" xr:uid="{58AAA348-0CF1-4134-83BE-C32811D423E6}"/>
    <cellStyle name="Millares 22 3 20" xfId="2505" xr:uid="{50704373-1CB0-4A3F-9696-C607CA772C69}"/>
    <cellStyle name="Millares 22 3 21" xfId="2506" xr:uid="{66D8F8FC-DB57-42EE-88B8-306608E7D2DB}"/>
    <cellStyle name="Millares 22 3 22" xfId="2507" xr:uid="{66E9694B-991D-47C6-A93C-B7714049F699}"/>
    <cellStyle name="Millares 22 3 3" xfId="2508" xr:uid="{435341C2-62A2-4710-96CC-B262028F176B}"/>
    <cellStyle name="Millares 22 3 4" xfId="2509" xr:uid="{77BC2E52-6779-4956-9D68-1A1E6C8D97C8}"/>
    <cellStyle name="Millares 22 3 5" xfId="2510" xr:uid="{87639268-AD83-4491-9B51-4CF905E0119D}"/>
    <cellStyle name="Millares 22 3 6" xfId="2511" xr:uid="{DB3B5FCB-E638-4F70-A667-C785C48B9B66}"/>
    <cellStyle name="Millares 22 3 7" xfId="2512" xr:uid="{18AB425A-1FB7-4A05-B7D1-22BE1FD6F8DE}"/>
    <cellStyle name="Millares 22 3 8" xfId="2513" xr:uid="{7959318C-F4F3-4848-8713-1F0E41868DCB}"/>
    <cellStyle name="Millares 22 3 9" xfId="2514" xr:uid="{5DB495C2-5F79-4CB6-A8DA-43250C564579}"/>
    <cellStyle name="Millares 22 4" xfId="2515" xr:uid="{5FA0C969-EC91-4903-9789-FFA5E65441D2}"/>
    <cellStyle name="Millares 22 4 10" xfId="2516" xr:uid="{22357FBF-8971-4CC5-9E3D-D7215FCF9A6B}"/>
    <cellStyle name="Millares 22 4 11" xfId="2517" xr:uid="{509A6668-B26C-42D3-AE62-2EB1A64BF36F}"/>
    <cellStyle name="Millares 22 4 12" xfId="2518" xr:uid="{F7ADBA8A-DCF5-4F49-BD2B-B2BFAA4BDAB5}"/>
    <cellStyle name="Millares 22 4 13" xfId="2519" xr:uid="{A6356DFB-ABA5-46CB-9F94-710FEEFABAD1}"/>
    <cellStyle name="Millares 22 4 14" xfId="2520" xr:uid="{B54037D5-E060-4C8A-AFA2-D5171369CAB5}"/>
    <cellStyle name="Millares 22 4 15" xfId="2521" xr:uid="{F8B26F20-4885-4CA2-8560-EFB924F598D9}"/>
    <cellStyle name="Millares 22 4 16" xfId="2522" xr:uid="{CBE67A8F-70E5-426D-AB99-A89E3C5598ED}"/>
    <cellStyle name="Millares 22 4 17" xfId="2523" xr:uid="{FB47A2C0-5317-4FAD-BC82-62BCA0DB6E7E}"/>
    <cellStyle name="Millares 22 4 18" xfId="2524" xr:uid="{83653889-532D-4463-899A-7C08D5333FEC}"/>
    <cellStyle name="Millares 22 4 19" xfId="2525" xr:uid="{6C727B9E-4AAA-4EE1-AAB5-E32050149070}"/>
    <cellStyle name="Millares 22 4 2" xfId="2526" xr:uid="{05AEA6E5-307E-4632-9434-5312C1793452}"/>
    <cellStyle name="Millares 22 4 2 2" xfId="2527" xr:uid="{8CD5275E-CE0F-44B2-9CF9-5E7700AB9FE1}"/>
    <cellStyle name="Millares 22 4 2 3" xfId="2528" xr:uid="{09F15B65-4FD7-4B68-A0AF-159E11FF6EB5}"/>
    <cellStyle name="Millares 22 4 20" xfId="2529" xr:uid="{1FDEE8F2-6E94-4545-AFFF-0F0AE46DF3EC}"/>
    <cellStyle name="Millares 22 4 21" xfId="2530" xr:uid="{90CC8123-7A3B-4AD2-92D8-E84912DE0ECE}"/>
    <cellStyle name="Millares 22 4 3" xfId="2531" xr:uid="{7C257B87-BE33-4E71-BE2E-449C4372AA0E}"/>
    <cellStyle name="Millares 22 4 4" xfId="2532" xr:uid="{F57DCD6E-4BFD-4942-9625-2430AE0FC868}"/>
    <cellStyle name="Millares 22 4 5" xfId="2533" xr:uid="{AC606C9C-C244-45C3-A21A-2A5C5A1AD368}"/>
    <cellStyle name="Millares 22 4 6" xfId="2534" xr:uid="{A9E3A222-305A-47AC-971B-EF71AC9D6DA1}"/>
    <cellStyle name="Millares 22 4 7" xfId="2535" xr:uid="{5F611D41-3758-4BDB-99C1-1D664885E8F6}"/>
    <cellStyle name="Millares 22 4 8" xfId="2536" xr:uid="{FAD23A88-E625-45B3-9FFB-120D3C8890AC}"/>
    <cellStyle name="Millares 22 4 9" xfId="2537" xr:uid="{4A03C1C0-CA38-445E-BD1B-2917CAADD45C}"/>
    <cellStyle name="Millares 22 5" xfId="2538" xr:uid="{2B7112FC-EFA9-4019-93F7-E93E8D216317}"/>
    <cellStyle name="Millares 22 5 10" xfId="2539" xr:uid="{65697AB5-FC18-4484-B9E8-F8ABD29C743B}"/>
    <cellStyle name="Millares 22 5 11" xfId="2540" xr:uid="{BA14F215-EC0C-41E7-81EE-65766C3844C9}"/>
    <cellStyle name="Millares 22 5 12" xfId="2541" xr:uid="{0379BCCB-EE81-40EF-9966-32C35EA7E814}"/>
    <cellStyle name="Millares 22 5 13" xfId="2542" xr:uid="{8CDBA991-06BC-4223-AEF7-C7705D9AA6E1}"/>
    <cellStyle name="Millares 22 5 14" xfId="2543" xr:uid="{B8AC486A-8440-467A-84DE-F2B7B11BA89D}"/>
    <cellStyle name="Millares 22 5 15" xfId="2544" xr:uid="{BEE877EA-6440-47DC-B3B6-F8E686DBFD07}"/>
    <cellStyle name="Millares 22 5 16" xfId="2545" xr:uid="{C1601F03-F392-46CC-8E08-A2C0D38260B7}"/>
    <cellStyle name="Millares 22 5 17" xfId="2546" xr:uid="{9161FC5F-A51A-4EE2-81D3-557F5F2EBDDF}"/>
    <cellStyle name="Millares 22 5 18" xfId="2547" xr:uid="{14D9B544-DAA3-4156-B7D3-F19EDB18BFDD}"/>
    <cellStyle name="Millares 22 5 19" xfId="2548" xr:uid="{4D19F346-E3B0-4A02-A7A5-76551591BE5F}"/>
    <cellStyle name="Millares 22 5 2" xfId="2549" xr:uid="{A5EA2659-437C-40B5-91D2-C39866156088}"/>
    <cellStyle name="Millares 22 5 2 2" xfId="2550" xr:uid="{FB920CA9-3333-42DE-8C10-720E56E8BDC5}"/>
    <cellStyle name="Millares 22 5 2 3" xfId="2551" xr:uid="{C0706908-6CDF-4607-983C-9DF6E4E005D8}"/>
    <cellStyle name="Millares 22 5 20" xfId="2552" xr:uid="{C1892B43-43D2-4A53-9C12-6FFC3695E4B3}"/>
    <cellStyle name="Millares 22 5 21" xfId="2553" xr:uid="{2C2D6540-41FA-48FE-A49D-5B1A22DB726F}"/>
    <cellStyle name="Millares 22 5 3" xfId="2554" xr:uid="{06650D0D-87D0-4437-A5BF-8F195B18E264}"/>
    <cellStyle name="Millares 22 5 4" xfId="2555" xr:uid="{4E6B62DF-D1D5-4D92-BCA0-6E0912BB936D}"/>
    <cellStyle name="Millares 22 5 5" xfId="2556" xr:uid="{348800F2-9D7C-43E5-9BE0-662252A92269}"/>
    <cellStyle name="Millares 22 5 6" xfId="2557" xr:uid="{FCB148DB-4758-48E0-B977-253169231F7B}"/>
    <cellStyle name="Millares 22 5 7" xfId="2558" xr:uid="{C8EDA5F5-800E-4DAE-AEF3-424C5456E1DD}"/>
    <cellStyle name="Millares 22 5 8" xfId="2559" xr:uid="{14A87AA5-6C7E-40E1-8501-E3987816E007}"/>
    <cellStyle name="Millares 22 5 9" xfId="2560" xr:uid="{77A3D38A-F3D9-4DF7-ACC9-A8CCE351B31D}"/>
    <cellStyle name="Millares 22 6" xfId="2561" xr:uid="{EE5B8ADF-5B1A-4E2A-B087-757B751A9ECF}"/>
    <cellStyle name="Millares 22 6 2" xfId="2562" xr:uid="{299B92DD-4BB6-4143-8C9E-C4A66B58669E}"/>
    <cellStyle name="Millares 22 6 2 2" xfId="2563" xr:uid="{462920B7-7B2C-4A82-A0F6-ECD230D5164C}"/>
    <cellStyle name="Millares 22 6 2 3" xfId="2564" xr:uid="{2C23526C-65D7-45AF-9213-6251FF215DED}"/>
    <cellStyle name="Millares 22 6 3" xfId="2565" xr:uid="{B5A8B1FD-631C-449A-BD91-C7548653B708}"/>
    <cellStyle name="Millares 22 6 4" xfId="2566" xr:uid="{066C5079-82D8-4497-B741-9ED1A9B26668}"/>
    <cellStyle name="Millares 22 6 5" xfId="2567" xr:uid="{6AF20800-A171-4196-BBD9-33C172605A2C}"/>
    <cellStyle name="Millares 22 6 6" xfId="2568" xr:uid="{A745CFD1-9147-4A92-B4CA-0E036C7E89FE}"/>
    <cellStyle name="Millares 22 6 7" xfId="2569" xr:uid="{AC7EC406-8208-4BBB-A5B0-51DCE6254576}"/>
    <cellStyle name="Millares 22 6 8" xfId="2570" xr:uid="{5431FD3E-9096-4A23-A685-F6DC2A575B82}"/>
    <cellStyle name="Millares 22 7" xfId="2571" xr:uid="{3C66CAD7-5B4B-41CA-9800-8D3A84F812FC}"/>
    <cellStyle name="Millares 22 7 2" xfId="2572" xr:uid="{7A2AF248-A4A6-4858-A4F6-043915478101}"/>
    <cellStyle name="Millares 22 7 3" xfId="2573" xr:uid="{EC3F1D61-940C-4363-9875-2DEA88F29690}"/>
    <cellStyle name="Millares 22 8" xfId="2574" xr:uid="{50084957-6DE4-47B9-9DED-698E93A48854}"/>
    <cellStyle name="Millares 22 9" xfId="2575" xr:uid="{B0B5B492-2D95-4C88-8F65-60F9D8A27B0B}"/>
    <cellStyle name="Millares 220" xfId="9170" xr:uid="{734F2612-D1A2-49CF-97B9-F6BDE19DE723}"/>
    <cellStyle name="Millares 221" xfId="9171" xr:uid="{6E4B5FF7-7CAB-49AF-811A-581F29ABE1F4}"/>
    <cellStyle name="Millares 222" xfId="9172" xr:uid="{65F32893-249C-44D5-B008-EB6F8DF50345}"/>
    <cellStyle name="Millares 223" xfId="9173" xr:uid="{9E1F3D27-57D5-4148-A791-810B4BED1ABF}"/>
    <cellStyle name="Millares 224" xfId="9174" xr:uid="{8889A708-C36D-41AA-ABF1-43072CF1770A}"/>
    <cellStyle name="Millares 225" xfId="9175" xr:uid="{229F99D0-59F1-45BC-97F9-B2732564BF2F}"/>
    <cellStyle name="Millares 226" xfId="9114" xr:uid="{EEBB7DE7-376C-49DC-96A7-E6E6B52CD198}"/>
    <cellStyle name="Millares 227" xfId="9176" xr:uid="{6040B9F6-252D-40DB-B900-6540A87DDDA0}"/>
    <cellStyle name="Millares 228" xfId="9177" xr:uid="{BBBCE782-7478-4FA5-B999-7396BB230341}"/>
    <cellStyle name="Millares 229" xfId="9178" xr:uid="{D03D9D38-8EBC-4A0E-889A-D478752FE268}"/>
    <cellStyle name="Millares 23" xfId="2576" xr:uid="{81A86ABC-3BCE-4B52-B49F-EF7778B11736}"/>
    <cellStyle name="Millares 23 10" xfId="2577" xr:uid="{5967EBBF-009B-4831-AEC4-BA6F07590261}"/>
    <cellStyle name="Millares 23 11" xfId="2578" xr:uid="{F2CA6212-532C-4C77-8E53-CC7316BF1AD8}"/>
    <cellStyle name="Millares 23 12" xfId="2579" xr:uid="{4819D96F-57A5-47DF-8854-ACF9C9341796}"/>
    <cellStyle name="Millares 23 13" xfId="2580" xr:uid="{AE9A9D00-AD32-438F-873C-06E84019C55F}"/>
    <cellStyle name="Millares 23 14" xfId="2581" xr:uid="{9F2CDA6C-C977-41E3-973D-C358DA82AD1E}"/>
    <cellStyle name="Millares 23 15" xfId="2582" xr:uid="{008E0F70-F8A2-46BA-A9F7-F9A96326EF10}"/>
    <cellStyle name="Millares 23 16" xfId="2583" xr:uid="{7B4F9267-1D9D-4E87-AB95-31C7C18A83EA}"/>
    <cellStyle name="Millares 23 17" xfId="2584" xr:uid="{4F6760EF-0566-433B-9B8F-E134E5C579A5}"/>
    <cellStyle name="Millares 23 18" xfId="2585" xr:uid="{87A0BD3E-5609-4BC4-96E2-FE7DDC78EB6B}"/>
    <cellStyle name="Millares 23 19" xfId="2586" xr:uid="{EF80D996-84EC-4EAF-93F1-CBF2F9FBFCD3}"/>
    <cellStyle name="Millares 23 2" xfId="2587" xr:uid="{C9209D66-0BAE-49C4-BDF5-1F13EADDA13C}"/>
    <cellStyle name="Millares 23 2 10" xfId="2588" xr:uid="{97CBB0A1-544F-4291-BF89-FADF5A6CC91E}"/>
    <cellStyle name="Millares 23 2 11" xfId="2589" xr:uid="{DC773416-D322-4ABB-861E-FAA5FF073F50}"/>
    <cellStyle name="Millares 23 2 12" xfId="2590" xr:uid="{EE819300-27A8-4FB7-9F85-3CDE2829B920}"/>
    <cellStyle name="Millares 23 2 13" xfId="2591" xr:uid="{18A992FB-4AB5-475D-97C6-A6A96C6D8D82}"/>
    <cellStyle name="Millares 23 2 14" xfId="2592" xr:uid="{2DF80915-FE4C-42C7-B9D9-BF639E7229E8}"/>
    <cellStyle name="Millares 23 2 15" xfId="2593" xr:uid="{77A313A2-5164-44DD-9879-7A376156BF22}"/>
    <cellStyle name="Millares 23 2 16" xfId="2594" xr:uid="{94949968-D173-4B4A-9DAA-71040B47C1DF}"/>
    <cellStyle name="Millares 23 2 17" xfId="2595" xr:uid="{35103CD4-5639-41AD-B9DE-602C70C84F61}"/>
    <cellStyle name="Millares 23 2 18" xfId="2596" xr:uid="{1E1818A7-5501-4504-8C20-E05796459CC1}"/>
    <cellStyle name="Millares 23 2 19" xfId="2597" xr:uid="{AF54A51C-A141-417E-882E-7CC297B0E926}"/>
    <cellStyle name="Millares 23 2 2" xfId="2598" xr:uid="{5682DBA7-B7BF-4A90-8D9F-9A1C03480B97}"/>
    <cellStyle name="Millares 23 2 2 2" xfId="2599" xr:uid="{866C1F1E-B3B5-4903-9F49-6CD36A7421CB}"/>
    <cellStyle name="Millares 23 2 2 3" xfId="2600" xr:uid="{CC65D76B-5493-442B-A15C-B27F018446E6}"/>
    <cellStyle name="Millares 23 2 20" xfId="2601" xr:uid="{1A72CF6F-1942-4E39-AF97-D2E39736173B}"/>
    <cellStyle name="Millares 23 2 21" xfId="2602" xr:uid="{740A41EA-FCD4-4EF0-A921-98049C11CE7D}"/>
    <cellStyle name="Millares 23 2 22" xfId="2603" xr:uid="{2D9498F6-37AA-4EFD-98D2-345D5785FE1A}"/>
    <cellStyle name="Millares 23 2 3" xfId="2604" xr:uid="{68883FE3-B112-43BA-8F09-727C4A28A132}"/>
    <cellStyle name="Millares 23 2 4" xfId="2605" xr:uid="{A09BB948-5DB8-4EC7-A711-9E6DCDDA29AD}"/>
    <cellStyle name="Millares 23 2 5" xfId="2606" xr:uid="{2E6D0941-7EF3-4C32-AAEF-8780B0E8DCDE}"/>
    <cellStyle name="Millares 23 2 6" xfId="2607" xr:uid="{07D4DF2A-73D6-4017-B98F-E6F468C3E8B7}"/>
    <cellStyle name="Millares 23 2 7" xfId="2608" xr:uid="{23451604-100B-46ED-9766-7A95203A47EF}"/>
    <cellStyle name="Millares 23 2 8" xfId="2609" xr:uid="{AE858957-77EA-4B2F-A88A-9AF707C44675}"/>
    <cellStyle name="Millares 23 2 9" xfId="2610" xr:uid="{A35CC3A2-9F52-4263-A16C-8E1D0DCE0C84}"/>
    <cellStyle name="Millares 23 20" xfId="2611" xr:uid="{0139BB56-5191-498F-9FF3-C997AA345E34}"/>
    <cellStyle name="Millares 23 21" xfId="2612" xr:uid="{9E7D5F86-326B-4424-8901-498B16A966C6}"/>
    <cellStyle name="Millares 23 22" xfId="2613" xr:uid="{95670E89-2F4E-4ED3-A3AC-82389707C54F}"/>
    <cellStyle name="Millares 23 23" xfId="2614" xr:uid="{66F474A9-11DF-45D1-AFE8-1D2D13F859CC}"/>
    <cellStyle name="Millares 23 24" xfId="2615" xr:uid="{CD75ED5E-38E5-42DE-B37B-A66A7340812C}"/>
    <cellStyle name="Millares 23 25" xfId="2616" xr:uid="{7E5276A4-D9DC-4B8A-BFA0-CFFD89A14ED3}"/>
    <cellStyle name="Millares 23 26" xfId="2617" xr:uid="{B25DD049-ADA3-44ED-8BC1-5BADD1120A3C}"/>
    <cellStyle name="Millares 23 27" xfId="9311" xr:uid="{06ECD302-FDEF-47C1-80D6-D76C8FBC9984}"/>
    <cellStyle name="Millares 23 3" xfId="2618" xr:uid="{9D59C6E2-D94B-4504-9540-320F8184363D}"/>
    <cellStyle name="Millares 23 3 10" xfId="2619" xr:uid="{196C7ED4-935E-4B5E-A814-D2C83C5905FC}"/>
    <cellStyle name="Millares 23 3 11" xfId="2620" xr:uid="{0D82A8D3-8262-4CD8-96E6-3CA14A7D8612}"/>
    <cellStyle name="Millares 23 3 12" xfId="2621" xr:uid="{2DEC5C43-0E7F-4141-A11E-77D147CF21A1}"/>
    <cellStyle name="Millares 23 3 13" xfId="2622" xr:uid="{082E3E90-8C78-44FE-8BEE-6A04A2DB594D}"/>
    <cellStyle name="Millares 23 3 14" xfId="2623" xr:uid="{0F95629A-5927-4B01-B925-D0C1F6623673}"/>
    <cellStyle name="Millares 23 3 15" xfId="2624" xr:uid="{79FFE462-E572-4FE2-AFD0-41518A84FFCD}"/>
    <cellStyle name="Millares 23 3 16" xfId="2625" xr:uid="{1B635E0E-127D-47DA-9A28-BA3F3E3588C6}"/>
    <cellStyle name="Millares 23 3 17" xfId="2626" xr:uid="{C752F84D-06A9-4BFC-9B1C-433CE09AE39A}"/>
    <cellStyle name="Millares 23 3 18" xfId="2627" xr:uid="{CCA9203C-D653-4493-BE43-D4CD93A26D95}"/>
    <cellStyle name="Millares 23 3 19" xfId="2628" xr:uid="{CC47305F-9800-4063-9007-CB4830B1F3C6}"/>
    <cellStyle name="Millares 23 3 2" xfId="2629" xr:uid="{D31CF7BE-4AC6-4B81-AC29-A3C7805A6DF4}"/>
    <cellStyle name="Millares 23 3 2 2" xfId="2630" xr:uid="{E36227B1-C69C-4892-87C7-0C0DC75D3BBE}"/>
    <cellStyle name="Millares 23 3 2 3" xfId="2631" xr:uid="{777A1B10-064E-48AA-B05B-CE70036E9D14}"/>
    <cellStyle name="Millares 23 3 20" xfId="2632" xr:uid="{AA52A269-3BB2-424E-9208-3FF930E3D4CC}"/>
    <cellStyle name="Millares 23 3 21" xfId="2633" xr:uid="{A1EADE52-95C0-4FAE-BB26-295097991071}"/>
    <cellStyle name="Millares 23 3 22" xfId="2634" xr:uid="{27732A04-3301-44C2-B4EF-854FF5439BB3}"/>
    <cellStyle name="Millares 23 3 3" xfId="2635" xr:uid="{50D46733-5361-4F16-9713-A3D8C39A6D94}"/>
    <cellStyle name="Millares 23 3 4" xfId="2636" xr:uid="{742D13CA-5B3C-4815-9867-BDB001B5C032}"/>
    <cellStyle name="Millares 23 3 5" xfId="2637" xr:uid="{76CA7D1A-FC84-4F00-9DB1-592EAFC813C7}"/>
    <cellStyle name="Millares 23 3 6" xfId="2638" xr:uid="{DDC7B032-6010-4D1B-9AB7-480899AC8001}"/>
    <cellStyle name="Millares 23 3 7" xfId="2639" xr:uid="{5280C476-2D05-459D-AA41-D1D7075409C4}"/>
    <cellStyle name="Millares 23 3 8" xfId="2640" xr:uid="{1E2EB8D2-F3C1-4961-A254-B57F9CA607E1}"/>
    <cellStyle name="Millares 23 3 9" xfId="2641" xr:uid="{0FE9AA36-36AB-4F6B-8BC1-22634FC1E1F5}"/>
    <cellStyle name="Millares 23 4" xfId="2642" xr:uid="{C6E2DEE3-8CB4-4EFB-971D-B238DA505670}"/>
    <cellStyle name="Millares 23 4 10" xfId="2643" xr:uid="{D8567406-E13D-4BF5-905E-CB2448B4D311}"/>
    <cellStyle name="Millares 23 4 11" xfId="2644" xr:uid="{E404E093-313E-4867-8123-B9FA9C65DAF8}"/>
    <cellStyle name="Millares 23 4 12" xfId="2645" xr:uid="{3A59480F-8A8E-4014-82C7-18BA36D4A89B}"/>
    <cellStyle name="Millares 23 4 13" xfId="2646" xr:uid="{854DA4DC-B471-4A20-8711-0B3328F30752}"/>
    <cellStyle name="Millares 23 4 14" xfId="2647" xr:uid="{6D2969F3-AFDB-4327-A61D-5194715999B7}"/>
    <cellStyle name="Millares 23 4 15" xfId="2648" xr:uid="{42FC6596-9AEB-44F8-AB3C-ECEBAF8941FB}"/>
    <cellStyle name="Millares 23 4 16" xfId="2649" xr:uid="{80FB329C-5F77-4B95-A4D4-FE2E7FA8A1CD}"/>
    <cellStyle name="Millares 23 4 17" xfId="2650" xr:uid="{98AD86BC-12C1-46EA-842E-65D37CFA05EC}"/>
    <cellStyle name="Millares 23 4 18" xfId="2651" xr:uid="{E6A1D10E-A6FB-4232-A0A5-782FA8F803DD}"/>
    <cellStyle name="Millares 23 4 19" xfId="2652" xr:uid="{7E8C8FC5-C401-41EC-BDB1-0E01093FC941}"/>
    <cellStyle name="Millares 23 4 2" xfId="2653" xr:uid="{B2C961A9-F187-4FC6-BE10-19E5865E254D}"/>
    <cellStyle name="Millares 23 4 2 2" xfId="2654" xr:uid="{2E3DFBF6-7D3B-48B2-8318-FBB99B297C20}"/>
    <cellStyle name="Millares 23 4 2 3" xfId="2655" xr:uid="{0B7BA2B1-C465-4BC3-8E19-2FEE28DEC18D}"/>
    <cellStyle name="Millares 23 4 20" xfId="2656" xr:uid="{A3FC43DE-46F2-408E-A08E-6E99A82569CB}"/>
    <cellStyle name="Millares 23 4 21" xfId="2657" xr:uid="{E04356AB-2E33-482F-B823-725C7FFA145F}"/>
    <cellStyle name="Millares 23 4 3" xfId="2658" xr:uid="{59B1B141-252B-4FC1-8E8D-2804772BE612}"/>
    <cellStyle name="Millares 23 4 4" xfId="2659" xr:uid="{B35F1802-728A-4E86-9F0D-110C56871F98}"/>
    <cellStyle name="Millares 23 4 5" xfId="2660" xr:uid="{FF15F062-4B2F-4A08-864F-F8ADE0E8C6F0}"/>
    <cellStyle name="Millares 23 4 6" xfId="2661" xr:uid="{778DB337-5AF7-4C4E-ADAC-7154BA76E76B}"/>
    <cellStyle name="Millares 23 4 7" xfId="2662" xr:uid="{F3DC78DB-639C-446B-A2B6-886DBC0861F6}"/>
    <cellStyle name="Millares 23 4 8" xfId="2663" xr:uid="{519B37BC-12E4-4B0C-9E2A-EC7B059CC199}"/>
    <cellStyle name="Millares 23 4 9" xfId="2664" xr:uid="{5387C870-D7A3-4BD4-910B-ADCA64E7E473}"/>
    <cellStyle name="Millares 23 5" xfId="2665" xr:uid="{DE8D469B-CAB3-4FB0-8BF3-76C0D4E501BD}"/>
    <cellStyle name="Millares 23 5 10" xfId="2666" xr:uid="{743E7AB6-7F73-400A-8EFC-9689FF2B1589}"/>
    <cellStyle name="Millares 23 5 11" xfId="2667" xr:uid="{939CECC2-553D-49D8-8537-A591255FB10E}"/>
    <cellStyle name="Millares 23 5 12" xfId="2668" xr:uid="{FCE20C73-DF40-43C4-A24B-1AC7A5AFE9AD}"/>
    <cellStyle name="Millares 23 5 13" xfId="2669" xr:uid="{997AEDF6-962B-48D3-95FD-9096D9766E59}"/>
    <cellStyle name="Millares 23 5 14" xfId="2670" xr:uid="{95F078D3-2E2D-4135-A292-64759907EC8F}"/>
    <cellStyle name="Millares 23 5 15" xfId="2671" xr:uid="{D62F1381-FBB8-4D5D-B2C6-CB9018C87188}"/>
    <cellStyle name="Millares 23 5 16" xfId="2672" xr:uid="{21A3BEE2-3DC2-4AE2-87D9-2FF7DAF106A8}"/>
    <cellStyle name="Millares 23 5 17" xfId="2673" xr:uid="{2106C6A7-DCD5-4202-8C83-51FB3BABEDD5}"/>
    <cellStyle name="Millares 23 5 18" xfId="2674" xr:uid="{A98D858D-5A7E-445C-AD9C-E86F32CBC87C}"/>
    <cellStyle name="Millares 23 5 19" xfId="2675" xr:uid="{36272929-9A6B-4122-AD73-AAC47855B907}"/>
    <cellStyle name="Millares 23 5 2" xfId="2676" xr:uid="{180A1754-4FDC-472C-9AC8-AA6AAA2FB7F6}"/>
    <cellStyle name="Millares 23 5 2 2" xfId="2677" xr:uid="{235E26E3-7433-4114-8E78-4649E786FD6C}"/>
    <cellStyle name="Millares 23 5 2 3" xfId="2678" xr:uid="{0CDE6F36-AB90-48CE-B31C-D22A29B65FAC}"/>
    <cellStyle name="Millares 23 5 20" xfId="2679" xr:uid="{50AC1383-8893-4D1A-90F3-F05BA7CB6FA9}"/>
    <cellStyle name="Millares 23 5 21" xfId="2680" xr:uid="{D22D142D-88F9-4E04-AC39-8936D2D388D6}"/>
    <cellStyle name="Millares 23 5 3" xfId="2681" xr:uid="{64C7EDAF-F2C6-4E22-BEDC-04411514118C}"/>
    <cellStyle name="Millares 23 5 4" xfId="2682" xr:uid="{2F2528C9-1818-48D7-A1DE-E5F2EEF5C6A4}"/>
    <cellStyle name="Millares 23 5 5" xfId="2683" xr:uid="{6C1A8A7B-65DE-4152-A6FF-7218A7EEF1FD}"/>
    <cellStyle name="Millares 23 5 6" xfId="2684" xr:uid="{872CC28A-3F98-4550-BF7E-FD04533739AE}"/>
    <cellStyle name="Millares 23 5 7" xfId="2685" xr:uid="{F5625918-0193-40E5-B514-07632DC1BC9B}"/>
    <cellStyle name="Millares 23 5 8" xfId="2686" xr:uid="{28CDB9D6-4FB0-4B61-9C0D-65CCC0C85350}"/>
    <cellStyle name="Millares 23 5 9" xfId="2687" xr:uid="{A2EFA116-6468-43DA-B7D9-F5CA369BF3D5}"/>
    <cellStyle name="Millares 23 6" xfId="2688" xr:uid="{D98D03A8-21BA-4E21-920A-D35C2CE62163}"/>
    <cellStyle name="Millares 23 6 2" xfId="2689" xr:uid="{81582BD0-BDB5-4214-BB0A-BA610BD81CCA}"/>
    <cellStyle name="Millares 23 6 2 2" xfId="2690" xr:uid="{467F3936-4E7B-4315-A860-B2A99DBE3131}"/>
    <cellStyle name="Millares 23 6 2 3" xfId="2691" xr:uid="{D4B44AE2-A20C-42E6-AFAD-62DC0CC4F8C3}"/>
    <cellStyle name="Millares 23 6 3" xfId="2692" xr:uid="{C994DEE7-41B4-4AD8-9BCE-7151B47EB89C}"/>
    <cellStyle name="Millares 23 6 4" xfId="2693" xr:uid="{A754482B-5674-4B54-8DAB-E2F28D3318B3}"/>
    <cellStyle name="Millares 23 6 5" xfId="2694" xr:uid="{B1D1BDF9-F46C-4541-B35F-96FE72780FED}"/>
    <cellStyle name="Millares 23 6 6" xfId="2695" xr:uid="{1B928721-614C-4FBD-A403-94448A7467EF}"/>
    <cellStyle name="Millares 23 6 7" xfId="2696" xr:uid="{87906E14-0664-4CE1-B369-626E55E5F1E9}"/>
    <cellStyle name="Millares 23 6 8" xfId="2697" xr:uid="{712C56AD-EB0E-499D-BFE5-3A5EAF2AB928}"/>
    <cellStyle name="Millares 23 7" xfId="2698" xr:uid="{14345AD1-91AC-4932-888B-9612659D2B77}"/>
    <cellStyle name="Millares 23 7 2" xfId="2699" xr:uid="{BCEDAB61-597C-4A36-BCD9-076F34AC2EE5}"/>
    <cellStyle name="Millares 23 7 3" xfId="2700" xr:uid="{73C0DAF8-1648-49C1-B7F7-5A884B49E786}"/>
    <cellStyle name="Millares 23 8" xfId="2701" xr:uid="{5ADE1F1B-9F70-4A4C-85ED-B314E03BAEEA}"/>
    <cellStyle name="Millares 23 9" xfId="2702" xr:uid="{F0DF955D-42D9-425B-9665-08E8592DE1FB}"/>
    <cellStyle name="Millares 230" xfId="9179" xr:uid="{4A797BF5-0A1C-4423-A227-C206EEE4EA6E}"/>
    <cellStyle name="Millares 231" xfId="9180" xr:uid="{86BAD5A3-5681-4FB5-8E08-F4CA90087813}"/>
    <cellStyle name="Millares 232" xfId="9181" xr:uid="{CE8E798F-77B9-4AD8-8CF4-8A776F31A690}"/>
    <cellStyle name="Millares 233" xfId="9182" xr:uid="{EFA98E1E-5D5A-48B8-92D5-68F95C784726}"/>
    <cellStyle name="Millares 234" xfId="9183" xr:uid="{1677DBCC-E607-4AB9-9D2A-44EA9F090AE1}"/>
    <cellStyle name="Millares 235" xfId="9184" xr:uid="{B673266F-791F-4754-B5DC-59E0CC5029F6}"/>
    <cellStyle name="Millares 236" xfId="9185" xr:uid="{61416270-E3B7-4356-BBBE-AA2A1547C461}"/>
    <cellStyle name="Millares 237" xfId="9186" xr:uid="{379E22CA-C9AF-418E-BAF9-15E33F6F118F}"/>
    <cellStyle name="Millares 238" xfId="9187" xr:uid="{7B63C233-3E63-4C51-B498-E1A5AF8CC5E7}"/>
    <cellStyle name="Millares 239" xfId="9188" xr:uid="{E7FC80D3-3262-4ED5-B181-ED7EDEAA4EAB}"/>
    <cellStyle name="Millares 24" xfId="56" xr:uid="{0CAFE201-8AF8-4009-A3A8-0618C3D85F37}"/>
    <cellStyle name="Millares 24 10" xfId="2704" xr:uid="{1B55B11E-5A59-489D-93FD-7838D60BBD53}"/>
    <cellStyle name="Millares 24 11" xfId="2705" xr:uid="{0ADDB386-5692-4490-BB93-3E14B7FF8E03}"/>
    <cellStyle name="Millares 24 12" xfId="2706" xr:uid="{EF9042AB-C82F-46C7-A7CC-382B898A5EC5}"/>
    <cellStyle name="Millares 24 13" xfId="2707" xr:uid="{8C6CCD85-147F-49BC-BD79-1066CB18DE28}"/>
    <cellStyle name="Millares 24 14" xfId="2708" xr:uid="{6F7553BF-E47A-4045-8BDC-2323F8E8C60C}"/>
    <cellStyle name="Millares 24 15" xfId="2709" xr:uid="{9F937ED9-B3FA-415A-9994-14952CBC0854}"/>
    <cellStyle name="Millares 24 16" xfId="2710" xr:uid="{A420F920-F265-477E-BDB3-1013ABDA580C}"/>
    <cellStyle name="Millares 24 17" xfId="2711" xr:uid="{A332F308-8F57-4D9D-8C72-36C049AD3481}"/>
    <cellStyle name="Millares 24 18" xfId="2712" xr:uid="{EE6142F2-84BD-4334-A26E-1B047B473897}"/>
    <cellStyle name="Millares 24 19" xfId="2713" xr:uid="{7E7E61EE-0FE8-406A-BB1F-D8D21BCFC999}"/>
    <cellStyle name="Millares 24 2" xfId="74" xr:uid="{824B4F4C-634F-4D32-8A21-D844645149F6}"/>
    <cellStyle name="Millares 24 2 10" xfId="2715" xr:uid="{03CD6F03-FF66-424B-8E5C-E2664E7322FF}"/>
    <cellStyle name="Millares 24 2 11" xfId="2716" xr:uid="{7748773F-92C0-4958-9DA3-1B61AE1E869F}"/>
    <cellStyle name="Millares 24 2 12" xfId="2717" xr:uid="{386EDEE7-CA8B-4763-B7A8-C7276EEA5515}"/>
    <cellStyle name="Millares 24 2 13" xfId="2718" xr:uid="{727EDC89-4A2D-4851-99DA-3B15BF664089}"/>
    <cellStyle name="Millares 24 2 14" xfId="2719" xr:uid="{A4A5F33F-FCED-4291-A031-29BA5F52009D}"/>
    <cellStyle name="Millares 24 2 15" xfId="2720" xr:uid="{BEEB598D-6DC4-43C7-9FDA-ADBEA9C5F5AC}"/>
    <cellStyle name="Millares 24 2 16" xfId="2721" xr:uid="{C5A0EA22-EA3D-4778-8DE8-29376DF8AD27}"/>
    <cellStyle name="Millares 24 2 17" xfId="2722" xr:uid="{E3812A13-6985-494A-8ED1-584B9F5A63EA}"/>
    <cellStyle name="Millares 24 2 18" xfId="2723" xr:uid="{FB6AD276-A2E2-4211-BA17-DF6C65527540}"/>
    <cellStyle name="Millares 24 2 19" xfId="2724" xr:uid="{20A6DFD6-D09A-4FAC-8793-DCAA48879EDC}"/>
    <cellStyle name="Millares 24 2 2" xfId="2725" xr:uid="{F767A017-4907-43FB-8537-07E2FEE7EACE}"/>
    <cellStyle name="Millares 24 2 2 2" xfId="2726" xr:uid="{16168402-1C7E-4284-BAF3-DD0943777AC7}"/>
    <cellStyle name="Millares 24 2 2 2 2" xfId="9481" xr:uid="{4BA29043-7762-4A8D-B091-40EDA3E9F234}"/>
    <cellStyle name="Millares 24 2 2 3" xfId="2727" xr:uid="{54B805EA-4642-4885-BF02-7C83791F2DDC}"/>
    <cellStyle name="Millares 24 2 2 4" xfId="9441" xr:uid="{D2F3DFDC-FCFB-4205-BC6C-6CDF2E34A6DE}"/>
    <cellStyle name="Millares 24 2 20" xfId="2728" xr:uid="{8AAA5D2A-BFDC-4AF9-BCE8-E3806987E1CD}"/>
    <cellStyle name="Millares 24 2 21" xfId="2729" xr:uid="{135C8E2B-3B78-4331-9DF5-E6F113D8B2C6}"/>
    <cellStyle name="Millares 24 2 22" xfId="2730" xr:uid="{9A9B78C5-D8D3-4ABD-B150-2F186E8BDB1D}"/>
    <cellStyle name="Millares 24 2 23" xfId="9025" xr:uid="{DD762783-69C3-400D-9C49-488C8AC2F93C}"/>
    <cellStyle name="Millares 24 2 23 2" xfId="9361" xr:uid="{7BA54F3C-EB5E-44AD-A31A-F1133A71E826}"/>
    <cellStyle name="Millares 24 2 24" xfId="2714" xr:uid="{73F4DEC7-078D-4B0C-89AD-AB7029244BBA}"/>
    <cellStyle name="Millares 24 2 25" xfId="9283" xr:uid="{2018AEEC-74CB-467E-A596-457BB86CD865}"/>
    <cellStyle name="Millares 24 2 26" xfId="9420" xr:uid="{0BDC6F44-1271-4C1D-8FB2-79C3D49D3719}"/>
    <cellStyle name="Millares 24 2 3" xfId="2731" xr:uid="{4E010019-BEFF-422F-8A08-183AA1E316D2}"/>
    <cellStyle name="Millares 24 2 3 2" xfId="9461" xr:uid="{039551F6-3AF8-498B-AD2C-710F0F895BAD}"/>
    <cellStyle name="Millares 24 2 4" xfId="2732" xr:uid="{192124CF-98B0-4C14-8F36-8B639D276D93}"/>
    <cellStyle name="Millares 24 2 5" xfId="2733" xr:uid="{10515A59-D8DD-48DB-AE26-27D57CC4ABF5}"/>
    <cellStyle name="Millares 24 2 6" xfId="2734" xr:uid="{1663E6CF-7113-40CA-8EFE-9E5A5ACFA2B9}"/>
    <cellStyle name="Millares 24 2 7" xfId="2735" xr:uid="{47A20196-3D31-40C7-A9A5-F9DCA06F6071}"/>
    <cellStyle name="Millares 24 2 8" xfId="2736" xr:uid="{D45D1CE1-BCBE-463C-8C52-EA0328184F4D}"/>
    <cellStyle name="Millares 24 2 9" xfId="2737" xr:uid="{0302E6D1-B8F8-4A61-A682-16A01EDAD4D5}"/>
    <cellStyle name="Millares 24 20" xfId="2738" xr:uid="{F2F68339-F040-41FE-8DC4-DCAD3F85B8A8}"/>
    <cellStyle name="Millares 24 21" xfId="2739" xr:uid="{28F8D395-98B2-4222-AA8F-ABF0F4CCBEC5}"/>
    <cellStyle name="Millares 24 22" xfId="2740" xr:uid="{6E9D0362-F4E7-4B55-98B0-DF6D45DBC58F}"/>
    <cellStyle name="Millares 24 23" xfId="2741" xr:uid="{BA2FB61E-35A7-4A7E-BE31-C3882996668F}"/>
    <cellStyle name="Millares 24 24" xfId="2742" xr:uid="{5D2E5F83-81BE-45E6-8DF6-AEE63E521C63}"/>
    <cellStyle name="Millares 24 25" xfId="2743" xr:uid="{F2EDDF77-D150-45D1-95C8-9CE14EA60975}"/>
    <cellStyle name="Millares 24 26" xfId="2744" xr:uid="{78D2709F-9877-491F-A9C9-492E2A63A422}"/>
    <cellStyle name="Millares 24 27" xfId="9008" xr:uid="{CCEF426F-FD5C-4B0C-B2B3-56D78568D99E}"/>
    <cellStyle name="Millares 24 27 2" xfId="9349" xr:uid="{C74DB4EB-BB94-4D39-A8B7-0E7B92B68202}"/>
    <cellStyle name="Millares 24 28" xfId="2703" xr:uid="{BDD65BE9-9FC1-4AE2-AD17-6F7F420736D0}"/>
    <cellStyle name="Millares 24 28 2" xfId="9312" xr:uid="{F7206762-89D1-4ACA-8607-45953B941D24}"/>
    <cellStyle name="Millares 24 29" xfId="9271" xr:uid="{D38E38B0-6075-416C-B85D-A5A050B7F78F}"/>
    <cellStyle name="Millares 24 3" xfId="2745" xr:uid="{C2F3BA91-BFC6-4D42-B5D4-6C0CB899701F}"/>
    <cellStyle name="Millares 24 3 10" xfId="2746" xr:uid="{D2DD398F-4F71-4D18-ABE5-CCF971996FE4}"/>
    <cellStyle name="Millares 24 3 11" xfId="2747" xr:uid="{04B57878-276E-4349-ACFC-9E20C561BF43}"/>
    <cellStyle name="Millares 24 3 12" xfId="2748" xr:uid="{57639462-7B37-4BD8-A2BD-7D8B6E8E49B0}"/>
    <cellStyle name="Millares 24 3 13" xfId="2749" xr:uid="{28D43B27-871C-42CE-936A-46218C120D38}"/>
    <cellStyle name="Millares 24 3 14" xfId="2750" xr:uid="{4959137B-9919-46F8-832E-F4243A0878FE}"/>
    <cellStyle name="Millares 24 3 15" xfId="2751" xr:uid="{6EAE7221-9C9C-436C-8743-87BC35C08CDA}"/>
    <cellStyle name="Millares 24 3 16" xfId="2752" xr:uid="{57AF3149-3076-42ED-B37D-B0AFC84AC02D}"/>
    <cellStyle name="Millares 24 3 17" xfId="2753" xr:uid="{FB014DB8-57EA-4A0F-98BB-A7D8EAA6DE07}"/>
    <cellStyle name="Millares 24 3 18" xfId="2754" xr:uid="{501E180F-07A8-4A8E-A0BD-3B4CB99820E0}"/>
    <cellStyle name="Millares 24 3 19" xfId="2755" xr:uid="{B4D5F089-A62B-413B-8AC1-FD06C5C0EA13}"/>
    <cellStyle name="Millares 24 3 2" xfId="2756" xr:uid="{077E652B-B67D-4762-B58D-4B0A6C03FC13}"/>
    <cellStyle name="Millares 24 3 2 2" xfId="2757" xr:uid="{800C8E71-4DDF-4142-85E5-21FC6BD6D6AF}"/>
    <cellStyle name="Millares 24 3 2 3" xfId="2758" xr:uid="{839010B7-1AD2-410F-8BE5-DDBFD5AAA29B}"/>
    <cellStyle name="Millares 24 3 2 4" xfId="9471" xr:uid="{87D14753-8255-4D8F-89E6-F72F74C180CA}"/>
    <cellStyle name="Millares 24 3 20" xfId="2759" xr:uid="{813588C3-5667-4BBE-BD7F-590B65A030F7}"/>
    <cellStyle name="Millares 24 3 21" xfId="2760" xr:uid="{402D032E-0FD8-40C5-974B-FC99DF312204}"/>
    <cellStyle name="Millares 24 3 22" xfId="2761" xr:uid="{C031A1D6-BB39-4EA1-8C1D-CCA61145D26D}"/>
    <cellStyle name="Millares 24 3 23" xfId="9189" xr:uid="{C3E53192-6198-448A-8D6D-58A5535DC7C0}"/>
    <cellStyle name="Millares 24 3 23 2" xfId="9391" xr:uid="{28ED2AAA-6913-4011-9E7B-2288250CD2C2}"/>
    <cellStyle name="Millares 24 3 24" xfId="9430" xr:uid="{1D84EE5B-2D63-42A2-ADA9-07A02C904F25}"/>
    <cellStyle name="Millares 24 3 3" xfId="2762" xr:uid="{107C71FF-E585-4A99-B878-40261F1AA377}"/>
    <cellStyle name="Millares 24 3 4" xfId="2763" xr:uid="{B884A9C2-87F7-4A17-8DFC-B090FAF11637}"/>
    <cellStyle name="Millares 24 3 5" xfId="2764" xr:uid="{51722447-45E7-4564-92FE-8E6C17DF7948}"/>
    <cellStyle name="Millares 24 3 6" xfId="2765" xr:uid="{EA94ABDD-F3F1-4E6C-A7ED-FC3A3A519055}"/>
    <cellStyle name="Millares 24 3 7" xfId="2766" xr:uid="{2E11BD06-DA76-4CD1-86C0-D28A49F4307E}"/>
    <cellStyle name="Millares 24 3 8" xfId="2767" xr:uid="{7A2BA85F-4D2F-44C9-8D26-08F04D284CF4}"/>
    <cellStyle name="Millares 24 3 9" xfId="2768" xr:uid="{6A58348E-5FC0-4DE3-BB16-6F532CA2646C}"/>
    <cellStyle name="Millares 24 30" xfId="9409" xr:uid="{EE2293E7-F96F-43E2-9683-4A8D5BBE2703}"/>
    <cellStyle name="Millares 24 4" xfId="2769" xr:uid="{CC239AAF-BB5C-4279-BD21-FDAD33F3F20B}"/>
    <cellStyle name="Millares 24 4 10" xfId="2770" xr:uid="{0C0F2259-1A10-4EEA-AA29-BBE26833468D}"/>
    <cellStyle name="Millares 24 4 11" xfId="2771" xr:uid="{E879D993-A5E3-4168-AAF2-5A8BB3FE479A}"/>
    <cellStyle name="Millares 24 4 12" xfId="2772" xr:uid="{58999D45-5B70-4E36-8850-48ECF54835F2}"/>
    <cellStyle name="Millares 24 4 13" xfId="2773" xr:uid="{CFD93F29-FFA8-4F66-A73B-A8D5BE574DA0}"/>
    <cellStyle name="Millares 24 4 14" xfId="2774" xr:uid="{7AF21FC4-495C-4CBA-9A9A-3A7F37F4D1A9}"/>
    <cellStyle name="Millares 24 4 15" xfId="2775" xr:uid="{C226AAD9-9061-43A8-AC93-7743DB778E6A}"/>
    <cellStyle name="Millares 24 4 16" xfId="2776" xr:uid="{FFDA7799-250B-431C-ADBD-4065634732F7}"/>
    <cellStyle name="Millares 24 4 17" xfId="2777" xr:uid="{78E32B33-EF3C-4494-8F14-943FDA2C1469}"/>
    <cellStyle name="Millares 24 4 18" xfId="2778" xr:uid="{09BB45CC-13E0-4534-B297-CE5574CDC3D7}"/>
    <cellStyle name="Millares 24 4 19" xfId="2779" xr:uid="{628C5CC3-E1DE-465D-BAFB-FBCFCE7885D5}"/>
    <cellStyle name="Millares 24 4 2" xfId="2780" xr:uid="{9C13897F-FA9C-460C-A3FD-3D9885B3A5EB}"/>
    <cellStyle name="Millares 24 4 2 2" xfId="2781" xr:uid="{137EA63E-189E-43A8-A0CE-72ADCE5C4DB4}"/>
    <cellStyle name="Millares 24 4 2 3" xfId="2782" xr:uid="{62EC137B-10B4-4367-BD4D-EF7B41D88B64}"/>
    <cellStyle name="Millares 24 4 20" xfId="2783" xr:uid="{2E229B87-B686-4C87-85C7-834469D3FB32}"/>
    <cellStyle name="Millares 24 4 21" xfId="2784" xr:uid="{8F2AC5E9-B57F-4197-88E9-124156437066}"/>
    <cellStyle name="Millares 24 4 22" xfId="9451" xr:uid="{B358D211-06F5-48CD-AD19-FBD3632A16FB}"/>
    <cellStyle name="Millares 24 4 3" xfId="2785" xr:uid="{7A54F618-4AB6-4526-A211-590244F64491}"/>
    <cellStyle name="Millares 24 4 4" xfId="2786" xr:uid="{E431BB2B-1D5F-4573-920E-8E6DA6A19BF6}"/>
    <cellStyle name="Millares 24 4 5" xfId="2787" xr:uid="{399F9970-C31F-4622-B463-37F5A00170CA}"/>
    <cellStyle name="Millares 24 4 6" xfId="2788" xr:uid="{67A7151E-7B52-4102-8499-0967897637EF}"/>
    <cellStyle name="Millares 24 4 7" xfId="2789" xr:uid="{22FBD4CD-F2CF-4D1B-8936-406CDD9DB322}"/>
    <cellStyle name="Millares 24 4 8" xfId="2790" xr:uid="{4F297327-301E-4D77-9729-71FB081BB664}"/>
    <cellStyle name="Millares 24 4 9" xfId="2791" xr:uid="{178F8A50-440C-4C4D-9249-3323FA3A172A}"/>
    <cellStyle name="Millares 24 5" xfId="2792" xr:uid="{4648A520-03D0-4DD2-81ED-E5B9D9494700}"/>
    <cellStyle name="Millares 24 5 10" xfId="2793" xr:uid="{22307A57-76F9-41CE-9EF1-E4B7F4865ACE}"/>
    <cellStyle name="Millares 24 5 11" xfId="2794" xr:uid="{003C0C0B-7498-4AF7-A8C9-F5D7BA59EE01}"/>
    <cellStyle name="Millares 24 5 12" xfId="2795" xr:uid="{F2BC084D-FCD3-466F-A9F3-C33112A96705}"/>
    <cellStyle name="Millares 24 5 13" xfId="2796" xr:uid="{9BFF3D9E-F609-4FBB-B012-3930DC6FB37A}"/>
    <cellStyle name="Millares 24 5 14" xfId="2797" xr:uid="{31D0E5E3-666C-4E60-92E3-1332E2CBD6F5}"/>
    <cellStyle name="Millares 24 5 15" xfId="2798" xr:uid="{9C7BCBD2-ABB0-4D9A-8D24-D88A1741E935}"/>
    <cellStyle name="Millares 24 5 16" xfId="2799" xr:uid="{A07714E2-B335-49F6-B5C8-6C282FA9C4EC}"/>
    <cellStyle name="Millares 24 5 17" xfId="2800" xr:uid="{D95F2BEF-CA3A-461A-9F95-2E0965162985}"/>
    <cellStyle name="Millares 24 5 18" xfId="2801" xr:uid="{886CF510-D3A0-4A59-B769-0022A50D4128}"/>
    <cellStyle name="Millares 24 5 19" xfId="2802" xr:uid="{D5157480-CC0D-49A1-AFE0-FA89EFEEFC47}"/>
    <cellStyle name="Millares 24 5 2" xfId="2803" xr:uid="{AEDF1F53-257B-4537-AEA0-07C41E4D6A38}"/>
    <cellStyle name="Millares 24 5 2 2" xfId="2804" xr:uid="{0F63091A-C477-49D1-BD5C-F6061DFC0200}"/>
    <cellStyle name="Millares 24 5 2 3" xfId="2805" xr:uid="{AFD00E13-DB53-4250-A055-406C3DEEEB23}"/>
    <cellStyle name="Millares 24 5 20" xfId="2806" xr:uid="{A0D5C889-3CC6-478C-A0B3-47FE4166E393}"/>
    <cellStyle name="Millares 24 5 21" xfId="2807" xr:uid="{0F46A398-E664-44FC-B9B7-FDF628454192}"/>
    <cellStyle name="Millares 24 5 3" xfId="2808" xr:uid="{199A79DF-82D0-476C-AEC3-05877DE7349B}"/>
    <cellStyle name="Millares 24 5 4" xfId="2809" xr:uid="{A2B16465-9B41-44E1-891F-F6DA7DAED9A2}"/>
    <cellStyle name="Millares 24 5 5" xfId="2810" xr:uid="{51D95903-B15B-47EB-9311-0F81B3ED2A9F}"/>
    <cellStyle name="Millares 24 5 6" xfId="2811" xr:uid="{082516A7-F131-47FF-ABBC-F03CEDF235DB}"/>
    <cellStyle name="Millares 24 5 7" xfId="2812" xr:uid="{3B141855-CE4C-42ED-A5D1-BB89FED203E4}"/>
    <cellStyle name="Millares 24 5 8" xfId="2813" xr:uid="{C5AE723C-8789-4330-B9F0-E185DD815DBF}"/>
    <cellStyle name="Millares 24 5 9" xfId="2814" xr:uid="{04DA66E3-FAF8-401D-8411-BA877DE932E3}"/>
    <cellStyle name="Millares 24 6" xfId="2815" xr:uid="{512CEF82-5303-4DA2-89F5-B3890E5C85A5}"/>
    <cellStyle name="Millares 24 6 2" xfId="2816" xr:uid="{DD9B0E63-3BB0-4431-8A3C-0BB27C5C0F11}"/>
    <cellStyle name="Millares 24 6 2 2" xfId="2817" xr:uid="{1BDC5482-BD7A-4D00-9227-CEAB4C32A9C1}"/>
    <cellStyle name="Millares 24 6 2 3" xfId="2818" xr:uid="{300B567F-B500-4407-BF1D-B70D8CD72EFD}"/>
    <cellStyle name="Millares 24 6 3" xfId="2819" xr:uid="{FA772C5E-6D71-4216-B235-B28A20946743}"/>
    <cellStyle name="Millares 24 6 4" xfId="2820" xr:uid="{D5299807-9432-4EDD-921D-FDE3A5455BFA}"/>
    <cellStyle name="Millares 24 6 5" xfId="2821" xr:uid="{CFFE0235-E7BF-4138-BB14-F49BF9E7E39D}"/>
    <cellStyle name="Millares 24 6 6" xfId="2822" xr:uid="{DA82F9ED-76F7-43D4-B448-2110C19FB288}"/>
    <cellStyle name="Millares 24 6 7" xfId="2823" xr:uid="{4D03A3B9-3125-4E6B-86CF-E65ABBF15176}"/>
    <cellStyle name="Millares 24 6 8" xfId="2824" xr:uid="{84EF594A-20D3-4565-9CF1-A5480639DE1F}"/>
    <cellStyle name="Millares 24 7" xfId="2825" xr:uid="{659F379F-4E1B-47A9-9ED4-8F3367E09E61}"/>
    <cellStyle name="Millares 24 7 2" xfId="2826" xr:uid="{EE2A091B-353A-43AC-A413-3FD540414451}"/>
    <cellStyle name="Millares 24 7 3" xfId="2827" xr:uid="{99C12B4A-3FFA-4337-8EFC-5ACB1F22E842}"/>
    <cellStyle name="Millares 24 8" xfId="2828" xr:uid="{E26D11DA-F94E-43E1-87AB-A1024C31A2CF}"/>
    <cellStyle name="Millares 24 9" xfId="2829" xr:uid="{78CE10C3-B766-4DE9-96E6-627ABC0DB0E9}"/>
    <cellStyle name="Millares 240" xfId="9190" xr:uid="{D7EBC051-F4D5-49AD-8AA4-8DB4BC243838}"/>
    <cellStyle name="Millares 241" xfId="9191" xr:uid="{14F49CA1-6640-47C3-BB8A-1AD33AD2F45B}"/>
    <cellStyle name="Millares 242" xfId="9192" xr:uid="{7BE1A879-A2F3-442E-89B6-0BB78A711A8B}"/>
    <cellStyle name="Millares 243" xfId="9193" xr:uid="{6EF14E6E-FA76-427F-849D-0E8818ECB854}"/>
    <cellStyle name="Millares 244" xfId="9194" xr:uid="{EDC79490-0FAB-4714-80D0-053E0F2AFC8B}"/>
    <cellStyle name="Millares 245" xfId="9195" xr:uid="{5F53C89E-F5D3-4CF7-8978-A523E40B0052}"/>
    <cellStyle name="Millares 246" xfId="9196" xr:uid="{07025D61-607C-457F-8614-B1EAF9FAEC1A}"/>
    <cellStyle name="Millares 247" xfId="9197" xr:uid="{08BA660A-049A-4BCB-9FA4-79AC28950E1B}"/>
    <cellStyle name="Millares 248" xfId="9002" xr:uid="{295AB6F4-1DA8-4504-824F-42AAF43B6B3E}"/>
    <cellStyle name="Millares 249" xfId="9198" xr:uid="{63169815-CD5E-4F0B-AC31-84CFDDA743C2}"/>
    <cellStyle name="Millares 25" xfId="2830" xr:uid="{960BAB6D-5A69-4059-9589-9C804323E5BB}"/>
    <cellStyle name="Millares 25 10" xfId="2831" xr:uid="{4893CDAF-69FE-4BAD-AB4F-D2484DC5D5B4}"/>
    <cellStyle name="Millares 25 11" xfId="2832" xr:uid="{F9CD47DC-286A-458D-9355-FFF01B478896}"/>
    <cellStyle name="Millares 25 12" xfId="2833" xr:uid="{9BEBDA1D-2CB8-446A-9291-5951B95320F2}"/>
    <cellStyle name="Millares 25 13" xfId="2834" xr:uid="{68B17E09-80A1-4FE5-82D2-8EA2A8B7565F}"/>
    <cellStyle name="Millares 25 14" xfId="2835" xr:uid="{8A51CF05-6586-47A7-B8B8-DAE0958928FF}"/>
    <cellStyle name="Millares 25 15" xfId="2836" xr:uid="{8D09959C-06C8-46D5-B254-DD500EEF9937}"/>
    <cellStyle name="Millares 25 16" xfId="2837" xr:uid="{E29380C7-1259-4B8B-91AB-98199A70214D}"/>
    <cellStyle name="Millares 25 17" xfId="2838" xr:uid="{0B8F1726-5B32-44F3-BA56-C9ECC5EED9F7}"/>
    <cellStyle name="Millares 25 18" xfId="2839" xr:uid="{7BBED8B2-604D-4236-8A26-570322ED9AEC}"/>
    <cellStyle name="Millares 25 19" xfId="2840" xr:uid="{6836B2C2-4B58-4913-AB78-66AF6533FBF0}"/>
    <cellStyle name="Millares 25 2" xfId="2841" xr:uid="{09A3112B-7D69-41E7-8D59-DEFA1F68D853}"/>
    <cellStyle name="Millares 25 2 10" xfId="2842" xr:uid="{C80BF837-B99C-46DD-9D80-986DECB42642}"/>
    <cellStyle name="Millares 25 2 11" xfId="2843" xr:uid="{EAE9BBAD-09B9-4583-992D-620A48BE8063}"/>
    <cellStyle name="Millares 25 2 12" xfId="2844" xr:uid="{14AF7E00-B7EA-4965-95BE-7BBB55B71505}"/>
    <cellStyle name="Millares 25 2 13" xfId="2845" xr:uid="{9CAF4142-4701-4E9A-99F1-637DEAC2B273}"/>
    <cellStyle name="Millares 25 2 14" xfId="2846" xr:uid="{CBC9A0A0-7A16-4F73-ACE6-E9C3B757ABC7}"/>
    <cellStyle name="Millares 25 2 15" xfId="2847" xr:uid="{F2A7F188-0FE4-49C1-963B-5099DAD554DE}"/>
    <cellStyle name="Millares 25 2 16" xfId="2848" xr:uid="{103DC7D3-9DBB-4D4C-A182-C916A27E4220}"/>
    <cellStyle name="Millares 25 2 17" xfId="2849" xr:uid="{03696D38-FC85-4BB8-8BB2-DC38F1BCA3DF}"/>
    <cellStyle name="Millares 25 2 18" xfId="2850" xr:uid="{33C08F1B-00A8-4F93-AD1D-AB5FA3658DAB}"/>
    <cellStyle name="Millares 25 2 19" xfId="2851" xr:uid="{21E58BEC-8022-4C4F-A0CA-33F642E4C719}"/>
    <cellStyle name="Millares 25 2 2" xfId="2852" xr:uid="{8CB9CB81-BA55-40DA-AE83-B734356B7339}"/>
    <cellStyle name="Millares 25 2 2 2" xfId="2853" xr:uid="{DF5578E0-A6E9-47D0-BB2E-494358DD2942}"/>
    <cellStyle name="Millares 25 2 2 3" xfId="2854" xr:uid="{8F302D93-0D3D-483E-9427-585AAA91E435}"/>
    <cellStyle name="Millares 25 2 20" xfId="2855" xr:uid="{6FEE3415-40D0-42EF-BE79-7C935BD29430}"/>
    <cellStyle name="Millares 25 2 21" xfId="2856" xr:uid="{33DB49AC-1382-4ACC-B6E5-4046D88739CB}"/>
    <cellStyle name="Millares 25 2 22" xfId="2857" xr:uid="{588DE810-D345-4C5E-9405-F35539066017}"/>
    <cellStyle name="Millares 25 2 3" xfId="2858" xr:uid="{96FB7497-69B3-4C4C-BA3B-5E2CAAD67BD8}"/>
    <cellStyle name="Millares 25 2 4" xfId="2859" xr:uid="{F714B8F3-C6FD-45A6-97A6-92C4BC9688D9}"/>
    <cellStyle name="Millares 25 2 5" xfId="2860" xr:uid="{4D2BA196-F39A-4598-BAD8-418863DEF005}"/>
    <cellStyle name="Millares 25 2 6" xfId="2861" xr:uid="{8FEB3F20-0383-415A-AEFA-E6669A09111C}"/>
    <cellStyle name="Millares 25 2 7" xfId="2862" xr:uid="{1491BA80-8192-49B7-8EB2-8781851C1CBC}"/>
    <cellStyle name="Millares 25 2 8" xfId="2863" xr:uid="{3C1C249B-D636-4956-A7CC-7448CA893655}"/>
    <cellStyle name="Millares 25 2 9" xfId="2864" xr:uid="{C146E723-6473-44F6-9654-32FD6FD57C32}"/>
    <cellStyle name="Millares 25 20" xfId="2865" xr:uid="{E66CE1ED-642C-4C0E-9FD1-3CB614ED94E6}"/>
    <cellStyle name="Millares 25 21" xfId="2866" xr:uid="{B3B0B5FF-5038-4A55-A6D8-4867FF4B5FFF}"/>
    <cellStyle name="Millares 25 22" xfId="2867" xr:uid="{257788F7-13F0-46A1-B0DA-590D47626066}"/>
    <cellStyle name="Millares 25 23" xfId="2868" xr:uid="{3DD01117-E2AE-4080-A97F-4E34D56AF101}"/>
    <cellStyle name="Millares 25 24" xfId="2869" xr:uid="{77B58A37-5368-45B4-A413-F38CD8775AFA}"/>
    <cellStyle name="Millares 25 25" xfId="2870" xr:uid="{CEECE860-5024-4955-BEFA-36E7627C7A72}"/>
    <cellStyle name="Millares 25 26" xfId="2871" xr:uid="{B319F5F2-9286-43A2-84D1-CEDBEFEE45C3}"/>
    <cellStyle name="Millares 25 27" xfId="9313" xr:uid="{71CC8E4D-5AD6-4A49-918B-4A4509C2BD18}"/>
    <cellStyle name="Millares 25 3" xfId="2872" xr:uid="{F0A7E064-8668-420C-915C-D762CB77E1EA}"/>
    <cellStyle name="Millares 25 3 10" xfId="2873" xr:uid="{E50B2160-4C4B-41AC-8693-A873091116CC}"/>
    <cellStyle name="Millares 25 3 11" xfId="2874" xr:uid="{6127D4C9-23AE-4B8A-B56A-28CF316EFAFB}"/>
    <cellStyle name="Millares 25 3 12" xfId="2875" xr:uid="{BD7FCF44-C406-415C-A3A6-6A7835B5F4B4}"/>
    <cellStyle name="Millares 25 3 13" xfId="2876" xr:uid="{AEE6BAC2-9428-444E-8A4A-D902276FFF8F}"/>
    <cellStyle name="Millares 25 3 14" xfId="2877" xr:uid="{A5C91557-6621-45B3-870F-7BA0665791C6}"/>
    <cellStyle name="Millares 25 3 15" xfId="2878" xr:uid="{D3F1CB0B-DDED-49B1-8F7E-BA0CF7C26CAD}"/>
    <cellStyle name="Millares 25 3 16" xfId="2879" xr:uid="{E8E7AA6E-0C45-44EC-AE87-3BC8D32C0408}"/>
    <cellStyle name="Millares 25 3 17" xfId="2880" xr:uid="{04D40F4E-1197-4F5B-B9C3-1AAF04333CFA}"/>
    <cellStyle name="Millares 25 3 18" xfId="2881" xr:uid="{2F609FE6-E354-424F-8FCF-C1E778DE451E}"/>
    <cellStyle name="Millares 25 3 19" xfId="2882" xr:uid="{A813BA51-6BB0-41FE-85DF-E7892126876F}"/>
    <cellStyle name="Millares 25 3 2" xfId="2883" xr:uid="{1460BFB0-32C0-46B3-8CB4-20DB09860324}"/>
    <cellStyle name="Millares 25 3 2 2" xfId="2884" xr:uid="{C44FB590-A6EF-49BF-B8A6-1D647091E526}"/>
    <cellStyle name="Millares 25 3 2 3" xfId="2885" xr:uid="{3160DFB1-8F0E-4638-9C39-DB83ABB3127E}"/>
    <cellStyle name="Millares 25 3 20" xfId="2886" xr:uid="{5023533D-5966-4FA6-A63D-70855D23AAB6}"/>
    <cellStyle name="Millares 25 3 21" xfId="2887" xr:uid="{48F16765-92BF-47F8-81EF-B865A1EBC85E}"/>
    <cellStyle name="Millares 25 3 22" xfId="2888" xr:uid="{29E44B59-12D2-406B-A1BA-214BB5221B7F}"/>
    <cellStyle name="Millares 25 3 3" xfId="2889" xr:uid="{179E43A9-C87A-4BCB-84DA-D839D258F271}"/>
    <cellStyle name="Millares 25 3 4" xfId="2890" xr:uid="{6FBEB1BD-B8C5-4D05-AE34-3A296434B646}"/>
    <cellStyle name="Millares 25 3 5" xfId="2891" xr:uid="{902075F9-F840-4667-A7B0-BA95DBC5C8B9}"/>
    <cellStyle name="Millares 25 3 6" xfId="2892" xr:uid="{0DDDDCD8-BCBB-4592-B08A-5A3A3B966CC1}"/>
    <cellStyle name="Millares 25 3 7" xfId="2893" xr:uid="{863020CB-CA4F-47A9-9B53-34980AB47C49}"/>
    <cellStyle name="Millares 25 3 8" xfId="2894" xr:uid="{5D1EBCD7-4359-4307-B676-F2FB0E00AEB0}"/>
    <cellStyle name="Millares 25 3 9" xfId="2895" xr:uid="{92507E04-73A1-4C09-A6F8-86DB21B6DB10}"/>
    <cellStyle name="Millares 25 4" xfId="2896" xr:uid="{80A06C4A-210B-4ACA-BA7A-5964D91078E3}"/>
    <cellStyle name="Millares 25 4 10" xfId="2897" xr:uid="{2A7DFC15-4084-40CD-A19A-EE1F86E5BBE2}"/>
    <cellStyle name="Millares 25 4 11" xfId="2898" xr:uid="{FDE041F4-0E17-4DDF-AA43-5FF3DFD018E1}"/>
    <cellStyle name="Millares 25 4 12" xfId="2899" xr:uid="{7B22D7BB-2FB1-4151-AF78-89C5B96E6A51}"/>
    <cellStyle name="Millares 25 4 13" xfId="2900" xr:uid="{9D30582A-4967-4D88-9D93-BB8D829B013C}"/>
    <cellStyle name="Millares 25 4 14" xfId="2901" xr:uid="{DFA933FC-EFE1-4287-9056-0D5F0CA09656}"/>
    <cellStyle name="Millares 25 4 15" xfId="2902" xr:uid="{70DF81B5-A994-4CAA-88A4-4B968DADCD47}"/>
    <cellStyle name="Millares 25 4 16" xfId="2903" xr:uid="{02826E07-870C-44A2-95D3-71B2618CD4D6}"/>
    <cellStyle name="Millares 25 4 17" xfId="2904" xr:uid="{1D95F3AB-0165-488A-9E1A-6B8C4BCF8888}"/>
    <cellStyle name="Millares 25 4 18" xfId="2905" xr:uid="{2D3E2D68-D678-4C66-BC93-0F56F99D77F0}"/>
    <cellStyle name="Millares 25 4 19" xfId="2906" xr:uid="{B8137020-8E74-4219-94C6-F78CCB67B75F}"/>
    <cellStyle name="Millares 25 4 2" xfId="2907" xr:uid="{E0C042C8-E76A-4E58-8F4E-C904639DDFFD}"/>
    <cellStyle name="Millares 25 4 2 2" xfId="2908" xr:uid="{7D310244-6527-497C-BBC5-D44FB481119F}"/>
    <cellStyle name="Millares 25 4 2 3" xfId="2909" xr:uid="{F4227AD3-06C8-42D6-9943-7899AD20DD20}"/>
    <cellStyle name="Millares 25 4 20" xfId="2910" xr:uid="{9C871318-EAC4-402D-8760-E4964630A1ED}"/>
    <cellStyle name="Millares 25 4 21" xfId="2911" xr:uid="{B40B3EF5-614A-4023-8F6D-748AF686CCAD}"/>
    <cellStyle name="Millares 25 4 3" xfId="2912" xr:uid="{0DD9AA18-CB11-4001-9657-83D1187AF6C7}"/>
    <cellStyle name="Millares 25 4 4" xfId="2913" xr:uid="{EDAC8414-0959-4FDA-9598-611210938F1B}"/>
    <cellStyle name="Millares 25 4 5" xfId="2914" xr:uid="{33E08AB1-9F27-45A0-9D38-A27AFC30B4FD}"/>
    <cellStyle name="Millares 25 4 6" xfId="2915" xr:uid="{A9E2BD06-17A8-42CC-9935-123145E280A2}"/>
    <cellStyle name="Millares 25 4 7" xfId="2916" xr:uid="{CEDEE237-DBEF-4094-AD01-FD037C0A2DC3}"/>
    <cellStyle name="Millares 25 4 8" xfId="2917" xr:uid="{85FDCB48-AD3B-4BC7-B8B9-4EB49866B984}"/>
    <cellStyle name="Millares 25 4 9" xfId="2918" xr:uid="{D8D91744-4D12-4525-AC3D-9F5B9CC4F572}"/>
    <cellStyle name="Millares 25 5" xfId="2919" xr:uid="{2FF1263A-2CAC-4375-A2C1-5B5762D280EF}"/>
    <cellStyle name="Millares 25 5 10" xfId="2920" xr:uid="{90A13F4A-C3FD-46EE-9483-27E8133AFC30}"/>
    <cellStyle name="Millares 25 5 11" xfId="2921" xr:uid="{425FF9E1-C1E8-4C5D-BC56-30B0297B2274}"/>
    <cellStyle name="Millares 25 5 12" xfId="2922" xr:uid="{E50D69F8-DDEB-4C4C-815F-DE64E9D56287}"/>
    <cellStyle name="Millares 25 5 13" xfId="2923" xr:uid="{9C97BCEF-FED5-48D8-AD13-F13A5E329EC9}"/>
    <cellStyle name="Millares 25 5 14" xfId="2924" xr:uid="{55737BA2-AFA0-45EA-8F89-4E736C35F429}"/>
    <cellStyle name="Millares 25 5 15" xfId="2925" xr:uid="{B6FFD8C0-9373-4731-A755-FF098BAFB348}"/>
    <cellStyle name="Millares 25 5 16" xfId="2926" xr:uid="{51FFAB31-ABDF-4341-A68E-62FAB79E7D74}"/>
    <cellStyle name="Millares 25 5 17" xfId="2927" xr:uid="{2F0CC499-8757-4596-A154-D455A8FDF668}"/>
    <cellStyle name="Millares 25 5 18" xfId="2928" xr:uid="{8DE3B0EB-9C38-417C-BC38-27EE68509E52}"/>
    <cellStyle name="Millares 25 5 19" xfId="2929" xr:uid="{7C509447-D488-4613-8900-293A2BD10445}"/>
    <cellStyle name="Millares 25 5 2" xfId="2930" xr:uid="{EE20B49A-EFB3-4790-903E-4A574F9B475D}"/>
    <cellStyle name="Millares 25 5 2 2" xfId="2931" xr:uid="{8C31E964-4D22-4974-BD8B-2E99E0702C8F}"/>
    <cellStyle name="Millares 25 5 2 3" xfId="2932" xr:uid="{DB9F089C-3440-4CB7-B90F-A6E4A1C157EF}"/>
    <cellStyle name="Millares 25 5 20" xfId="2933" xr:uid="{107F8006-CCB5-4204-ADB6-2BC690E21C7C}"/>
    <cellStyle name="Millares 25 5 21" xfId="2934" xr:uid="{0F655F11-FD1C-449B-BEE8-7720EA2772DB}"/>
    <cellStyle name="Millares 25 5 3" xfId="2935" xr:uid="{14CD345D-36EC-458E-8D9E-D33F16DB852E}"/>
    <cellStyle name="Millares 25 5 4" xfId="2936" xr:uid="{A676995C-B8CE-43E2-9152-101CFA43AAE6}"/>
    <cellStyle name="Millares 25 5 5" xfId="2937" xr:uid="{619E825E-8127-4F02-B53A-CF3AD3D93B31}"/>
    <cellStyle name="Millares 25 5 6" xfId="2938" xr:uid="{10B8C8C4-5488-43BC-8453-8693348F40AE}"/>
    <cellStyle name="Millares 25 5 7" xfId="2939" xr:uid="{81891829-A005-41BF-8EB7-6D4F643E4755}"/>
    <cellStyle name="Millares 25 5 8" xfId="2940" xr:uid="{7F4A7239-CE21-4C5F-86D1-933C078EF241}"/>
    <cellStyle name="Millares 25 5 9" xfId="2941" xr:uid="{C34C21C2-A7E6-405D-B2FE-841FF5BA91F2}"/>
    <cellStyle name="Millares 25 6" xfId="2942" xr:uid="{56F814F3-CD09-4532-88EE-B05AD2893525}"/>
    <cellStyle name="Millares 25 6 2" xfId="2943" xr:uid="{557ED0E4-5143-4BEB-841E-B38507FB7BFF}"/>
    <cellStyle name="Millares 25 6 2 2" xfId="2944" xr:uid="{3A2A2999-B391-4612-96DF-1C5E9DD55575}"/>
    <cellStyle name="Millares 25 6 2 3" xfId="2945" xr:uid="{628AC6D5-1369-472F-AB49-CF3E4466232D}"/>
    <cellStyle name="Millares 25 6 3" xfId="2946" xr:uid="{DCBA264C-1336-4E30-AB11-BCE8C4B940C2}"/>
    <cellStyle name="Millares 25 6 4" xfId="2947" xr:uid="{396387CD-5841-4FC1-B151-5AE8CB020C2F}"/>
    <cellStyle name="Millares 25 6 5" xfId="2948" xr:uid="{46DD4E24-E30B-4D4C-BAAB-2A655A2D5437}"/>
    <cellStyle name="Millares 25 6 6" xfId="2949" xr:uid="{2EF198C1-74A4-4320-8D47-470B3BBFE089}"/>
    <cellStyle name="Millares 25 6 7" xfId="2950" xr:uid="{F3988DED-8602-4016-8FC0-49CAF2FB141E}"/>
    <cellStyle name="Millares 25 6 8" xfId="2951" xr:uid="{5053EA2E-519B-4911-95E9-E36E81C0EB8D}"/>
    <cellStyle name="Millares 25 7" xfId="2952" xr:uid="{601A5FA1-AF43-43DB-BC9B-7144E55E26B6}"/>
    <cellStyle name="Millares 25 7 2" xfId="2953" xr:uid="{551312F3-DD88-420A-B4FE-1F6DC3087741}"/>
    <cellStyle name="Millares 25 7 3" xfId="2954" xr:uid="{5288AE91-B476-4CBB-AEBE-9A71826C008B}"/>
    <cellStyle name="Millares 25 8" xfId="2955" xr:uid="{B50830D0-BF90-443B-9421-FA589643FBB9}"/>
    <cellStyle name="Millares 25 9" xfId="2956" xr:uid="{7F7DF4A9-4146-47EC-BBED-8148F01D92FF}"/>
    <cellStyle name="Millares 250" xfId="9199" xr:uid="{C477C5CE-7FA0-4887-B117-E7446BCF5514}"/>
    <cellStyle name="Millares 251" xfId="8085" xr:uid="{E07D2A20-F42C-4C16-B753-62B5DA39CAE6}"/>
    <cellStyle name="Millares 252" xfId="9200" xr:uid="{8EAB424D-F36E-4C0E-B911-C3FF42FC4FD3}"/>
    <cellStyle name="Millares 253" xfId="9201" xr:uid="{67899BC0-2B04-48CB-9A05-38739D85FA1C}"/>
    <cellStyle name="Millares 254" xfId="9202" xr:uid="{25DD0548-AE86-422A-9EFB-C48D1C43FA95}"/>
    <cellStyle name="Millares 255" xfId="9203" xr:uid="{7D1FC04D-5E08-469E-BABD-0FC4B6A8F44D}"/>
    <cellStyle name="Millares 256" xfId="9204" xr:uid="{754B8EBF-E18D-4C18-8DCD-FDF63A3B6C9F}"/>
    <cellStyle name="Millares 257" xfId="9205" xr:uid="{4899434E-B1A1-4FF7-8E46-5BA86B1E201D}"/>
    <cellStyle name="Millares 258" xfId="9206" xr:uid="{1D2457E3-80E8-401D-94E8-B87813E25305}"/>
    <cellStyle name="Millares 259" xfId="9207" xr:uid="{BBE1AC5C-6F3B-43CD-AFE5-3D7F9C29AED4}"/>
    <cellStyle name="Millares 26" xfId="2957" xr:uid="{DEC31028-826A-4B8F-8DF0-2E2C145A3753}"/>
    <cellStyle name="Millares 26 10" xfId="2958" xr:uid="{D6D18B1C-F3DF-472E-85BD-136E6CFBF406}"/>
    <cellStyle name="Millares 26 11" xfId="2959" xr:uid="{E2E405CF-32F9-4949-8354-FE8D811DA92B}"/>
    <cellStyle name="Millares 26 12" xfId="2960" xr:uid="{3A332C37-BADC-487E-8768-62294838DD9D}"/>
    <cellStyle name="Millares 26 13" xfId="2961" xr:uid="{7B0E6D19-EBCF-4F70-B373-91B1C2D9AB30}"/>
    <cellStyle name="Millares 26 14" xfId="2962" xr:uid="{EECA4BBD-5B92-45BA-8A08-806B98F48A8B}"/>
    <cellStyle name="Millares 26 15" xfId="2963" xr:uid="{D0E51628-9A37-48B7-9768-ADAA6F96F86B}"/>
    <cellStyle name="Millares 26 16" xfId="2964" xr:uid="{0FCB9C0E-1E17-4BEC-8F60-9E9F36C8E90D}"/>
    <cellStyle name="Millares 26 17" xfId="2965" xr:uid="{1FF30A3F-7F75-49A6-B83C-45726E26CE94}"/>
    <cellStyle name="Millares 26 18" xfId="2966" xr:uid="{EFC8A261-C390-4CE8-9BEE-FC74AB020811}"/>
    <cellStyle name="Millares 26 19" xfId="2967" xr:uid="{6BC972F5-D1F1-4BF9-90C0-0851A786ECAB}"/>
    <cellStyle name="Millares 26 2" xfId="2968" xr:uid="{C90499FC-8C62-462E-BD9F-4BE9F4417013}"/>
    <cellStyle name="Millares 26 2 10" xfId="2969" xr:uid="{5B03A6CE-D535-402B-8BBD-14E0EC3CFE5C}"/>
    <cellStyle name="Millares 26 2 11" xfId="2970" xr:uid="{28BE98A5-8292-48C3-B2E4-D7B0B3E85208}"/>
    <cellStyle name="Millares 26 2 12" xfId="2971" xr:uid="{DC2C94E1-D8CC-4721-9E1A-D12DB05AA6AA}"/>
    <cellStyle name="Millares 26 2 13" xfId="2972" xr:uid="{55151127-01C6-4EE9-8080-EF4E39C79C51}"/>
    <cellStyle name="Millares 26 2 14" xfId="2973" xr:uid="{6AA27CDE-A681-4D7F-96AD-BD504EDA6EC2}"/>
    <cellStyle name="Millares 26 2 15" xfId="2974" xr:uid="{6F870E00-0C59-4FF1-9EEF-55B1393FE939}"/>
    <cellStyle name="Millares 26 2 16" xfId="2975" xr:uid="{23C1B427-D865-4150-A2B3-157B35EDB256}"/>
    <cellStyle name="Millares 26 2 17" xfId="2976" xr:uid="{75F6A7E0-E5B0-425B-B894-358535C09CC5}"/>
    <cellStyle name="Millares 26 2 18" xfId="2977" xr:uid="{5B1FC4E9-BEC8-4CAE-A68B-D2E701761395}"/>
    <cellStyle name="Millares 26 2 19" xfId="2978" xr:uid="{5323CDCF-94CE-4918-8550-280A92551995}"/>
    <cellStyle name="Millares 26 2 2" xfId="2979" xr:uid="{A832EF68-CABD-44D6-9CED-AF1A9814EBC5}"/>
    <cellStyle name="Millares 26 2 2 2" xfId="2980" xr:uid="{27C36DDE-60A3-4D2B-B2C1-E858725A9448}"/>
    <cellStyle name="Millares 26 2 2 3" xfId="2981" xr:uid="{FC2F8E74-9671-4312-B874-BDE839F77ADE}"/>
    <cellStyle name="Millares 26 2 20" xfId="2982" xr:uid="{0D67DB25-5D3F-4850-8975-ABA4A9D1AB14}"/>
    <cellStyle name="Millares 26 2 21" xfId="2983" xr:uid="{E22D0552-2718-4BE9-8797-13281F9BD650}"/>
    <cellStyle name="Millares 26 2 22" xfId="2984" xr:uid="{827C8D4F-65D0-4EAC-962D-32CE97DE29F1}"/>
    <cellStyle name="Millares 26 2 3" xfId="2985" xr:uid="{72DA49C1-F2F3-4A64-9AEC-569D863D986B}"/>
    <cellStyle name="Millares 26 2 4" xfId="2986" xr:uid="{D4390D09-313D-45E6-A3B4-D416459E4F21}"/>
    <cellStyle name="Millares 26 2 5" xfId="2987" xr:uid="{7534E469-5221-4CB9-B1AF-B9EE21668F37}"/>
    <cellStyle name="Millares 26 2 6" xfId="2988" xr:uid="{F7FE04E9-E7B9-43EB-9C31-51BFFF2FD97A}"/>
    <cellStyle name="Millares 26 2 7" xfId="2989" xr:uid="{E0426BE1-EB60-4A1E-A9F3-CD04A15245A3}"/>
    <cellStyle name="Millares 26 2 8" xfId="2990" xr:uid="{56948519-A179-44EF-B826-54D604444171}"/>
    <cellStyle name="Millares 26 2 9" xfId="2991" xr:uid="{A14A68D7-D5A9-411F-A388-2C861E565319}"/>
    <cellStyle name="Millares 26 20" xfId="2992" xr:uid="{F212BECB-7A73-4DC7-A593-83E0AC6EC220}"/>
    <cellStyle name="Millares 26 21" xfId="2993" xr:uid="{98C12895-33C5-4408-B068-756559C046E8}"/>
    <cellStyle name="Millares 26 22" xfId="2994" xr:uid="{DBDF44BC-133C-4F6B-98B0-1B68211AC3D9}"/>
    <cellStyle name="Millares 26 23" xfId="2995" xr:uid="{1C4F35D6-C7CD-41FC-9134-BC39C466B6B6}"/>
    <cellStyle name="Millares 26 24" xfId="2996" xr:uid="{F917DC64-15E2-4777-B895-F38205DA4565}"/>
    <cellStyle name="Millares 26 25" xfId="2997" xr:uid="{4F2D8064-7761-4F34-B71E-3B8F5B7A1BFC}"/>
    <cellStyle name="Millares 26 26" xfId="2998" xr:uid="{F9E89C6C-7956-4260-B626-4D0755EC9B6A}"/>
    <cellStyle name="Millares 26 27" xfId="9314" xr:uid="{F0819CFF-5FD9-410F-A525-062252BC7D49}"/>
    <cellStyle name="Millares 26 3" xfId="2999" xr:uid="{4A61DA42-2690-4B8A-90D5-55DC5920CEB7}"/>
    <cellStyle name="Millares 26 3 10" xfId="3000" xr:uid="{60CBD16E-8486-4A75-B1B7-09CB7CDA78D6}"/>
    <cellStyle name="Millares 26 3 11" xfId="3001" xr:uid="{020B0B1C-4113-498D-A93E-0A4F938045CC}"/>
    <cellStyle name="Millares 26 3 12" xfId="3002" xr:uid="{0E406111-923C-4D36-B83D-7A9221623F69}"/>
    <cellStyle name="Millares 26 3 13" xfId="3003" xr:uid="{7FA99D1C-E07F-4A42-9327-0B999F4368F8}"/>
    <cellStyle name="Millares 26 3 14" xfId="3004" xr:uid="{F992F786-E376-477A-B0E3-1F83359735B6}"/>
    <cellStyle name="Millares 26 3 15" xfId="3005" xr:uid="{F4C6FD3E-C24F-43D1-9E2B-CCD0133F5FBA}"/>
    <cellStyle name="Millares 26 3 16" xfId="3006" xr:uid="{66AEACDA-71B4-4C9F-9042-0D5A5D2BEA62}"/>
    <cellStyle name="Millares 26 3 17" xfId="3007" xr:uid="{16F6FBE5-3794-40C6-9DD8-9BED3F73A55D}"/>
    <cellStyle name="Millares 26 3 18" xfId="3008" xr:uid="{8D793AC5-0363-421D-AA27-130AC45B0CC9}"/>
    <cellStyle name="Millares 26 3 19" xfId="3009" xr:uid="{71322099-8BC6-400F-A6E1-0762E33670A4}"/>
    <cellStyle name="Millares 26 3 2" xfId="3010" xr:uid="{BFAF7496-351B-496E-90A3-75E77F6C8C76}"/>
    <cellStyle name="Millares 26 3 2 2" xfId="3011" xr:uid="{D0B5D8F0-EE6C-4CF9-A6A8-E7E3806ACCFB}"/>
    <cellStyle name="Millares 26 3 2 3" xfId="3012" xr:uid="{EABEE83D-B980-478E-AC81-15B980AD8F1B}"/>
    <cellStyle name="Millares 26 3 20" xfId="3013" xr:uid="{B06C9DCB-BEDF-4F2A-9F03-02512B3886E2}"/>
    <cellStyle name="Millares 26 3 21" xfId="3014" xr:uid="{97E641B3-22E9-45F9-BD07-B4C8236ACFE9}"/>
    <cellStyle name="Millares 26 3 22" xfId="3015" xr:uid="{114C73D2-0090-449C-9A09-C2CCA92EF4B2}"/>
    <cellStyle name="Millares 26 3 3" xfId="3016" xr:uid="{FCDC4AE5-39C5-45F3-AC88-97AF0F863D48}"/>
    <cellStyle name="Millares 26 3 4" xfId="3017" xr:uid="{55F28C0E-A2AE-4816-8DDD-6378A26E5F7A}"/>
    <cellStyle name="Millares 26 3 5" xfId="3018" xr:uid="{E734E933-5AB0-4043-9A5E-06295273FCE9}"/>
    <cellStyle name="Millares 26 3 6" xfId="3019" xr:uid="{46265C9F-E1B9-4BBB-ADDD-A36A71C00B94}"/>
    <cellStyle name="Millares 26 3 7" xfId="3020" xr:uid="{5819906F-9CA0-4B0E-B6D4-904CC630D3EE}"/>
    <cellStyle name="Millares 26 3 8" xfId="3021" xr:uid="{3524F118-E6F9-48CD-B284-9989521AE291}"/>
    <cellStyle name="Millares 26 3 9" xfId="3022" xr:uid="{C4C9B482-17CA-4FC6-B503-AE0C26F55688}"/>
    <cellStyle name="Millares 26 4" xfId="3023" xr:uid="{8EF9E205-0D64-4BF3-BFED-735AF21F8593}"/>
    <cellStyle name="Millares 26 4 10" xfId="3024" xr:uid="{469CE06B-4F0E-4AE8-A870-C8B2B603D241}"/>
    <cellStyle name="Millares 26 4 11" xfId="3025" xr:uid="{5F3110E6-593A-49B1-BADB-0A25C3F4AF7B}"/>
    <cellStyle name="Millares 26 4 12" xfId="3026" xr:uid="{F263F903-96D1-4973-BA27-3A961D7A8A7F}"/>
    <cellStyle name="Millares 26 4 13" xfId="3027" xr:uid="{D92BA0D4-7A5C-48D2-87CD-CB1FAB10ECF7}"/>
    <cellStyle name="Millares 26 4 14" xfId="3028" xr:uid="{67AC0C25-CC71-47B4-8DC3-8FB147E4E82F}"/>
    <cellStyle name="Millares 26 4 15" xfId="3029" xr:uid="{99EE978C-E392-4687-92F3-FC114596B2B2}"/>
    <cellStyle name="Millares 26 4 16" xfId="3030" xr:uid="{3DD21506-24BF-48B2-97AA-E972744696EE}"/>
    <cellStyle name="Millares 26 4 17" xfId="3031" xr:uid="{52FCB605-178B-4C53-9384-B834CAC2F402}"/>
    <cellStyle name="Millares 26 4 18" xfId="3032" xr:uid="{103788B2-0FB1-4F08-840C-DC28C6B18C37}"/>
    <cellStyle name="Millares 26 4 19" xfId="3033" xr:uid="{238A6B76-3C47-422E-808E-6A60FEA6F504}"/>
    <cellStyle name="Millares 26 4 2" xfId="3034" xr:uid="{FD2A5A90-65FA-43C5-A696-F98186CC6CD3}"/>
    <cellStyle name="Millares 26 4 2 2" xfId="3035" xr:uid="{B7E3C4F1-F5D7-448A-A0AF-613DB2ABDC1F}"/>
    <cellStyle name="Millares 26 4 2 3" xfId="3036" xr:uid="{46CC4FFF-2801-437F-BEBA-0311B7BEC736}"/>
    <cellStyle name="Millares 26 4 20" xfId="3037" xr:uid="{A9617F87-F320-4DFE-93DB-2046105405A5}"/>
    <cellStyle name="Millares 26 4 21" xfId="3038" xr:uid="{2E445383-43C9-47B7-AB19-393FA908A59C}"/>
    <cellStyle name="Millares 26 4 3" xfId="3039" xr:uid="{54B5CC57-F393-4FDD-94C1-8C9BAA047B1E}"/>
    <cellStyle name="Millares 26 4 4" xfId="3040" xr:uid="{FFC9ECA0-1D22-4065-8127-F950F9BB0E47}"/>
    <cellStyle name="Millares 26 4 5" xfId="3041" xr:uid="{7C47A68F-12F4-47C8-8263-6FE82CA50F0D}"/>
    <cellStyle name="Millares 26 4 6" xfId="3042" xr:uid="{EC5DF937-5A3E-49FE-AF95-D0331864F350}"/>
    <cellStyle name="Millares 26 4 7" xfId="3043" xr:uid="{D5B98B79-8B52-47D7-A781-CCE7B6D8549C}"/>
    <cellStyle name="Millares 26 4 8" xfId="3044" xr:uid="{5EE2AEEB-8CF1-4BBA-B679-511CB8F5080A}"/>
    <cellStyle name="Millares 26 4 9" xfId="3045" xr:uid="{D2473F85-3F6F-41E3-B288-AC9B37D6BC28}"/>
    <cellStyle name="Millares 26 5" xfId="3046" xr:uid="{C15AA32C-3124-4BC1-A602-46CC1EE625B7}"/>
    <cellStyle name="Millares 26 5 10" xfId="3047" xr:uid="{0BD08FAC-A2D2-4E44-AD46-451DE8208FD0}"/>
    <cellStyle name="Millares 26 5 11" xfId="3048" xr:uid="{340F4726-F13C-41AA-A85B-7994EE20DDEC}"/>
    <cellStyle name="Millares 26 5 12" xfId="3049" xr:uid="{13A7042A-9E72-42EC-B8F9-3F6178902BE6}"/>
    <cellStyle name="Millares 26 5 13" xfId="3050" xr:uid="{98C1C981-C50E-464B-AA32-D69600C40456}"/>
    <cellStyle name="Millares 26 5 14" xfId="3051" xr:uid="{2A4663C8-1393-4EA9-8745-7FE4E5F9192A}"/>
    <cellStyle name="Millares 26 5 15" xfId="3052" xr:uid="{905C2785-9E6E-4CB4-9EA6-ACDA5374B754}"/>
    <cellStyle name="Millares 26 5 16" xfId="3053" xr:uid="{F60325E7-DE91-4B3B-A78C-EF83F1840E94}"/>
    <cellStyle name="Millares 26 5 17" xfId="3054" xr:uid="{DE82E8AB-EE2E-499D-AB07-9ED0B69E9228}"/>
    <cellStyle name="Millares 26 5 18" xfId="3055" xr:uid="{613BCEA2-E293-4F41-8C48-A14F60C112BB}"/>
    <cellStyle name="Millares 26 5 19" xfId="3056" xr:uid="{46277B2F-EE53-4887-86C5-8BA68998CFE8}"/>
    <cellStyle name="Millares 26 5 2" xfId="3057" xr:uid="{AF3E1F61-03C3-474E-9EE8-9345522E6954}"/>
    <cellStyle name="Millares 26 5 2 2" xfId="3058" xr:uid="{2EC8997E-FE81-49C0-9932-884FFB8B2A56}"/>
    <cellStyle name="Millares 26 5 2 3" xfId="3059" xr:uid="{082308A4-12A4-4265-84FE-9FF42636A83D}"/>
    <cellStyle name="Millares 26 5 20" xfId="3060" xr:uid="{9CE6A482-F2DE-41D6-9010-006978DE3A9D}"/>
    <cellStyle name="Millares 26 5 21" xfId="3061" xr:uid="{D00BCA67-9F93-4E9C-B0C9-AF126BFA2E68}"/>
    <cellStyle name="Millares 26 5 3" xfId="3062" xr:uid="{E7B1E04B-A8AE-4162-805A-AEE69D1F9AE7}"/>
    <cellStyle name="Millares 26 5 4" xfId="3063" xr:uid="{F339D403-9E45-4C4B-B0BD-0F2D9AC2D5C0}"/>
    <cellStyle name="Millares 26 5 5" xfId="3064" xr:uid="{A30092B2-8C47-4666-9CD1-16C1794C4712}"/>
    <cellStyle name="Millares 26 5 6" xfId="3065" xr:uid="{52400094-0353-419A-999B-E009F42E0018}"/>
    <cellStyle name="Millares 26 5 7" xfId="3066" xr:uid="{9092B185-8B5F-46C5-B54F-4114F0659EBE}"/>
    <cellStyle name="Millares 26 5 8" xfId="3067" xr:uid="{7A11F601-F234-4E3A-A3E7-942587DB7573}"/>
    <cellStyle name="Millares 26 5 9" xfId="3068" xr:uid="{F9BA60D0-81B5-4079-AE6F-CA1E49F78854}"/>
    <cellStyle name="Millares 26 6" xfId="3069" xr:uid="{5E58BD23-B41F-4FF7-8D1C-BF6CE4D30AEC}"/>
    <cellStyle name="Millares 26 6 2" xfId="3070" xr:uid="{52B828C4-CC02-426C-B18C-0E421E6D91FA}"/>
    <cellStyle name="Millares 26 6 2 2" xfId="3071" xr:uid="{4DE865D6-FF14-469A-846A-54D935CE3CD3}"/>
    <cellStyle name="Millares 26 6 2 3" xfId="3072" xr:uid="{F9203687-8C65-4F2D-8BD3-5A0115F144AE}"/>
    <cellStyle name="Millares 26 6 3" xfId="3073" xr:uid="{3E2662CB-A4D9-48C0-9DC9-CA2E7C32DB1C}"/>
    <cellStyle name="Millares 26 6 4" xfId="3074" xr:uid="{93D759F0-80CA-4BEF-B206-D17A7E21291E}"/>
    <cellStyle name="Millares 26 6 5" xfId="3075" xr:uid="{BFEDD256-ED9B-45D5-AF4D-08E69678852C}"/>
    <cellStyle name="Millares 26 6 6" xfId="3076" xr:uid="{72EFD901-36BB-4F6B-A3D2-F2205067DB18}"/>
    <cellStyle name="Millares 26 6 7" xfId="3077" xr:uid="{795793C1-571F-43E9-A231-9EB585B4D7F3}"/>
    <cellStyle name="Millares 26 6 8" xfId="3078" xr:uid="{3EF7F2BC-0779-49E2-9F72-A2C832A7F6AA}"/>
    <cellStyle name="Millares 26 7" xfId="3079" xr:uid="{0EC6BB30-0811-4FA8-A22E-0981DEE27DF7}"/>
    <cellStyle name="Millares 26 7 2" xfId="3080" xr:uid="{75CC9FAE-BA5A-4B4C-A46D-F6991D649EA2}"/>
    <cellStyle name="Millares 26 7 3" xfId="3081" xr:uid="{2F1BE85C-2AAC-4E0B-9450-5A546B84EA49}"/>
    <cellStyle name="Millares 26 8" xfId="3082" xr:uid="{F5D09075-37FE-4BC0-87AA-2DAC10D071CF}"/>
    <cellStyle name="Millares 26 9" xfId="3083" xr:uid="{79AD22B6-E31C-428F-BB95-903774A5611E}"/>
    <cellStyle name="Millares 260" xfId="9208" xr:uid="{64C58E7E-DD58-4F6A-AA8C-BA64F3A4741A}"/>
    <cellStyle name="Millares 261" xfId="9004" xr:uid="{C6E8ABBC-080F-44E2-BB3B-F6FFD1322B53}"/>
    <cellStyle name="Millares 262" xfId="9209" xr:uid="{0F4A7B0C-A5B6-4ACD-B2E4-9590B13A78B9}"/>
    <cellStyle name="Millares 263" xfId="9005" xr:uid="{1F9012EC-36C9-4B76-B211-A13BAADC4DAD}"/>
    <cellStyle name="Millares 264" xfId="8086" xr:uid="{B28FEA0D-04D2-4755-8971-944797C4A2A6}"/>
    <cellStyle name="Millares 265" xfId="9210" xr:uid="{DBE7A0C2-3BCB-443E-A335-D943A638684A}"/>
    <cellStyle name="Millares 266" xfId="9211" xr:uid="{7F039BE3-BDC5-4DE8-914E-D57869874F73}"/>
    <cellStyle name="Millares 267" xfId="9212" xr:uid="{4A254A19-9925-4807-8F46-93267EADC7AF}"/>
    <cellStyle name="Millares 268" xfId="9213" xr:uid="{A583BC91-FD5B-4142-A21D-97ABB95FE46E}"/>
    <cellStyle name="Millares 269" xfId="9214" xr:uid="{8E52558D-34A0-4D52-BA0B-54E6FF5BF710}"/>
    <cellStyle name="Millares 27" xfId="3084" xr:uid="{736DB415-88C9-47E1-B789-434FE64C39AC}"/>
    <cellStyle name="Millares 27 10" xfId="3085" xr:uid="{A0515616-AA5C-44F9-9C34-EED7F3905612}"/>
    <cellStyle name="Millares 27 11" xfId="3086" xr:uid="{2021D4ED-AA34-4464-A7ED-CEF3E56FDCD5}"/>
    <cellStyle name="Millares 27 12" xfId="3087" xr:uid="{816FB35E-7508-4443-B49B-6951913EC7F4}"/>
    <cellStyle name="Millares 27 13" xfId="3088" xr:uid="{49C85654-B472-4426-9C0A-749F656AB2BC}"/>
    <cellStyle name="Millares 27 14" xfId="3089" xr:uid="{C62C1A52-2864-4837-B921-1030E1BAD275}"/>
    <cellStyle name="Millares 27 15" xfId="3090" xr:uid="{8C3D60BD-E859-4FB1-894F-62B70837CF04}"/>
    <cellStyle name="Millares 27 16" xfId="3091" xr:uid="{5BEB28B7-9D22-4FDD-82C6-8F3ED0CEE381}"/>
    <cellStyle name="Millares 27 17" xfId="3092" xr:uid="{76884971-A19C-4FF8-8273-6EBF9BC63B97}"/>
    <cellStyle name="Millares 27 18" xfId="3093" xr:uid="{CC7AB35E-B521-48D3-871D-F56C334A7307}"/>
    <cellStyle name="Millares 27 19" xfId="3094" xr:uid="{3731288C-AF77-4251-A075-C1221349A244}"/>
    <cellStyle name="Millares 27 2" xfId="3095" xr:uid="{28320D18-96B9-4807-8FE9-1DEAA2B3137C}"/>
    <cellStyle name="Millares 27 2 10" xfId="3096" xr:uid="{D011AC52-A0D6-4F87-AD50-CA4EEA5E7A6A}"/>
    <cellStyle name="Millares 27 2 11" xfId="3097" xr:uid="{065F1F17-8DF4-4E71-BDCD-D4617677DBBB}"/>
    <cellStyle name="Millares 27 2 12" xfId="3098" xr:uid="{1792D495-E87C-4149-8B16-B8227E710E62}"/>
    <cellStyle name="Millares 27 2 13" xfId="3099" xr:uid="{4F85A650-CA39-4C4D-998B-3ACC5CFB964E}"/>
    <cellStyle name="Millares 27 2 14" xfId="3100" xr:uid="{3B7A88DB-30B5-40D5-A736-ABC11C3DAEAC}"/>
    <cellStyle name="Millares 27 2 15" xfId="3101" xr:uid="{40835B6A-6D7F-4DF5-80F0-EC62E3DEBA7C}"/>
    <cellStyle name="Millares 27 2 16" xfId="3102" xr:uid="{F2B38B06-37B4-4644-AFAD-97F9AF3209DC}"/>
    <cellStyle name="Millares 27 2 17" xfId="3103" xr:uid="{4C499F93-EAF6-4D2A-A4C2-3087B29A71B1}"/>
    <cellStyle name="Millares 27 2 18" xfId="3104" xr:uid="{55D788D2-0B80-4C63-939D-58CE37FA3743}"/>
    <cellStyle name="Millares 27 2 19" xfId="3105" xr:uid="{93DBFB05-5185-4207-93F6-D1CD4FF50AEE}"/>
    <cellStyle name="Millares 27 2 2" xfId="3106" xr:uid="{B441D7BA-C7ED-451E-A36C-3BA819600D53}"/>
    <cellStyle name="Millares 27 2 2 2" xfId="3107" xr:uid="{ED47199D-A340-42EB-A93E-0BDBF0D37ACD}"/>
    <cellStyle name="Millares 27 2 2 3" xfId="3108" xr:uid="{0B8EA4C8-9F68-41C3-9FF6-9962102FC420}"/>
    <cellStyle name="Millares 27 2 20" xfId="3109" xr:uid="{AB05AB92-7CAF-4D29-B3B9-BE41B0C0CB61}"/>
    <cellStyle name="Millares 27 2 21" xfId="3110" xr:uid="{214818E0-2F43-4A2A-87C4-AB931D8F1036}"/>
    <cellStyle name="Millares 27 2 22" xfId="3111" xr:uid="{B20AE74D-13F5-4CA3-80A8-656C31185028}"/>
    <cellStyle name="Millares 27 2 3" xfId="3112" xr:uid="{FC1032F5-82F3-47E4-A625-10592A555FCD}"/>
    <cellStyle name="Millares 27 2 4" xfId="3113" xr:uid="{174D3055-CD86-454A-B7F6-67FDA3A1F8F1}"/>
    <cellStyle name="Millares 27 2 5" xfId="3114" xr:uid="{465B6910-824F-4E8D-8388-E1F39B00E2A3}"/>
    <cellStyle name="Millares 27 2 6" xfId="3115" xr:uid="{2B4014D2-0E8F-4CCD-9472-2ED08129D41C}"/>
    <cellStyle name="Millares 27 2 7" xfId="3116" xr:uid="{C42A55D5-5060-463C-A324-2C531048F69C}"/>
    <cellStyle name="Millares 27 2 8" xfId="3117" xr:uid="{C83C396F-1236-47C7-9A0A-BDB412A6BE27}"/>
    <cellStyle name="Millares 27 2 9" xfId="3118" xr:uid="{9B4734D4-6858-446C-AE6E-0161F02D8C6E}"/>
    <cellStyle name="Millares 27 20" xfId="3119" xr:uid="{8686ED21-4ACE-42D6-9A41-59085D6A704B}"/>
    <cellStyle name="Millares 27 21" xfId="3120" xr:uid="{F3B589F3-A5E7-49CB-9876-568C8F0A384F}"/>
    <cellStyle name="Millares 27 22" xfId="3121" xr:uid="{5DA94684-071A-4A8A-B670-6B9407B2749E}"/>
    <cellStyle name="Millares 27 23" xfId="3122" xr:uid="{080F87F9-3651-47DE-8D0F-6D1CD21DB729}"/>
    <cellStyle name="Millares 27 24" xfId="3123" xr:uid="{BFC766B1-30BF-45F4-9699-A74FA900C9EF}"/>
    <cellStyle name="Millares 27 25" xfId="3124" xr:uid="{F028AB3C-DE97-4DA8-B786-B870CB82A100}"/>
    <cellStyle name="Millares 27 26" xfId="3125" xr:uid="{4C814DD9-7F6A-4271-B086-5DE09A883D18}"/>
    <cellStyle name="Millares 27 27" xfId="9315" xr:uid="{8B75632D-1CE0-4E92-B98F-2CBC5540A0D0}"/>
    <cellStyle name="Millares 27 3" xfId="3126" xr:uid="{F763802E-118E-45E1-BC3E-9198AD82F5DC}"/>
    <cellStyle name="Millares 27 3 10" xfId="3127" xr:uid="{80C673F9-835C-4EC3-9831-4BBC56CB373C}"/>
    <cellStyle name="Millares 27 3 11" xfId="3128" xr:uid="{F1588F00-F3D9-483F-AC88-B5801D1F7653}"/>
    <cellStyle name="Millares 27 3 12" xfId="3129" xr:uid="{7A25CCAA-DC6C-4873-9283-D09A3D19F074}"/>
    <cellStyle name="Millares 27 3 13" xfId="3130" xr:uid="{94AC6984-050D-4226-AE2C-813F090699E6}"/>
    <cellStyle name="Millares 27 3 14" xfId="3131" xr:uid="{6F4DE02B-E661-47CB-9769-479DC81F5520}"/>
    <cellStyle name="Millares 27 3 15" xfId="3132" xr:uid="{2FA0C303-462F-4130-B568-E3BF1C87C68E}"/>
    <cellStyle name="Millares 27 3 16" xfId="3133" xr:uid="{27E7553E-DDD3-48EA-9E09-893C47A05995}"/>
    <cellStyle name="Millares 27 3 17" xfId="3134" xr:uid="{D27AA3D3-FACC-42E0-87F5-6774C968CEC5}"/>
    <cellStyle name="Millares 27 3 18" xfId="3135" xr:uid="{1B120CB6-0136-4E37-B9A0-3D12EE7CA2CB}"/>
    <cellStyle name="Millares 27 3 19" xfId="3136" xr:uid="{B4E2D509-2FF4-4F58-A9FD-82E18602148E}"/>
    <cellStyle name="Millares 27 3 2" xfId="3137" xr:uid="{869DF7D7-33D3-41E2-9B35-4C0A28F30A9F}"/>
    <cellStyle name="Millares 27 3 2 2" xfId="3138" xr:uid="{8161C4AF-471B-4305-8208-BD8CB5252A60}"/>
    <cellStyle name="Millares 27 3 2 3" xfId="3139" xr:uid="{08B77EB0-FCEC-4158-84CA-1050E1E336E4}"/>
    <cellStyle name="Millares 27 3 20" xfId="3140" xr:uid="{4E50A99F-9327-4E4D-A2D3-F39743B9E399}"/>
    <cellStyle name="Millares 27 3 21" xfId="3141" xr:uid="{0F52742F-E685-4310-81F2-7ABA0B7BED87}"/>
    <cellStyle name="Millares 27 3 22" xfId="3142" xr:uid="{197C0ECE-7D0C-4DDA-9D0A-36F07837F936}"/>
    <cellStyle name="Millares 27 3 3" xfId="3143" xr:uid="{0FCD1DDC-25B0-4308-894D-E71F8970725C}"/>
    <cellStyle name="Millares 27 3 4" xfId="3144" xr:uid="{66E42936-FD16-47D4-B75C-DE5889D42F55}"/>
    <cellStyle name="Millares 27 3 5" xfId="3145" xr:uid="{9E90AC03-49CA-43D3-9987-7AF60685DE55}"/>
    <cellStyle name="Millares 27 3 6" xfId="3146" xr:uid="{EB2E032D-7A92-4541-B109-B99C3ADCD084}"/>
    <cellStyle name="Millares 27 3 7" xfId="3147" xr:uid="{835065F2-72E6-4A45-B7E1-ECB4F7406E8C}"/>
    <cellStyle name="Millares 27 3 8" xfId="3148" xr:uid="{499BB185-EA63-462D-979F-8245D6FC51C5}"/>
    <cellStyle name="Millares 27 3 9" xfId="3149" xr:uid="{80D08B0C-EF66-4FD1-83C4-37725B2BB790}"/>
    <cellStyle name="Millares 27 4" xfId="3150" xr:uid="{89BC9963-088A-4BB4-8D2B-8329A6506F3D}"/>
    <cellStyle name="Millares 27 4 10" xfId="3151" xr:uid="{DFBD2D33-248A-4558-BA75-AAF0EC6F3EE7}"/>
    <cellStyle name="Millares 27 4 11" xfId="3152" xr:uid="{043FAA4D-916A-4A7A-9764-FA0E6FEDE225}"/>
    <cellStyle name="Millares 27 4 12" xfId="3153" xr:uid="{1D097C39-E020-497D-AD28-01B600F4D3D5}"/>
    <cellStyle name="Millares 27 4 13" xfId="3154" xr:uid="{4325F4B0-405F-4FF0-8352-38DA1A8FF84F}"/>
    <cellStyle name="Millares 27 4 14" xfId="3155" xr:uid="{AF52DA3B-7004-429D-811F-71D280B5F0EF}"/>
    <cellStyle name="Millares 27 4 15" xfId="3156" xr:uid="{5CDE475C-7117-4B89-A3DF-2CFE7F30410C}"/>
    <cellStyle name="Millares 27 4 16" xfId="3157" xr:uid="{FF63473D-F9F5-494B-BA59-6ACF62125219}"/>
    <cellStyle name="Millares 27 4 17" xfId="3158" xr:uid="{A95C7971-4EDF-422D-8106-840D6A4D7C7B}"/>
    <cellStyle name="Millares 27 4 18" xfId="3159" xr:uid="{BB8E1455-FD8B-4862-B02D-1CC4E8A85A0A}"/>
    <cellStyle name="Millares 27 4 19" xfId="3160" xr:uid="{F2F547E2-009D-4357-836F-7DF0763B9AAD}"/>
    <cellStyle name="Millares 27 4 2" xfId="3161" xr:uid="{FB0CED7A-2011-432B-A872-20AFD95338AA}"/>
    <cellStyle name="Millares 27 4 2 2" xfId="3162" xr:uid="{615A8FB0-E7C0-4FA6-8430-F75682055AFD}"/>
    <cellStyle name="Millares 27 4 2 3" xfId="3163" xr:uid="{CF43B56A-B9BE-46E2-816F-905511EEE894}"/>
    <cellStyle name="Millares 27 4 20" xfId="3164" xr:uid="{C0BB98AE-606B-40D4-B21D-0CA8C5B2108E}"/>
    <cellStyle name="Millares 27 4 21" xfId="3165" xr:uid="{1D9682BF-8BDC-4DBD-8FA9-8EF9F6AC8E0B}"/>
    <cellStyle name="Millares 27 4 3" xfId="3166" xr:uid="{8C0DA5B2-915C-418E-84FE-0ABBA39F7E58}"/>
    <cellStyle name="Millares 27 4 4" xfId="3167" xr:uid="{4645BFA7-F770-4672-90AA-28AD8BC92D89}"/>
    <cellStyle name="Millares 27 4 5" xfId="3168" xr:uid="{85DBDC19-51E9-4E4C-9EB6-741174AE2A0F}"/>
    <cellStyle name="Millares 27 4 6" xfId="3169" xr:uid="{DE191C7A-27ED-463F-BAE3-B1FFCE957BF0}"/>
    <cellStyle name="Millares 27 4 7" xfId="3170" xr:uid="{8C69401A-FF1B-49A8-9B1D-C810252642AB}"/>
    <cellStyle name="Millares 27 4 8" xfId="3171" xr:uid="{510908D9-C309-43AD-A074-29853DDB968F}"/>
    <cellStyle name="Millares 27 4 9" xfId="3172" xr:uid="{BBED9BDF-EF67-4FFD-918F-6A5E28F64C2A}"/>
    <cellStyle name="Millares 27 5" xfId="3173" xr:uid="{7C0C611A-6AFE-4CD9-A1FB-A545DC91A592}"/>
    <cellStyle name="Millares 27 5 10" xfId="3174" xr:uid="{EDA17C9C-40A2-46B2-9457-764DED585E7A}"/>
    <cellStyle name="Millares 27 5 11" xfId="3175" xr:uid="{8755D119-BB00-4D60-9EFD-01D4A9E99E50}"/>
    <cellStyle name="Millares 27 5 12" xfId="3176" xr:uid="{35F5FE84-B4B1-41B3-BCAF-73E1430261A4}"/>
    <cellStyle name="Millares 27 5 13" xfId="3177" xr:uid="{2576D8E5-6D0E-40CE-BEDC-C1E2556D4766}"/>
    <cellStyle name="Millares 27 5 14" xfId="3178" xr:uid="{244021C3-D413-4843-A3AA-3D36B84CF3BE}"/>
    <cellStyle name="Millares 27 5 15" xfId="3179" xr:uid="{93686D85-7840-4BCA-B068-E98ACCFB3F1E}"/>
    <cellStyle name="Millares 27 5 16" xfId="3180" xr:uid="{7533FE93-B3E0-464C-B27A-51DBDAE6C4BB}"/>
    <cellStyle name="Millares 27 5 17" xfId="3181" xr:uid="{DBACD349-A3EE-493D-9A4B-DAD8C2BA26C3}"/>
    <cellStyle name="Millares 27 5 18" xfId="3182" xr:uid="{EBC7B2D0-8B4C-47F8-87E9-77D76E2C955D}"/>
    <cellStyle name="Millares 27 5 19" xfId="3183" xr:uid="{54DC1E0E-D8F6-45D5-BD3F-CAF33CFE120D}"/>
    <cellStyle name="Millares 27 5 2" xfId="3184" xr:uid="{5BFDE796-2D06-4774-8422-30C04C242351}"/>
    <cellStyle name="Millares 27 5 2 2" xfId="3185" xr:uid="{3150F375-3E3C-495B-BC21-0FAFD3C360FB}"/>
    <cellStyle name="Millares 27 5 2 3" xfId="3186" xr:uid="{D23357D3-49DA-4345-A6F0-43FD49916053}"/>
    <cellStyle name="Millares 27 5 20" xfId="3187" xr:uid="{D7A91C8A-D8EF-441C-8869-805496DE8D9C}"/>
    <cellStyle name="Millares 27 5 21" xfId="3188" xr:uid="{C996B780-3B44-4CBD-8687-3B8F2C2ABA5C}"/>
    <cellStyle name="Millares 27 5 3" xfId="3189" xr:uid="{4B7A8970-43C5-418F-8955-5210B23EA91A}"/>
    <cellStyle name="Millares 27 5 4" xfId="3190" xr:uid="{3C9CB2BA-8233-485E-AD3C-33D928C232A9}"/>
    <cellStyle name="Millares 27 5 5" xfId="3191" xr:uid="{BDC804C0-B823-4601-9430-B1AEDA8053AB}"/>
    <cellStyle name="Millares 27 5 6" xfId="3192" xr:uid="{F59218FA-E974-4FB5-BE92-BFEAB6D4CBA5}"/>
    <cellStyle name="Millares 27 5 7" xfId="3193" xr:uid="{2715B9D5-AF7E-4CCF-8618-4D3E42EC679B}"/>
    <cellStyle name="Millares 27 5 8" xfId="3194" xr:uid="{0F9FEC46-9D58-4BC1-B5D2-0E269F07855E}"/>
    <cellStyle name="Millares 27 5 9" xfId="3195" xr:uid="{4515516E-DCD5-4D18-B496-2FCC9E5DE7A9}"/>
    <cellStyle name="Millares 27 6" xfId="3196" xr:uid="{1086804D-CE27-4B8A-9965-3DA9C62F9679}"/>
    <cellStyle name="Millares 27 6 2" xfId="3197" xr:uid="{80FC8E1F-A428-47C3-A723-BADA84F2B79C}"/>
    <cellStyle name="Millares 27 6 2 2" xfId="3198" xr:uid="{440CAFAC-E5EB-42C5-8D5A-40860A2FC24A}"/>
    <cellStyle name="Millares 27 6 2 3" xfId="3199" xr:uid="{8CB69847-3FAC-42D0-92BC-2ED370D768F1}"/>
    <cellStyle name="Millares 27 6 3" xfId="3200" xr:uid="{DF39A045-3DD7-4EAE-ADF5-29FEA5B20C47}"/>
    <cellStyle name="Millares 27 6 4" xfId="3201" xr:uid="{5E47F790-B65B-4AFA-85E5-891D2697CAFF}"/>
    <cellStyle name="Millares 27 6 5" xfId="3202" xr:uid="{6822C85D-3385-4802-9DAE-09C972EEE536}"/>
    <cellStyle name="Millares 27 6 6" xfId="3203" xr:uid="{3523F7CB-50E1-41C1-A0FF-44C9D8B390DD}"/>
    <cellStyle name="Millares 27 6 7" xfId="3204" xr:uid="{80115C98-2EAB-4BD1-A0BC-53CA333F5303}"/>
    <cellStyle name="Millares 27 6 8" xfId="3205" xr:uid="{FAF1A28C-6BE1-449B-988F-97AD44ABEE9E}"/>
    <cellStyle name="Millares 27 7" xfId="3206" xr:uid="{F2A51F79-73C0-43C2-AD65-50912B8875B3}"/>
    <cellStyle name="Millares 27 7 2" xfId="3207" xr:uid="{28344061-EAC3-40FE-A4EE-570BD18CD92E}"/>
    <cellStyle name="Millares 27 7 3" xfId="3208" xr:uid="{3DB41C30-0AE8-4366-9022-7BB68D618946}"/>
    <cellStyle name="Millares 27 8" xfId="3209" xr:uid="{16D3D985-3033-472A-9627-C7A1A9E8B4C1}"/>
    <cellStyle name="Millares 27 9" xfId="3210" xr:uid="{C750705F-95E4-48A6-8C4E-A8D84D6416E2}"/>
    <cellStyle name="Millares 270" xfId="9215" xr:uid="{E520775F-5850-47AC-B0BE-2515664C7F05}"/>
    <cellStyle name="Millares 271" xfId="9216" xr:uid="{23DE76EF-CB93-4D2E-A623-33708469A0B8}"/>
    <cellStyle name="Millares 272" xfId="9217" xr:uid="{94016ADA-F0BA-4CE9-8172-F3BE5A66C1BE}"/>
    <cellStyle name="Millares 273" xfId="9218" xr:uid="{5858C38C-C733-4309-BA21-E814E27843DE}"/>
    <cellStyle name="Millares 274" xfId="9219" xr:uid="{76911D2F-BF74-4598-8133-E3F83053CB07}"/>
    <cellStyle name="Millares 275" xfId="9220" xr:uid="{5CBA0911-264D-472E-BDFA-4B4C25C69F02}"/>
    <cellStyle name="Millares 276" xfId="9221" xr:uid="{E8E7667D-7541-4041-8C3B-8DE71EE5EC05}"/>
    <cellStyle name="Millares 277" xfId="9222" xr:uid="{6CF28927-0A3B-47F9-A471-FDC24879BCBC}"/>
    <cellStyle name="Millares 278" xfId="9223" xr:uid="{E1A6831F-94A6-445F-AD69-35C4D65EDB77}"/>
    <cellStyle name="Millares 279" xfId="9224" xr:uid="{02AA1E9D-2985-4074-995F-E38874E13CEB}"/>
    <cellStyle name="Millares 28" xfId="3211" xr:uid="{678DC264-586F-4CFD-95F3-4E1D920EB847}"/>
    <cellStyle name="Millares 28 10" xfId="3212" xr:uid="{287D4CAE-8C6B-4F7D-845C-642212E93B3D}"/>
    <cellStyle name="Millares 28 11" xfId="3213" xr:uid="{ECAD3B6A-42E1-4CD4-B473-F97A6368580D}"/>
    <cellStyle name="Millares 28 12" xfId="3214" xr:uid="{7FFCEBF3-C943-4C5C-B740-FF68FC15CF74}"/>
    <cellStyle name="Millares 28 13" xfId="3215" xr:uid="{45C73BDD-3E62-44BD-B2BD-3CB7372BBB72}"/>
    <cellStyle name="Millares 28 14" xfId="3216" xr:uid="{B387B4FA-CAD9-4AD5-890C-9F5C46CFF5A8}"/>
    <cellStyle name="Millares 28 15" xfId="3217" xr:uid="{9619D4D7-F4EC-44D1-860B-21A56E4E715E}"/>
    <cellStyle name="Millares 28 16" xfId="3218" xr:uid="{79A8C17D-25A5-4918-9B9B-AB53C24315C8}"/>
    <cellStyle name="Millares 28 17" xfId="3219" xr:uid="{1BD861B7-6EE5-4815-93E4-524FC0BF2E77}"/>
    <cellStyle name="Millares 28 18" xfId="3220" xr:uid="{22960121-B436-483D-87A1-36EEF24599B5}"/>
    <cellStyle name="Millares 28 19" xfId="3221" xr:uid="{D6E0EB05-9CC1-4F50-B87B-A570440666D0}"/>
    <cellStyle name="Millares 28 2" xfId="3222" xr:uid="{7AB2CA39-1EF5-4A2D-A495-73785A3049E4}"/>
    <cellStyle name="Millares 28 2 10" xfId="3223" xr:uid="{AF2BAE56-3E10-4C56-A66B-E698C59A6B2C}"/>
    <cellStyle name="Millares 28 2 11" xfId="3224" xr:uid="{CDC12B46-B4EF-4E3D-916B-9C06C753DCDC}"/>
    <cellStyle name="Millares 28 2 12" xfId="3225" xr:uid="{681A2F54-7247-45E8-969B-37CA53629539}"/>
    <cellStyle name="Millares 28 2 13" xfId="3226" xr:uid="{7F93F517-F178-4106-BF09-4EDABEDA1B04}"/>
    <cellStyle name="Millares 28 2 14" xfId="3227" xr:uid="{C39CE8D5-5994-4D87-961F-C03D9BE0A158}"/>
    <cellStyle name="Millares 28 2 15" xfId="3228" xr:uid="{686B4820-2AC2-4029-BEB0-1E6CA82E0D8F}"/>
    <cellStyle name="Millares 28 2 16" xfId="3229" xr:uid="{62645A91-C762-429A-B6F4-5B78444F99E9}"/>
    <cellStyle name="Millares 28 2 17" xfId="3230" xr:uid="{DEC2F098-62FB-42E4-AE4B-BFECFC02E893}"/>
    <cellStyle name="Millares 28 2 18" xfId="3231" xr:uid="{704309A6-59C4-4331-BD05-EBD01B07D135}"/>
    <cellStyle name="Millares 28 2 19" xfId="3232" xr:uid="{CD2A7401-FF1D-4AB6-BFF9-45B65E980413}"/>
    <cellStyle name="Millares 28 2 2" xfId="3233" xr:uid="{B82EAEF4-1BE0-45F5-91E1-00406F609F24}"/>
    <cellStyle name="Millares 28 2 2 2" xfId="3234" xr:uid="{7270D9BA-412C-463E-BA7E-CD2F0BFCF160}"/>
    <cellStyle name="Millares 28 2 2 3" xfId="3235" xr:uid="{95255763-8A06-45B3-B02F-FA3281D5D4AE}"/>
    <cellStyle name="Millares 28 2 20" xfId="3236" xr:uid="{878920FF-4F9A-43E7-A2A2-B7767A25DEDB}"/>
    <cellStyle name="Millares 28 2 21" xfId="3237" xr:uid="{409C2A16-E8BE-405D-BD61-BCE227C6EDF6}"/>
    <cellStyle name="Millares 28 2 22" xfId="3238" xr:uid="{D7174E9D-800E-4B98-A523-F48DDD2677D7}"/>
    <cellStyle name="Millares 28 2 3" xfId="3239" xr:uid="{28BCB9A7-5824-4FF6-9BB2-DA4B6F38703D}"/>
    <cellStyle name="Millares 28 2 4" xfId="3240" xr:uid="{874E25BB-8AC6-4A54-9B65-2C6572B22A7F}"/>
    <cellStyle name="Millares 28 2 5" xfId="3241" xr:uid="{F3299C79-210D-4450-8634-25151DD9F670}"/>
    <cellStyle name="Millares 28 2 6" xfId="3242" xr:uid="{FCDD50E5-C3EA-43C3-9F4D-484F2BB40C46}"/>
    <cellStyle name="Millares 28 2 7" xfId="3243" xr:uid="{AFFF1BAA-5689-47DC-BB8E-1FB58C4E0236}"/>
    <cellStyle name="Millares 28 2 8" xfId="3244" xr:uid="{DC0FC023-9317-4CEA-8F0D-C12FD10F204D}"/>
    <cellStyle name="Millares 28 2 9" xfId="3245" xr:uid="{9A380531-4CB8-4FE7-A581-E25D9731712F}"/>
    <cellStyle name="Millares 28 20" xfId="3246" xr:uid="{14056C3F-8ED9-4A4C-9372-E0DD93D6E8F6}"/>
    <cellStyle name="Millares 28 21" xfId="3247" xr:uid="{A2640329-DF57-4CC1-83E8-8BE005927B74}"/>
    <cellStyle name="Millares 28 22" xfId="3248" xr:uid="{5EC60870-19C6-4385-8DFA-04FD021BAB3E}"/>
    <cellStyle name="Millares 28 23" xfId="3249" xr:uid="{591B8ADD-929E-4D58-A61E-8CF9E229535C}"/>
    <cellStyle name="Millares 28 24" xfId="3250" xr:uid="{BCEC3248-8776-4E95-B9CE-D80E6D22A0EA}"/>
    <cellStyle name="Millares 28 25" xfId="3251" xr:uid="{AC95F104-A12C-4F07-9F78-096F6E0070B6}"/>
    <cellStyle name="Millares 28 26" xfId="3252" xr:uid="{280C018F-5E25-4DB1-9662-E462ABDC1B5F}"/>
    <cellStyle name="Millares 28 27" xfId="9316" xr:uid="{D3AF3381-D54D-47A7-BA32-4276F0EB972A}"/>
    <cellStyle name="Millares 28 3" xfId="3253" xr:uid="{9182037B-F940-4FDA-922F-BF5485255D54}"/>
    <cellStyle name="Millares 28 3 10" xfId="3254" xr:uid="{4B3445E5-D5C5-40E6-8C40-11F3429B42BB}"/>
    <cellStyle name="Millares 28 3 11" xfId="3255" xr:uid="{D97E7B8C-79A4-42C6-A326-DAF5A0EB7FF8}"/>
    <cellStyle name="Millares 28 3 12" xfId="3256" xr:uid="{78B89945-798F-467F-B831-DFF3BFD29840}"/>
    <cellStyle name="Millares 28 3 13" xfId="3257" xr:uid="{0486A448-8B73-48B3-B655-4AC17406874E}"/>
    <cellStyle name="Millares 28 3 14" xfId="3258" xr:uid="{22849B91-83BF-4F4C-8C25-EBBCB0ED9E7A}"/>
    <cellStyle name="Millares 28 3 15" xfId="3259" xr:uid="{86659E08-D93B-4490-89F6-E46AF7888D33}"/>
    <cellStyle name="Millares 28 3 16" xfId="3260" xr:uid="{E1A2EADB-69A4-4C21-B39E-7A61C16205AD}"/>
    <cellStyle name="Millares 28 3 17" xfId="3261" xr:uid="{E666CAF2-2BFD-4FBF-941A-1556D9C9AE86}"/>
    <cellStyle name="Millares 28 3 18" xfId="3262" xr:uid="{A014877B-BD20-4244-A202-B408D1108A3D}"/>
    <cellStyle name="Millares 28 3 19" xfId="3263" xr:uid="{8E884432-8737-4981-B852-BB0B374E0162}"/>
    <cellStyle name="Millares 28 3 2" xfId="3264" xr:uid="{332E30E3-7073-4BA4-B9E4-5D0447F29D3D}"/>
    <cellStyle name="Millares 28 3 2 2" xfId="3265" xr:uid="{7E1BBB41-2330-4549-864D-1D3B76FB5BB1}"/>
    <cellStyle name="Millares 28 3 2 3" xfId="3266" xr:uid="{8FE5C427-F7A3-42EF-951C-70FB2D879EC4}"/>
    <cellStyle name="Millares 28 3 20" xfId="3267" xr:uid="{FA0D6CB4-F108-485E-AFC0-A8A086B6C252}"/>
    <cellStyle name="Millares 28 3 21" xfId="3268" xr:uid="{E1B05084-E0FF-4B92-980D-6864AA86D7CB}"/>
    <cellStyle name="Millares 28 3 22" xfId="3269" xr:uid="{30329C5A-3DAD-4429-9145-1740D309D59C}"/>
    <cellStyle name="Millares 28 3 3" xfId="3270" xr:uid="{CA6FA992-43BC-4466-81AA-5FE38043B322}"/>
    <cellStyle name="Millares 28 3 4" xfId="3271" xr:uid="{F76C0F3F-947D-45E5-A6CB-56A153CECE35}"/>
    <cellStyle name="Millares 28 3 5" xfId="3272" xr:uid="{C5B0543E-DB94-49CA-8015-B80136FCD20F}"/>
    <cellStyle name="Millares 28 3 6" xfId="3273" xr:uid="{668B667B-2F51-47E6-A243-D57A2AF90617}"/>
    <cellStyle name="Millares 28 3 7" xfId="3274" xr:uid="{09DF9289-FD1C-44EE-B3DA-7B85A7DFD63C}"/>
    <cellStyle name="Millares 28 3 8" xfId="3275" xr:uid="{14B8F024-E629-46F5-9E64-8FFEB1756720}"/>
    <cellStyle name="Millares 28 3 9" xfId="3276" xr:uid="{7E69C108-4A05-4846-8328-C97F708AC740}"/>
    <cellStyle name="Millares 28 4" xfId="3277" xr:uid="{049DC8D8-BB18-42B7-AE30-A8295D0417FD}"/>
    <cellStyle name="Millares 28 4 10" xfId="3278" xr:uid="{F294A188-3764-422F-8E1E-BB53BBE83110}"/>
    <cellStyle name="Millares 28 4 11" xfId="3279" xr:uid="{F5E41692-4001-4A36-A01C-E153F7DB704D}"/>
    <cellStyle name="Millares 28 4 12" xfId="3280" xr:uid="{F3BCDF45-082D-4214-A5E0-CD67B285AA04}"/>
    <cellStyle name="Millares 28 4 13" xfId="3281" xr:uid="{336B645C-90DC-4CAC-B022-D0B15B216482}"/>
    <cellStyle name="Millares 28 4 14" xfId="3282" xr:uid="{0C0D2D55-634A-4570-B78F-BE5FA8A8E4CD}"/>
    <cellStyle name="Millares 28 4 15" xfId="3283" xr:uid="{95F5848C-34A3-44CA-BB6D-6A8D9972EF3A}"/>
    <cellStyle name="Millares 28 4 16" xfId="3284" xr:uid="{C9D0BF26-C1A2-4DA0-961B-D5B797AFB305}"/>
    <cellStyle name="Millares 28 4 17" xfId="3285" xr:uid="{0FA82B8A-2A0E-4B1D-BC56-095E11C81C20}"/>
    <cellStyle name="Millares 28 4 18" xfId="3286" xr:uid="{8B7FC214-EE84-4778-843A-120CAC793788}"/>
    <cellStyle name="Millares 28 4 19" xfId="3287" xr:uid="{12822A2D-D87E-4AC8-A643-94745F241B6B}"/>
    <cellStyle name="Millares 28 4 2" xfId="3288" xr:uid="{C4214C58-428D-4E02-B6B2-4B74C394EBF6}"/>
    <cellStyle name="Millares 28 4 2 2" xfId="3289" xr:uid="{B176F215-1FBC-478E-AC6E-71E17232248D}"/>
    <cellStyle name="Millares 28 4 2 3" xfId="3290" xr:uid="{EC771361-4260-480B-9B62-48D3602C6FF9}"/>
    <cellStyle name="Millares 28 4 20" xfId="3291" xr:uid="{ABDDAD69-9C4D-4085-8613-F776392DE5A5}"/>
    <cellStyle name="Millares 28 4 21" xfId="3292" xr:uid="{31A94829-C204-4A15-8B47-DA97E869D982}"/>
    <cellStyle name="Millares 28 4 3" xfId="3293" xr:uid="{79053E0C-CA27-434E-9CCB-0B182311B9E7}"/>
    <cellStyle name="Millares 28 4 4" xfId="3294" xr:uid="{7296B22A-84BD-4BE9-89A2-4EEF4DB89D60}"/>
    <cellStyle name="Millares 28 4 5" xfId="3295" xr:uid="{E8B1FC42-2EEE-4652-B02B-A7ABDF6B5BF4}"/>
    <cellStyle name="Millares 28 4 6" xfId="3296" xr:uid="{7330A677-B483-4C0F-9C83-BB94B22765E8}"/>
    <cellStyle name="Millares 28 4 7" xfId="3297" xr:uid="{7056E787-7080-4395-BAA7-ADF7E288FC75}"/>
    <cellStyle name="Millares 28 4 8" xfId="3298" xr:uid="{B0098DFC-1287-49F1-AA84-EF06E2A481AF}"/>
    <cellStyle name="Millares 28 4 9" xfId="3299" xr:uid="{DDA93E0E-DF79-4BF3-80EE-05596A8ADC6D}"/>
    <cellStyle name="Millares 28 5" xfId="3300" xr:uid="{43F7E67F-7C95-467A-905E-8495BE9B17B0}"/>
    <cellStyle name="Millares 28 5 10" xfId="3301" xr:uid="{54FD6A34-AEDC-4225-865B-78DC1C6E9FF9}"/>
    <cellStyle name="Millares 28 5 11" xfId="3302" xr:uid="{6EB50220-F998-4D59-BDE2-040671F2D4A2}"/>
    <cellStyle name="Millares 28 5 12" xfId="3303" xr:uid="{7FA8E107-DE2D-4A27-9082-728E7FFA8D9E}"/>
    <cellStyle name="Millares 28 5 13" xfId="3304" xr:uid="{6EA05B60-158E-44ED-88B9-6848031DFC4C}"/>
    <cellStyle name="Millares 28 5 14" xfId="3305" xr:uid="{4D4356C1-26FE-4CBC-9024-FD8B5946104E}"/>
    <cellStyle name="Millares 28 5 15" xfId="3306" xr:uid="{E8B21FBC-A50A-4673-B0A1-3F96DFFC49E3}"/>
    <cellStyle name="Millares 28 5 16" xfId="3307" xr:uid="{72FDEB36-1AB8-44BA-8126-AFB9C98BE415}"/>
    <cellStyle name="Millares 28 5 17" xfId="3308" xr:uid="{6CCE3A1A-823A-46E7-895A-9E2512C6321A}"/>
    <cellStyle name="Millares 28 5 18" xfId="3309" xr:uid="{5ECC03BD-6F8A-48BD-ACC6-542FF1332A3A}"/>
    <cellStyle name="Millares 28 5 19" xfId="3310" xr:uid="{0A6BE3A8-B7AC-422A-91D1-4E4E1EE539EA}"/>
    <cellStyle name="Millares 28 5 2" xfId="3311" xr:uid="{BA5A258F-3F0A-4304-8FD8-E7F8D5272805}"/>
    <cellStyle name="Millares 28 5 2 2" xfId="3312" xr:uid="{03B89AEA-CF3C-4342-A485-05237ACDF0A7}"/>
    <cellStyle name="Millares 28 5 2 3" xfId="3313" xr:uid="{45F7E00D-BDE1-4364-AF4A-E9B169C85A7C}"/>
    <cellStyle name="Millares 28 5 20" xfId="3314" xr:uid="{6A41942D-43C6-4A62-88D0-600561E90BB7}"/>
    <cellStyle name="Millares 28 5 21" xfId="3315" xr:uid="{CA583334-8C0A-4937-9D57-EEEADA080267}"/>
    <cellStyle name="Millares 28 5 3" xfId="3316" xr:uid="{E33AC59A-046B-471A-AE01-0B5B9F01A7E1}"/>
    <cellStyle name="Millares 28 5 4" xfId="3317" xr:uid="{E4727D60-AF6D-410B-B4BF-F504A50B58CA}"/>
    <cellStyle name="Millares 28 5 5" xfId="3318" xr:uid="{639B1491-A093-4F42-A11C-96CCBB5E3AE7}"/>
    <cellStyle name="Millares 28 5 6" xfId="3319" xr:uid="{B0052837-78A1-469A-BDA1-7F6903528A8F}"/>
    <cellStyle name="Millares 28 5 7" xfId="3320" xr:uid="{52865AE8-C834-434E-8F2A-26536E7BF20E}"/>
    <cellStyle name="Millares 28 5 8" xfId="3321" xr:uid="{20D51948-26C6-4D42-A8F8-67E071A200C2}"/>
    <cellStyle name="Millares 28 5 9" xfId="3322" xr:uid="{0E3F262A-293A-4D1B-9B16-7F6062C29893}"/>
    <cellStyle name="Millares 28 6" xfId="3323" xr:uid="{0CB8DD69-9EF0-4ED1-8A4E-9E37242AAA8C}"/>
    <cellStyle name="Millares 28 6 2" xfId="3324" xr:uid="{06D122B3-F2A5-4351-B6BC-BD61F5C28C31}"/>
    <cellStyle name="Millares 28 6 2 2" xfId="3325" xr:uid="{2E621839-D669-4E0A-960A-59BCC483DE2C}"/>
    <cellStyle name="Millares 28 6 2 3" xfId="3326" xr:uid="{80488229-BFA4-4F6B-B21C-3216E6BE2B44}"/>
    <cellStyle name="Millares 28 6 3" xfId="3327" xr:uid="{D693D4F3-C4E5-4CB3-8262-641014DA5612}"/>
    <cellStyle name="Millares 28 6 4" xfId="3328" xr:uid="{C9A9B2A7-56DC-4A98-A16A-3F2164FCD839}"/>
    <cellStyle name="Millares 28 6 5" xfId="3329" xr:uid="{31EB50DA-24A2-4A75-A805-5DA39ACF1DBD}"/>
    <cellStyle name="Millares 28 6 6" xfId="3330" xr:uid="{8C1F3178-3F04-4674-95C0-C85E7A6E6F4F}"/>
    <cellStyle name="Millares 28 6 7" xfId="3331" xr:uid="{FAFCC5CE-0555-439F-AA5E-24774011FF52}"/>
    <cellStyle name="Millares 28 6 8" xfId="3332" xr:uid="{48B74EA3-B41C-4845-9E9E-0D77FEDE774B}"/>
    <cellStyle name="Millares 28 7" xfId="3333" xr:uid="{843DE9E1-B003-4399-A034-0D969BFC86A4}"/>
    <cellStyle name="Millares 28 7 2" xfId="3334" xr:uid="{8F2B7EAA-78EE-4D9B-8CAA-9EED10F2117E}"/>
    <cellStyle name="Millares 28 7 3" xfId="3335" xr:uid="{FC163193-A384-4453-A686-5FD05BB00E71}"/>
    <cellStyle name="Millares 28 8" xfId="3336" xr:uid="{419D1CB1-22D0-4814-B362-72B55E0210D7}"/>
    <cellStyle name="Millares 28 9" xfId="3337" xr:uid="{4E4C5A2E-1FE2-4786-AFF4-3DA7B94F26DB}"/>
    <cellStyle name="Millares 280" xfId="9225" xr:uid="{D9997672-3A2F-4D6F-9A28-F511E68A0C1F}"/>
    <cellStyle name="Millares 281" xfId="9226" xr:uid="{E70D63A2-6860-4725-9D80-757A447D4DC1}"/>
    <cellStyle name="Millares 282" xfId="9227" xr:uid="{B5B8EC39-943F-4AA6-A656-E7056DBC05FF}"/>
    <cellStyle name="Millares 283" xfId="9228" xr:uid="{B2EE95D3-3E52-495F-AE3B-08A4C7707116}"/>
    <cellStyle name="Millares 284" xfId="9229" xr:uid="{83935C50-3CDE-4E21-A913-0013B9CC6642}"/>
    <cellStyle name="Millares 285" xfId="9230" xr:uid="{A7CF16F8-D71E-4961-93E9-477BECCFF1CC}"/>
    <cellStyle name="Millares 285 2" xfId="9392" xr:uid="{D00E83C7-81FC-4651-9274-B7661F5CC11C}"/>
    <cellStyle name="Millares 286" xfId="9231" xr:uid="{3FAC905E-F71D-4CCA-B6BB-5A3D40D76ABD}"/>
    <cellStyle name="Millares 286 2" xfId="9393" xr:uid="{4AC9B1F7-EDF6-4A90-8B38-710AC6B56EA6}"/>
    <cellStyle name="Millares 287" xfId="9232" xr:uid="{CEA69F34-BBBA-47ED-A0FB-377DAB5792E8}"/>
    <cellStyle name="Millares 288" xfId="9233" xr:uid="{AB8746B3-8E85-4D49-88EE-F3692EB4F429}"/>
    <cellStyle name="Millares 289" xfId="9234" xr:uid="{CF50B7FA-8133-4F09-BF8A-1B821CC1894E}"/>
    <cellStyle name="Millares 29" xfId="3338" xr:uid="{48E8A7F1-0BF4-48D5-BED2-D8BA64E60112}"/>
    <cellStyle name="Millares 29 10" xfId="3339" xr:uid="{4B4D6052-B6B2-402E-A420-0769D39543F3}"/>
    <cellStyle name="Millares 29 11" xfId="3340" xr:uid="{0373918C-2804-44E6-B76E-F9A0811562D0}"/>
    <cellStyle name="Millares 29 12" xfId="3341" xr:uid="{D33507EA-8E44-48C0-8A0C-148994DAEF1A}"/>
    <cellStyle name="Millares 29 13" xfId="3342" xr:uid="{7ABDD83F-805B-4851-85F2-E9851F769131}"/>
    <cellStyle name="Millares 29 14" xfId="3343" xr:uid="{A2950B6C-6B5F-4C58-B953-69EA619707CE}"/>
    <cellStyle name="Millares 29 15" xfId="3344" xr:uid="{B8A83037-05E1-4E5B-A8D8-CC73322255CA}"/>
    <cellStyle name="Millares 29 16" xfId="3345" xr:uid="{1B489166-121A-4D58-8264-7D74D5EC279E}"/>
    <cellStyle name="Millares 29 17" xfId="3346" xr:uid="{78100DCE-45F1-4DF3-99AD-95FA2EC4D4E3}"/>
    <cellStyle name="Millares 29 18" xfId="3347" xr:uid="{B574C62B-9C97-4C64-9171-1E6D4658AC84}"/>
    <cellStyle name="Millares 29 19" xfId="3348" xr:uid="{58792D78-0AA8-4983-89BE-D653FF903CBE}"/>
    <cellStyle name="Millares 29 2" xfId="3349" xr:uid="{88EC3146-AAA3-4A56-9759-93A8EFA7FEB7}"/>
    <cellStyle name="Millares 29 2 10" xfId="3350" xr:uid="{5DE48A87-23A9-4729-B479-7748AF7EB089}"/>
    <cellStyle name="Millares 29 2 11" xfId="3351" xr:uid="{84F7AABF-9AFE-4FC4-8B46-282DCA309B1A}"/>
    <cellStyle name="Millares 29 2 12" xfId="3352" xr:uid="{9AD779C2-9D33-41AC-85DD-450C0D97FDFA}"/>
    <cellStyle name="Millares 29 2 13" xfId="3353" xr:uid="{F677F3C5-32F4-4B3C-986F-803C22D7BA81}"/>
    <cellStyle name="Millares 29 2 14" xfId="3354" xr:uid="{1C01FA27-069B-4EE6-A561-1B15A9EDF196}"/>
    <cellStyle name="Millares 29 2 15" xfId="3355" xr:uid="{1794E895-6F29-4160-BF38-633763DDA81C}"/>
    <cellStyle name="Millares 29 2 16" xfId="3356" xr:uid="{BC2F96F8-084E-4E4A-9C3E-9C3E7A099EE5}"/>
    <cellStyle name="Millares 29 2 17" xfId="3357" xr:uid="{4AAA2E5A-58D9-4E96-9D85-8A9105C77805}"/>
    <cellStyle name="Millares 29 2 18" xfId="3358" xr:uid="{E9DE1E65-1C40-4D3F-9EC8-5C357053746C}"/>
    <cellStyle name="Millares 29 2 19" xfId="3359" xr:uid="{1AA89F6E-5BF4-4583-9E00-74A9E5335154}"/>
    <cellStyle name="Millares 29 2 2" xfId="3360" xr:uid="{4E80FB9C-FFDA-4414-8A33-5BFC06E804B9}"/>
    <cellStyle name="Millares 29 2 2 2" xfId="3361" xr:uid="{79B0DC9F-AE04-411D-A772-F6E22C5A531D}"/>
    <cellStyle name="Millares 29 2 2 3" xfId="3362" xr:uid="{4FCE3DBB-7808-407B-B5FA-5CCCBC49AFA5}"/>
    <cellStyle name="Millares 29 2 20" xfId="3363" xr:uid="{98616A5E-353F-492C-B49D-501C6770007A}"/>
    <cellStyle name="Millares 29 2 21" xfId="3364" xr:uid="{B2620A4D-F88B-443C-B63D-20DFE1D7F723}"/>
    <cellStyle name="Millares 29 2 22" xfId="3365" xr:uid="{A63AC52A-9B1B-4E90-8EC5-E2F513B84086}"/>
    <cellStyle name="Millares 29 2 3" xfId="3366" xr:uid="{7399AA89-7116-48F4-933B-E31F623A9DA5}"/>
    <cellStyle name="Millares 29 2 4" xfId="3367" xr:uid="{E70A0450-1B44-4613-98B7-C94C10392EAD}"/>
    <cellStyle name="Millares 29 2 5" xfId="3368" xr:uid="{86A98641-74A4-4F6C-B9E5-EA58AFEE6FA3}"/>
    <cellStyle name="Millares 29 2 6" xfId="3369" xr:uid="{6BFC8A8C-8A14-4904-AC54-888035E52201}"/>
    <cellStyle name="Millares 29 2 7" xfId="3370" xr:uid="{EC2AD0AA-033A-4CBE-8C76-2F0ABD6E6604}"/>
    <cellStyle name="Millares 29 2 8" xfId="3371" xr:uid="{08A09E0C-96C8-4A32-963A-ACFD1970B809}"/>
    <cellStyle name="Millares 29 2 9" xfId="3372" xr:uid="{A8DEB100-F305-4363-9EC2-E9A80953ECA9}"/>
    <cellStyle name="Millares 29 20" xfId="3373" xr:uid="{D64F8C79-F8EC-465D-BFDD-928DCB20AB65}"/>
    <cellStyle name="Millares 29 21" xfId="3374" xr:uid="{72C3C4A1-4BE0-412C-A7BE-32D9E0A80F6E}"/>
    <cellStyle name="Millares 29 22" xfId="3375" xr:uid="{34984BEF-E696-4220-A897-CD6A86EB6FD0}"/>
    <cellStyle name="Millares 29 23" xfId="3376" xr:uid="{9BF1A2BC-B7EA-4267-8C5A-D3C20DC3EEC0}"/>
    <cellStyle name="Millares 29 24" xfId="3377" xr:uid="{0BE74F76-D1AA-49B5-A078-5F599AC2811F}"/>
    <cellStyle name="Millares 29 25" xfId="3378" xr:uid="{F8508834-8675-44F0-B38F-4063015ECA5A}"/>
    <cellStyle name="Millares 29 26" xfId="3379" xr:uid="{E013B40E-DFD4-475B-9659-645431F8F0A4}"/>
    <cellStyle name="Millares 29 27" xfId="9317" xr:uid="{157FAC24-ED7C-478D-ABB2-585A9E363D2A}"/>
    <cellStyle name="Millares 29 3" xfId="3380" xr:uid="{9FB138E7-AF84-4062-983D-25A2D5FDA6B7}"/>
    <cellStyle name="Millares 29 3 10" xfId="3381" xr:uid="{90271238-B143-4C47-9717-4BA92EF8FA6E}"/>
    <cellStyle name="Millares 29 3 11" xfId="3382" xr:uid="{F31D3207-374C-4E4C-B657-40C3154D2F6D}"/>
    <cellStyle name="Millares 29 3 12" xfId="3383" xr:uid="{7B2E5F1F-5909-4BBF-A721-0EE46F303D74}"/>
    <cellStyle name="Millares 29 3 13" xfId="3384" xr:uid="{3E40F956-AD14-4E33-AC25-10FE63438017}"/>
    <cellStyle name="Millares 29 3 14" xfId="3385" xr:uid="{B0581253-E781-4820-B5F4-7B51D83444E7}"/>
    <cellStyle name="Millares 29 3 15" xfId="3386" xr:uid="{DB0EA333-1277-4C94-B235-51313756EC74}"/>
    <cellStyle name="Millares 29 3 16" xfId="3387" xr:uid="{3547A90D-C0F2-4D31-91C8-0D764351BFCD}"/>
    <cellStyle name="Millares 29 3 17" xfId="3388" xr:uid="{EF9F2D6B-865D-452E-99D2-3E00C20B9C6B}"/>
    <cellStyle name="Millares 29 3 18" xfId="3389" xr:uid="{703C780D-0432-4D4D-B868-B7EC43759A6A}"/>
    <cellStyle name="Millares 29 3 19" xfId="3390" xr:uid="{4DB699EE-8FD4-465E-8DB7-56CFED9F96FB}"/>
    <cellStyle name="Millares 29 3 2" xfId="3391" xr:uid="{680B28ED-7E3B-4B03-9A77-89EAB412C45B}"/>
    <cellStyle name="Millares 29 3 2 2" xfId="3392" xr:uid="{2500081B-9A0E-4D40-9CF0-B12B61BBF4D7}"/>
    <cellStyle name="Millares 29 3 2 3" xfId="3393" xr:uid="{232C01CF-E105-45E4-9C70-4A17FC1B5E6C}"/>
    <cellStyle name="Millares 29 3 20" xfId="3394" xr:uid="{02702A9A-138D-4F8F-91C5-3615C40E704E}"/>
    <cellStyle name="Millares 29 3 21" xfId="3395" xr:uid="{BE91DD8D-82E1-480C-AEAC-201B96F5D027}"/>
    <cellStyle name="Millares 29 3 22" xfId="3396" xr:uid="{8243BEEB-59A4-4180-8F81-D1094EAE527B}"/>
    <cellStyle name="Millares 29 3 3" xfId="3397" xr:uid="{ED474132-DC67-48A0-9436-2AADD421F0CA}"/>
    <cellStyle name="Millares 29 3 4" xfId="3398" xr:uid="{8A0C6833-0B6E-4F11-9C0A-DF0D4C3F39FD}"/>
    <cellStyle name="Millares 29 3 5" xfId="3399" xr:uid="{C31280A9-5F6C-4CE4-82DA-18A9AB5421B8}"/>
    <cellStyle name="Millares 29 3 6" xfId="3400" xr:uid="{304DC24D-448B-460F-B303-79CD3F052597}"/>
    <cellStyle name="Millares 29 3 7" xfId="3401" xr:uid="{D24278D1-893A-4B28-9AD0-17448660567B}"/>
    <cellStyle name="Millares 29 3 8" xfId="3402" xr:uid="{364AEC5F-0358-495A-B90D-293513A99256}"/>
    <cellStyle name="Millares 29 3 9" xfId="3403" xr:uid="{5D80648F-6306-4BF0-90A4-A9673D012A05}"/>
    <cellStyle name="Millares 29 4" xfId="3404" xr:uid="{A07382D8-6C22-40BC-8804-F1B52A686E04}"/>
    <cellStyle name="Millares 29 4 10" xfId="3405" xr:uid="{8C0FB8D0-B786-4915-8DF2-6374B350E35D}"/>
    <cellStyle name="Millares 29 4 11" xfId="3406" xr:uid="{3D93F8CE-E08B-49C9-810B-FF1AA3EB918A}"/>
    <cellStyle name="Millares 29 4 12" xfId="3407" xr:uid="{1D7D60EE-AE9B-4EAE-9168-DA564E7CF70F}"/>
    <cellStyle name="Millares 29 4 13" xfId="3408" xr:uid="{199DC2BF-09C3-4C02-99D7-EEDDB069074C}"/>
    <cellStyle name="Millares 29 4 14" xfId="3409" xr:uid="{E1B86C1B-6D5E-4CD4-A01D-158AC32D7447}"/>
    <cellStyle name="Millares 29 4 15" xfId="3410" xr:uid="{B1538EAF-650D-49D1-B5CC-A0DCEE35AA81}"/>
    <cellStyle name="Millares 29 4 16" xfId="3411" xr:uid="{2A12BA69-395A-4447-8445-6B1C39B3CBEF}"/>
    <cellStyle name="Millares 29 4 17" xfId="3412" xr:uid="{C1807AFF-074B-4D9B-90F0-CB1505161AB8}"/>
    <cellStyle name="Millares 29 4 18" xfId="3413" xr:uid="{6B0DC49C-3C5D-4FE4-822B-7FD614F33DB1}"/>
    <cellStyle name="Millares 29 4 19" xfId="3414" xr:uid="{C718E3E8-57FF-4884-A5C5-EED0CC34D3F1}"/>
    <cellStyle name="Millares 29 4 2" xfId="3415" xr:uid="{1FD97927-AD04-49EE-9B03-EF53A2195F6B}"/>
    <cellStyle name="Millares 29 4 2 2" xfId="3416" xr:uid="{3A393773-9088-4E04-A160-72AE77A9C3B7}"/>
    <cellStyle name="Millares 29 4 2 3" xfId="3417" xr:uid="{272639A0-BB95-45B5-B466-C37527DC4A8C}"/>
    <cellStyle name="Millares 29 4 20" xfId="3418" xr:uid="{A7D12385-5778-422F-BF38-19D65009E0CB}"/>
    <cellStyle name="Millares 29 4 21" xfId="3419" xr:uid="{79EF33C9-AAE1-422E-87F3-DB0E5651AB72}"/>
    <cellStyle name="Millares 29 4 3" xfId="3420" xr:uid="{7D3B2B8E-256E-4A79-8A6F-76EE0050C341}"/>
    <cellStyle name="Millares 29 4 4" xfId="3421" xr:uid="{B8B2B293-DEB4-4620-A58C-B8123AA083BE}"/>
    <cellStyle name="Millares 29 4 5" xfId="3422" xr:uid="{35F363B9-FA69-4C42-9762-61458FEBFDC2}"/>
    <cellStyle name="Millares 29 4 6" xfId="3423" xr:uid="{D33177BB-A6E9-4DA3-9D86-C7228EA1AC8F}"/>
    <cellStyle name="Millares 29 4 7" xfId="3424" xr:uid="{AF962A60-D76C-46C5-BDD2-8F301361B70F}"/>
    <cellStyle name="Millares 29 4 8" xfId="3425" xr:uid="{C5F46F82-894B-4FEB-B58F-743317BA742A}"/>
    <cellStyle name="Millares 29 4 9" xfId="3426" xr:uid="{285CAA1A-B660-453B-8339-1E1963A2DE30}"/>
    <cellStyle name="Millares 29 5" xfId="3427" xr:uid="{2E2AF840-D7BA-461B-845C-221751226557}"/>
    <cellStyle name="Millares 29 5 10" xfId="3428" xr:uid="{10BAA78F-6753-41B4-BFE4-EBEE2F894F63}"/>
    <cellStyle name="Millares 29 5 11" xfId="3429" xr:uid="{B3115CAA-D499-4080-A731-D03684556D0A}"/>
    <cellStyle name="Millares 29 5 12" xfId="3430" xr:uid="{49ED9CFA-B88B-4858-A7E4-7C62B7CC19CE}"/>
    <cellStyle name="Millares 29 5 13" xfId="3431" xr:uid="{7EF5367F-4AE2-4F8A-80DE-8C387F7407E1}"/>
    <cellStyle name="Millares 29 5 14" xfId="3432" xr:uid="{329140FE-7EBE-432A-82D7-7E132E63570E}"/>
    <cellStyle name="Millares 29 5 15" xfId="3433" xr:uid="{FEF3129C-599B-4455-B0F9-8EE427611251}"/>
    <cellStyle name="Millares 29 5 16" xfId="3434" xr:uid="{2945DCE2-6C1F-4515-8558-C08AC4E65649}"/>
    <cellStyle name="Millares 29 5 17" xfId="3435" xr:uid="{54C5BB41-01FB-474C-8C3F-B7B2BF324267}"/>
    <cellStyle name="Millares 29 5 18" xfId="3436" xr:uid="{ACA28FBB-F1B1-4C6F-956E-E0759D79D8BF}"/>
    <cellStyle name="Millares 29 5 19" xfId="3437" xr:uid="{F68E4827-A0E2-4964-B8C5-15D99DC4726C}"/>
    <cellStyle name="Millares 29 5 2" xfId="3438" xr:uid="{6C9D363B-8382-4555-8F60-F3EF81CB938F}"/>
    <cellStyle name="Millares 29 5 2 2" xfId="3439" xr:uid="{77B179C7-9CA7-4EA5-8708-CC0F1B0FC959}"/>
    <cellStyle name="Millares 29 5 2 3" xfId="3440" xr:uid="{61E4B6A1-0735-42F8-99EC-FAC2651C9F06}"/>
    <cellStyle name="Millares 29 5 20" xfId="3441" xr:uid="{F4EF312C-F7ED-4F48-87A5-D28A912B70EF}"/>
    <cellStyle name="Millares 29 5 21" xfId="3442" xr:uid="{411646A2-7C6F-4CE5-80F5-5C42CFC4BFDF}"/>
    <cellStyle name="Millares 29 5 3" xfId="3443" xr:uid="{C4A12316-32B4-460E-B936-36F335ED136B}"/>
    <cellStyle name="Millares 29 5 4" xfId="3444" xr:uid="{4EE541E2-2FC1-4EDE-A4C8-C5B49F6C54A6}"/>
    <cellStyle name="Millares 29 5 5" xfId="3445" xr:uid="{DF2B84E4-D5B0-421C-978F-61BDF5B14C22}"/>
    <cellStyle name="Millares 29 5 6" xfId="3446" xr:uid="{AB4FEA7C-61D9-4D5D-9FF0-4C06E632ABA2}"/>
    <cellStyle name="Millares 29 5 7" xfId="3447" xr:uid="{E96A6A28-7669-489E-9624-3FC1354410E3}"/>
    <cellStyle name="Millares 29 5 8" xfId="3448" xr:uid="{F4B9163D-9F0A-447D-BE83-B6C487B487F3}"/>
    <cellStyle name="Millares 29 5 9" xfId="3449" xr:uid="{D4D27DA3-A694-44E4-8ECE-CB9DE6C31ADF}"/>
    <cellStyle name="Millares 29 6" xfId="3450" xr:uid="{4CC3DBF6-A13A-4F08-BD1D-0F912BFF7CB8}"/>
    <cellStyle name="Millares 29 6 2" xfId="3451" xr:uid="{FF4278E6-6E18-4E3C-9CEB-126670323E6F}"/>
    <cellStyle name="Millares 29 6 2 2" xfId="3452" xr:uid="{7FA1766F-7DE5-4DFB-BEA3-F88D12528B8E}"/>
    <cellStyle name="Millares 29 6 2 3" xfId="3453" xr:uid="{B15B9CA8-47FF-4D58-BDD6-F8AFCB571081}"/>
    <cellStyle name="Millares 29 6 3" xfId="3454" xr:uid="{A7DFE5B7-D072-44E7-8D12-151BC7E2D5E1}"/>
    <cellStyle name="Millares 29 6 4" xfId="3455" xr:uid="{1789FD08-D850-4376-9EEA-D75777AD340E}"/>
    <cellStyle name="Millares 29 6 5" xfId="3456" xr:uid="{6F508438-EF2A-40C4-86B3-7705EA67F014}"/>
    <cellStyle name="Millares 29 6 6" xfId="3457" xr:uid="{D93CD22E-9DBC-4CC4-8C35-6A780B2AC9DB}"/>
    <cellStyle name="Millares 29 6 7" xfId="3458" xr:uid="{0991E269-F636-445D-903C-A7E688AAC36E}"/>
    <cellStyle name="Millares 29 6 8" xfId="3459" xr:uid="{66663C09-2725-4C0B-AE1D-BB9E8BB1EAC2}"/>
    <cellStyle name="Millares 29 7" xfId="3460" xr:uid="{C778C6B8-8C57-4F00-96D1-A1ACF61935C9}"/>
    <cellStyle name="Millares 29 7 2" xfId="3461" xr:uid="{93249B52-E2A9-48E4-85CA-9378A6171833}"/>
    <cellStyle name="Millares 29 7 3" xfId="3462" xr:uid="{68F3D414-1138-4414-BFAF-51279A134C7C}"/>
    <cellStyle name="Millares 29 8" xfId="3463" xr:uid="{804C8354-9ACD-4BB7-8CAD-25597C2B03A6}"/>
    <cellStyle name="Millares 29 9" xfId="3464" xr:uid="{DE217690-2C53-43F0-B52C-D51C951067A4}"/>
    <cellStyle name="Millares 290" xfId="9235" xr:uid="{5297DC7B-E41A-4F96-894A-7A4F1907B75B}"/>
    <cellStyle name="Millares 291" xfId="9236" xr:uid="{3914A69E-23AF-41CE-88F8-76326F740F64}"/>
    <cellStyle name="Millares 291 2" xfId="9394" xr:uid="{CA4460AF-D42F-4C1D-8E76-E063ED5BCB01}"/>
    <cellStyle name="Millares 292" xfId="9237" xr:uid="{1B3BDD50-FA59-41D7-9C68-4D644C2A7A93}"/>
    <cellStyle name="Millares 292 2" xfId="9395" xr:uid="{D8A83A90-DE6F-4669-BC56-18AFD5B43186}"/>
    <cellStyle name="Millares 293" xfId="9238" xr:uid="{AAF61751-502B-468E-A7B5-CFCC4FEEE4CE}"/>
    <cellStyle name="Millares 293 2" xfId="9396" xr:uid="{5B77F4CE-A0AB-4088-A6A7-8F11ABAA2758}"/>
    <cellStyle name="Millares 294" xfId="9239" xr:uid="{4C2A458A-EE84-4043-9BE9-DE6099DB5EAA}"/>
    <cellStyle name="Millares 294 2" xfId="9397" xr:uid="{891DB2DD-60B1-43AC-B3DE-C4B74AD451E7}"/>
    <cellStyle name="Millares 295" xfId="9240" xr:uid="{388C6B1F-3700-463E-87D3-FF32656C4297}"/>
    <cellStyle name="Millares 295 2" xfId="9398" xr:uid="{BE91D3F5-D04C-4A11-9BBB-DA6350F6B92D}"/>
    <cellStyle name="Millares 296" xfId="9241" xr:uid="{F4486326-9857-45B5-8072-32F5DFE5823B}"/>
    <cellStyle name="Millares 296 2" xfId="9399" xr:uid="{5D1F1FF3-B60F-4D81-B32F-AEC03D0D53C1}"/>
    <cellStyle name="Millares 297" xfId="9242" xr:uid="{56B7033E-5F0A-41E6-B384-31A6CABDEB12}"/>
    <cellStyle name="Millares 297 2" xfId="9400" xr:uid="{6EF7DC57-BD6B-4275-A4C8-4E3034CFC4F2}"/>
    <cellStyle name="Millares 298" xfId="9243" xr:uid="{DEE464EC-3D36-45DC-B033-CB3EB8152290}"/>
    <cellStyle name="Millares 299" xfId="9244" xr:uid="{35A7981E-17F1-4A12-91A7-1D3BA7204632}"/>
    <cellStyle name="Millares 3" xfId="8" xr:uid="{00000000-0005-0000-0000-000004000000}"/>
    <cellStyle name="Millares 3 10" xfId="9413" xr:uid="{A6C9191F-A28A-4D4B-94EC-51B1170585BA}"/>
    <cellStyle name="Millares 3 11" xfId="75" xr:uid="{147A89FD-8DF7-4EBE-8150-C40F1DB9657F}"/>
    <cellStyle name="Millares 3 2" xfId="13" xr:uid="{8083F26D-749B-4EAA-90F1-72390812E6BB}"/>
    <cellStyle name="Millares 3 2 10" xfId="3467" xr:uid="{FA614493-9469-42E6-8415-12D8B6B09371}"/>
    <cellStyle name="Millares 3 2 10 10" xfId="3468" xr:uid="{D284BDA3-B8DF-455E-BA5B-4E719E0A49F9}"/>
    <cellStyle name="Millares 3 2 10 11" xfId="3469" xr:uid="{F9140D3B-5D2A-4656-BB8D-142B3D367861}"/>
    <cellStyle name="Millares 3 2 10 12" xfId="3470" xr:uid="{325D81A2-BAE8-49DE-9703-BBAC93313D97}"/>
    <cellStyle name="Millares 3 2 10 13" xfId="3471" xr:uid="{5AF9076B-9C9F-4D92-A57F-91544F41F9AD}"/>
    <cellStyle name="Millares 3 2 10 14" xfId="3472" xr:uid="{79A2EAA2-E52B-41D2-9F11-2D7CEA864D88}"/>
    <cellStyle name="Millares 3 2 10 15" xfId="3473" xr:uid="{F4A81106-2263-494E-A916-7810074BD303}"/>
    <cellStyle name="Millares 3 2 10 16" xfId="3474" xr:uid="{B2F75328-7FCC-467E-B825-727203E9B579}"/>
    <cellStyle name="Millares 3 2 10 17" xfId="3475" xr:uid="{395D1E0F-A7AA-4BD9-B336-89C8CFC1E7E9}"/>
    <cellStyle name="Millares 3 2 10 18" xfId="3476" xr:uid="{2D0977DC-9E3D-4C5C-8FC2-C04ABCB62397}"/>
    <cellStyle name="Millares 3 2 10 19" xfId="3477" xr:uid="{7D3695B3-BF74-4316-A3BD-14A33079976B}"/>
    <cellStyle name="Millares 3 2 10 2" xfId="3478" xr:uid="{D85F2F7D-03EA-4A9D-913C-706C85A56EB3}"/>
    <cellStyle name="Millares 3 2 10 2 2" xfId="3479" xr:uid="{07BFEA89-8F81-4065-836C-C739409CD33B}"/>
    <cellStyle name="Millares 3 2 10 2 3" xfId="3480" xr:uid="{DFD864B8-F6CB-4B17-AD82-7DA242DC35C6}"/>
    <cellStyle name="Millares 3 2 10 20" xfId="3481" xr:uid="{10051333-2015-44C4-A71C-A40C37655D9C}"/>
    <cellStyle name="Millares 3 2 10 21" xfId="3482" xr:uid="{807C3143-535B-467F-B288-D25429F95ADE}"/>
    <cellStyle name="Millares 3 2 10 3" xfId="3483" xr:uid="{66504D42-9710-4AB5-B3E1-E7B13D5C8FB1}"/>
    <cellStyle name="Millares 3 2 10 4" xfId="3484" xr:uid="{D30C2005-5026-4802-9228-DBA49EA19296}"/>
    <cellStyle name="Millares 3 2 10 5" xfId="3485" xr:uid="{50A5FBE4-BDB2-44D2-8B9B-711B43A3AC84}"/>
    <cellStyle name="Millares 3 2 10 6" xfId="3486" xr:uid="{4AED1424-BB35-410C-9E13-BECC9E2A121C}"/>
    <cellStyle name="Millares 3 2 10 7" xfId="3487" xr:uid="{CAEF219A-593B-475C-A82D-B8F8CBB24D42}"/>
    <cellStyle name="Millares 3 2 10 8" xfId="3488" xr:uid="{1CC10B45-A2CE-46CF-9785-AAFEE3CB731C}"/>
    <cellStyle name="Millares 3 2 10 9" xfId="3489" xr:uid="{68620B4F-D713-4B18-AFF6-598B99D7DAB0}"/>
    <cellStyle name="Millares 3 2 11" xfId="3490" xr:uid="{2368A994-3644-48BD-94EC-A20C7ECD8A71}"/>
    <cellStyle name="Millares 3 2 11 2" xfId="3491" xr:uid="{C091108A-6A9F-482D-B157-07AA6BCDDB62}"/>
    <cellStyle name="Millares 3 2 11 2 2" xfId="3492" xr:uid="{05E0576F-C54A-4F3D-9987-01B677319328}"/>
    <cellStyle name="Millares 3 2 11 2 3" xfId="3493" xr:uid="{EA1CB5B1-2606-4C60-A00A-3DAF06476041}"/>
    <cellStyle name="Millares 3 2 11 3" xfId="3494" xr:uid="{829E962D-B5A9-4C93-9403-B5D8EF92FD69}"/>
    <cellStyle name="Millares 3 2 11 4" xfId="3495" xr:uid="{2558C6AA-5AD8-4BB6-B370-7DF54047C5A6}"/>
    <cellStyle name="Millares 3 2 11 5" xfId="3496" xr:uid="{DAACDED3-1816-44B1-A77A-3821422E52D9}"/>
    <cellStyle name="Millares 3 2 11 6" xfId="3497" xr:uid="{3544295E-F95A-49DB-BDD0-F22247C4E3F4}"/>
    <cellStyle name="Millares 3 2 11 7" xfId="3498" xr:uid="{C17758C2-8950-45E7-BE37-BDEAD6BD4E5B}"/>
    <cellStyle name="Millares 3 2 11 8" xfId="3499" xr:uid="{D63F4D3C-9053-4E62-8F32-28DA37924A48}"/>
    <cellStyle name="Millares 3 2 11 9" xfId="3500" xr:uid="{1910B5E2-E48A-496F-A910-1C8CF96F1297}"/>
    <cellStyle name="Millares 3 2 12" xfId="3501" xr:uid="{B27185B0-21C5-477F-97CF-407305374935}"/>
    <cellStyle name="Millares 3 2 12 2" xfId="3502" xr:uid="{E147F47E-E55B-4112-9B65-57E9D78DDC20}"/>
    <cellStyle name="Millares 3 2 12 3" xfId="3503" xr:uid="{EBBEAA97-CC28-4D29-91B2-80FDCAA7B557}"/>
    <cellStyle name="Millares 3 2 13" xfId="3504" xr:uid="{C37AE94B-8828-4960-A444-B9BE4F25CCF8}"/>
    <cellStyle name="Millares 3 2 14" xfId="3505" xr:uid="{F00ECC2F-B914-4139-8EE6-943FD024C0DC}"/>
    <cellStyle name="Millares 3 2 15" xfId="3506" xr:uid="{2415AE51-B685-4C3C-8384-7023FFDC5C70}"/>
    <cellStyle name="Millares 3 2 16" xfId="3507" xr:uid="{CF43FF8E-7C8B-4765-AAD8-887B27ED3DBB}"/>
    <cellStyle name="Millares 3 2 17" xfId="3508" xr:uid="{4D68FE3B-6566-41A1-8395-039A973F29A0}"/>
    <cellStyle name="Millares 3 2 18" xfId="3509" xr:uid="{B9F50475-7D98-4D84-BE99-62F7523EA946}"/>
    <cellStyle name="Millares 3 2 19" xfId="3510" xr:uid="{19BBC222-E916-481A-BEE2-11BDF1D94819}"/>
    <cellStyle name="Millares 3 2 2" xfId="3511" xr:uid="{E1848DC8-B9D9-40DB-BD98-65AB21BD4D84}"/>
    <cellStyle name="Millares 3 2 2 10" xfId="3512" xr:uid="{D416AA84-978C-4E02-A72D-078E6D6BEA0F}"/>
    <cellStyle name="Millares 3 2 2 11" xfId="3513" xr:uid="{46E50C18-5DDB-48AB-A333-581699C41ECB}"/>
    <cellStyle name="Millares 3 2 2 12" xfId="3514" xr:uid="{42B945BA-188E-4D23-B6D6-4FCF70765B49}"/>
    <cellStyle name="Millares 3 2 2 13" xfId="3515" xr:uid="{96E550F0-0382-40DD-AFED-F64A31D122C8}"/>
    <cellStyle name="Millares 3 2 2 14" xfId="3516" xr:uid="{D2CB6742-60F3-4A8F-910F-D24FC17EDD31}"/>
    <cellStyle name="Millares 3 2 2 15" xfId="3517" xr:uid="{B8A91D2F-F67C-48C2-B855-6C941D7A42E5}"/>
    <cellStyle name="Millares 3 2 2 16" xfId="3518" xr:uid="{11C5FB85-F974-45F1-B13A-EB84312CD992}"/>
    <cellStyle name="Millares 3 2 2 17" xfId="3519" xr:uid="{7F114258-1744-4628-9368-7700696E5DD5}"/>
    <cellStyle name="Millares 3 2 2 18" xfId="3520" xr:uid="{6F4B4593-1CFD-4311-B1FB-E922FA2EA33C}"/>
    <cellStyle name="Millares 3 2 2 19" xfId="3521" xr:uid="{D01B9388-8CFD-4121-8103-125282147EE3}"/>
    <cellStyle name="Millares 3 2 2 2" xfId="3522" xr:uid="{31864E90-4CB7-46DC-9E90-94A3CE3302FE}"/>
    <cellStyle name="Millares 3 2 2 2 10" xfId="3523" xr:uid="{AA10266B-3ADE-4B57-AA58-DCF00077A2F4}"/>
    <cellStyle name="Millares 3 2 2 2 11" xfId="3524" xr:uid="{23D854E4-E459-40DF-B7F5-A4DF504620B6}"/>
    <cellStyle name="Millares 3 2 2 2 12" xfId="3525" xr:uid="{AE129C8A-7CF7-41B5-8D0D-473C7C79C93C}"/>
    <cellStyle name="Millares 3 2 2 2 13" xfId="3526" xr:uid="{F8E932C1-3DF5-4250-8611-67215304A67E}"/>
    <cellStyle name="Millares 3 2 2 2 14" xfId="3527" xr:uid="{29A4FA1D-198F-4A78-8D3B-7B0B777A0C65}"/>
    <cellStyle name="Millares 3 2 2 2 15" xfId="3528" xr:uid="{C25EA036-9DC9-4ED5-AD9B-A332D661B8DA}"/>
    <cellStyle name="Millares 3 2 2 2 16" xfId="3529" xr:uid="{3B1DD4FF-11D3-482B-B2AC-B1E791AD65EA}"/>
    <cellStyle name="Millares 3 2 2 2 17" xfId="3530" xr:uid="{49159C6E-5F56-4BD5-BCB4-89AAA6C4C210}"/>
    <cellStyle name="Millares 3 2 2 2 18" xfId="3531" xr:uid="{F813D563-8AC4-4B68-917F-851A895A92B8}"/>
    <cellStyle name="Millares 3 2 2 2 19" xfId="3532" xr:uid="{8D736095-7E27-4A39-9FCD-D362982E7FA5}"/>
    <cellStyle name="Millares 3 2 2 2 2" xfId="3533" xr:uid="{BB47629D-164D-4305-8DF5-227CCEE8F7AB}"/>
    <cellStyle name="Millares 3 2 2 2 2 2" xfId="3534" xr:uid="{E8C00822-C565-4FC5-8687-161026BD6DE8}"/>
    <cellStyle name="Millares 3 2 2 2 2 3" xfId="3535" xr:uid="{50FCB1BB-94E3-49E6-8813-89BA29D35B72}"/>
    <cellStyle name="Millares 3 2 2 2 20" xfId="3536" xr:uid="{36312F0E-E55A-4506-A9E3-CAE66D8CD704}"/>
    <cellStyle name="Millares 3 2 2 2 21" xfId="3537" xr:uid="{F24BB956-4CA5-410A-8C6E-31354F50ABB1}"/>
    <cellStyle name="Millares 3 2 2 2 22" xfId="3538" xr:uid="{C994A846-8B9D-4876-8FFB-B6FA47DF4562}"/>
    <cellStyle name="Millares 3 2 2 2 3" xfId="3539" xr:uid="{5E9CD4D2-9478-4844-AD68-EA3269CDE8B6}"/>
    <cellStyle name="Millares 3 2 2 2 4" xfId="3540" xr:uid="{12099E4B-15BC-4061-8517-A402D94F33D2}"/>
    <cellStyle name="Millares 3 2 2 2 5" xfId="3541" xr:uid="{6A47478F-3BC9-476F-86E9-5C894CB06A51}"/>
    <cellStyle name="Millares 3 2 2 2 6" xfId="3542" xr:uid="{5AEB9342-401E-4941-83CE-DC2AD1B94B14}"/>
    <cellStyle name="Millares 3 2 2 2 7" xfId="3543" xr:uid="{88FA8E9A-4413-4AAE-9424-7FE08D24C08C}"/>
    <cellStyle name="Millares 3 2 2 2 8" xfId="3544" xr:uid="{224938A3-E4B0-4EAC-AA53-02EEB564EFC7}"/>
    <cellStyle name="Millares 3 2 2 2 9" xfId="3545" xr:uid="{5E20DDD2-D12D-4C1C-A36A-22747CE5409D}"/>
    <cellStyle name="Millares 3 2 2 20" xfId="3546" xr:uid="{987377EE-8EF4-44AD-A548-463ADA0003C5}"/>
    <cellStyle name="Millares 3 2 2 21" xfId="3547" xr:uid="{05E7B3A6-685C-47DC-AEA0-7CF97EE2520A}"/>
    <cellStyle name="Millares 3 2 2 22" xfId="3548" xr:uid="{4D5CCCE8-8406-4615-AB82-DEB1F30C4297}"/>
    <cellStyle name="Millares 3 2 2 23" xfId="3549" xr:uid="{D7CB32D8-B985-4255-8CE9-6CF4A2F8903B}"/>
    <cellStyle name="Millares 3 2 2 24" xfId="3550" xr:uid="{22E327DF-DE45-4EBF-9F08-DE22C34E3E75}"/>
    <cellStyle name="Millares 3 2 2 25" xfId="3551" xr:uid="{AA8D1407-7134-4D2C-B2E8-32A19287F43A}"/>
    <cellStyle name="Millares 3 2 2 26" xfId="9065" xr:uid="{5F2BA4CD-403E-4089-BE2D-C645846DF4C6}"/>
    <cellStyle name="Millares 3 2 2 3" xfId="3552" xr:uid="{4B2C36D0-4C61-42AA-98D9-677DEF8E06BC}"/>
    <cellStyle name="Millares 3 2 2 3 10" xfId="3553" xr:uid="{B12A4543-530A-41D4-A185-B6B864E66401}"/>
    <cellStyle name="Millares 3 2 2 3 11" xfId="3554" xr:uid="{652F7894-579E-4537-9056-50C311577C3C}"/>
    <cellStyle name="Millares 3 2 2 3 12" xfId="3555" xr:uid="{E46BB35F-A699-4FCE-91B6-2DA84471312D}"/>
    <cellStyle name="Millares 3 2 2 3 13" xfId="3556" xr:uid="{3C14C171-54FD-4FD9-A810-C599D5E61AE5}"/>
    <cellStyle name="Millares 3 2 2 3 14" xfId="3557" xr:uid="{ED89224A-8D86-4D47-882A-37C89DE35A4E}"/>
    <cellStyle name="Millares 3 2 2 3 15" xfId="3558" xr:uid="{9019AA6B-87FB-48D5-89D2-E45DB5B62A53}"/>
    <cellStyle name="Millares 3 2 2 3 16" xfId="3559" xr:uid="{27EF1CD7-8502-429F-A3A5-61CF1BA38C55}"/>
    <cellStyle name="Millares 3 2 2 3 17" xfId="3560" xr:uid="{197F884A-AA30-40E8-84AE-68785B72B344}"/>
    <cellStyle name="Millares 3 2 2 3 18" xfId="3561" xr:uid="{F339D5BC-1AFA-4CDF-90B1-B47307CF3ECD}"/>
    <cellStyle name="Millares 3 2 2 3 19" xfId="3562" xr:uid="{E5A2B325-661C-44E5-8804-2E0F50E72FC1}"/>
    <cellStyle name="Millares 3 2 2 3 2" xfId="3563" xr:uid="{02FBB7CD-6B26-49B0-9BC9-AB9193A2F3CD}"/>
    <cellStyle name="Millares 3 2 2 3 2 2" xfId="3564" xr:uid="{2276B694-CE9F-4F04-ADE1-FE01742DD91F}"/>
    <cellStyle name="Millares 3 2 2 3 2 3" xfId="3565" xr:uid="{5021CBC4-47E3-4D80-BE31-B59E5CBE5877}"/>
    <cellStyle name="Millares 3 2 2 3 20" xfId="3566" xr:uid="{BE042C1A-6C6C-4FB6-ABE2-684166B9F389}"/>
    <cellStyle name="Millares 3 2 2 3 21" xfId="3567" xr:uid="{F7722A72-FC0D-4283-9115-9826A6A0469C}"/>
    <cellStyle name="Millares 3 2 2 3 22" xfId="3568" xr:uid="{51E23546-31DB-409A-A14B-FCEE006E1BC1}"/>
    <cellStyle name="Millares 3 2 2 3 3" xfId="3569" xr:uid="{009D349A-D055-415A-B6CD-22B62DE8EBE5}"/>
    <cellStyle name="Millares 3 2 2 3 4" xfId="3570" xr:uid="{8A3D65EF-C22D-4292-A3E9-558A3437E8E0}"/>
    <cellStyle name="Millares 3 2 2 3 5" xfId="3571" xr:uid="{612C7E3D-413E-42D7-802B-77184CCC5C7C}"/>
    <cellStyle name="Millares 3 2 2 3 6" xfId="3572" xr:uid="{FF2281EE-6F78-4BB1-B4FE-22F7DF6AEEB8}"/>
    <cellStyle name="Millares 3 2 2 3 7" xfId="3573" xr:uid="{B88B6326-9B53-46C0-A39B-174997B35638}"/>
    <cellStyle name="Millares 3 2 2 3 8" xfId="3574" xr:uid="{408992C7-C37A-4443-A7C0-4C0068831F0A}"/>
    <cellStyle name="Millares 3 2 2 3 9" xfId="3575" xr:uid="{E9D8B51F-B4EE-4AF9-97DB-5C0E85B080D7}"/>
    <cellStyle name="Millares 3 2 2 4" xfId="3576" xr:uid="{E62FDFBD-ADE9-41E1-8414-F1D292656118}"/>
    <cellStyle name="Millares 3 2 2 4 10" xfId="3577" xr:uid="{AA300660-6784-41D7-9BBB-7A50C8A510EC}"/>
    <cellStyle name="Millares 3 2 2 4 11" xfId="3578" xr:uid="{5CFDAB45-E04A-4D85-AFDC-A4C8FAA386B5}"/>
    <cellStyle name="Millares 3 2 2 4 12" xfId="3579" xr:uid="{D35C6A2D-6BF1-4848-8346-B2001C3F174B}"/>
    <cellStyle name="Millares 3 2 2 4 13" xfId="3580" xr:uid="{D2036989-0C28-4782-8952-4ED0C8D9777F}"/>
    <cellStyle name="Millares 3 2 2 4 14" xfId="3581" xr:uid="{25AEB99D-4D01-4CE7-9FC1-C0E44F82248E}"/>
    <cellStyle name="Millares 3 2 2 4 15" xfId="3582" xr:uid="{3491BFE5-32E7-45EC-A3CE-EFC3AD7773F5}"/>
    <cellStyle name="Millares 3 2 2 4 16" xfId="3583" xr:uid="{4142F3B4-C8D5-4CAF-9108-C8B57382EA67}"/>
    <cellStyle name="Millares 3 2 2 4 17" xfId="3584" xr:uid="{A04D19E6-C39A-4E92-9EB6-FA53ECE57585}"/>
    <cellStyle name="Millares 3 2 2 4 18" xfId="3585" xr:uid="{1F38DCDB-547A-4D74-8DE5-09ECF4206C96}"/>
    <cellStyle name="Millares 3 2 2 4 19" xfId="3586" xr:uid="{88523D26-384C-4B67-9C97-88DFBC30FAB6}"/>
    <cellStyle name="Millares 3 2 2 4 2" xfId="3587" xr:uid="{FB36A5BF-F242-4796-8394-A6D08442C9AE}"/>
    <cellStyle name="Millares 3 2 2 4 2 2" xfId="3588" xr:uid="{49B8E009-1A9D-4551-8678-009113AAE6FA}"/>
    <cellStyle name="Millares 3 2 2 4 2 3" xfId="3589" xr:uid="{4EB780A6-38A4-4C98-A371-D37566DC15D0}"/>
    <cellStyle name="Millares 3 2 2 4 20" xfId="3590" xr:uid="{5D4B604A-DFAC-40BC-83F8-5B1AE7F124BF}"/>
    <cellStyle name="Millares 3 2 2 4 21" xfId="3591" xr:uid="{2C15B0F0-E415-4997-A81A-904277836DF1}"/>
    <cellStyle name="Millares 3 2 2 4 3" xfId="3592" xr:uid="{5E98543C-14D3-41AB-BF65-57CA45200E4B}"/>
    <cellStyle name="Millares 3 2 2 4 4" xfId="3593" xr:uid="{3F96E1E2-373E-4891-B60C-12898C8AE4D2}"/>
    <cellStyle name="Millares 3 2 2 4 5" xfId="3594" xr:uid="{14591B2F-E829-49E3-BF81-AB6C7E1AC79B}"/>
    <cellStyle name="Millares 3 2 2 4 6" xfId="3595" xr:uid="{05CCD319-281C-49E3-B9FF-D610FACA27F9}"/>
    <cellStyle name="Millares 3 2 2 4 7" xfId="3596" xr:uid="{2647E812-B4AC-48DC-B667-0C066E9C8E24}"/>
    <cellStyle name="Millares 3 2 2 4 8" xfId="3597" xr:uid="{A770D488-3BE8-420E-AF8B-9BC8942487E2}"/>
    <cellStyle name="Millares 3 2 2 4 9" xfId="3598" xr:uid="{3B084699-11CF-4940-B69D-58B65E5F714F}"/>
    <cellStyle name="Millares 3 2 2 5" xfId="3599" xr:uid="{C646FE1E-26C8-4D0E-921A-A4CB30D1C040}"/>
    <cellStyle name="Millares 3 2 2 5 10" xfId="3600" xr:uid="{905BD4BF-F8A4-4432-BF04-4D7B95F30749}"/>
    <cellStyle name="Millares 3 2 2 5 11" xfId="3601" xr:uid="{4719F394-DE9E-402B-8E6E-35254CDD3792}"/>
    <cellStyle name="Millares 3 2 2 5 12" xfId="3602" xr:uid="{4FAA556B-7733-4692-B6E9-333509162A4A}"/>
    <cellStyle name="Millares 3 2 2 5 13" xfId="3603" xr:uid="{EA8C80C1-0A35-4555-9807-79B2B8A1F64E}"/>
    <cellStyle name="Millares 3 2 2 5 14" xfId="3604" xr:uid="{E2AF68CC-800B-40F9-B738-ED760FCDBAF8}"/>
    <cellStyle name="Millares 3 2 2 5 15" xfId="3605" xr:uid="{4F954E51-DE21-4664-B290-719CBA739514}"/>
    <cellStyle name="Millares 3 2 2 5 16" xfId="3606" xr:uid="{C6D139FC-2429-4D3B-AF16-08561D4B8C5C}"/>
    <cellStyle name="Millares 3 2 2 5 17" xfId="3607" xr:uid="{2936E7B5-B0A0-4C06-9268-2E3DA0AAF06E}"/>
    <cellStyle name="Millares 3 2 2 5 18" xfId="3608" xr:uid="{33A1A4FC-C725-4491-B81C-B2F687862274}"/>
    <cellStyle name="Millares 3 2 2 5 19" xfId="3609" xr:uid="{8E9D728D-2FCE-4C70-86B0-2093E61E327E}"/>
    <cellStyle name="Millares 3 2 2 5 2" xfId="3610" xr:uid="{C35DA5D2-876A-4443-8814-41CEEA41692E}"/>
    <cellStyle name="Millares 3 2 2 5 2 2" xfId="3611" xr:uid="{EC8B4594-4FE2-47CD-ADDD-70B0DC5EBE61}"/>
    <cellStyle name="Millares 3 2 2 5 2 3" xfId="3612" xr:uid="{68B72168-1E30-42A1-A7E1-97B2BD83DF97}"/>
    <cellStyle name="Millares 3 2 2 5 20" xfId="3613" xr:uid="{69AD3D87-2493-454A-A20D-C8F73379D38C}"/>
    <cellStyle name="Millares 3 2 2 5 21" xfId="3614" xr:uid="{FC4C6BC9-7434-4556-ABF6-E7798C02D7D4}"/>
    <cellStyle name="Millares 3 2 2 5 3" xfId="3615" xr:uid="{A8E28EE1-02E0-4BF1-BB26-0B69DAABEAE5}"/>
    <cellStyle name="Millares 3 2 2 5 4" xfId="3616" xr:uid="{E0D30FD7-3A2E-47B1-B3FA-7155863111C9}"/>
    <cellStyle name="Millares 3 2 2 5 5" xfId="3617" xr:uid="{D7174F82-EA9E-490D-9610-A6A61D5C2F92}"/>
    <cellStyle name="Millares 3 2 2 5 6" xfId="3618" xr:uid="{1E2C262C-221F-4657-9895-BCE9BB5BCF9E}"/>
    <cellStyle name="Millares 3 2 2 5 7" xfId="3619" xr:uid="{D0BB6FD3-2039-454F-83A5-0BF847FBE3BB}"/>
    <cellStyle name="Millares 3 2 2 5 8" xfId="3620" xr:uid="{090EBC47-9B8E-4B4D-86C3-4AE39D0DDFF0}"/>
    <cellStyle name="Millares 3 2 2 5 9" xfId="3621" xr:uid="{089FF389-8CD7-499F-8326-DE78C635335A}"/>
    <cellStyle name="Millares 3 2 2 6" xfId="3622" xr:uid="{1168E213-7708-466D-85D6-6BAC218FD5C5}"/>
    <cellStyle name="Millares 3 2 2 6 2" xfId="3623" xr:uid="{EDB3EBAE-99F4-4DD3-9B11-7CAC9E5269A0}"/>
    <cellStyle name="Millares 3 2 2 6 3" xfId="3624" xr:uid="{AE271B8D-61D1-4FC1-AE7B-F9559E32CC62}"/>
    <cellStyle name="Millares 3 2 2 7" xfId="3625" xr:uid="{4E1479DA-0998-4C83-8D3B-B4717691540C}"/>
    <cellStyle name="Millares 3 2 2 8" xfId="3626" xr:uid="{89A4E702-FFF5-419B-B22D-8B844B1E9BFF}"/>
    <cellStyle name="Millares 3 2 2 9" xfId="3627" xr:uid="{96B6F84F-CDBA-4C58-83E0-1048854FE5FE}"/>
    <cellStyle name="Millares 3 2 20" xfId="3628" xr:uid="{67EC4F77-AB40-4C5D-A720-437078087619}"/>
    <cellStyle name="Millares 3 2 21" xfId="3629" xr:uid="{303E2104-C781-4124-84CB-F3751EB57928}"/>
    <cellStyle name="Millares 3 2 22" xfId="3630" xr:uid="{F32DA679-85D7-4419-AEF8-0814DD3AC6A8}"/>
    <cellStyle name="Millares 3 2 23" xfId="3631" xr:uid="{FC876465-39D8-4559-AE8C-F3023DE5148C}"/>
    <cellStyle name="Millares 3 2 24" xfId="3632" xr:uid="{9E08F242-1713-485F-82A2-FBA6B135C876}"/>
    <cellStyle name="Millares 3 2 25" xfId="3633" xr:uid="{8B095B86-CF27-4E51-81D9-FC381344200F}"/>
    <cellStyle name="Millares 3 2 26" xfId="3634" xr:uid="{BAAAE72B-F05E-4D27-ACAD-CCE92F001720}"/>
    <cellStyle name="Millares 3 2 27" xfId="3635" xr:uid="{C1561DDC-9CAF-4473-A05A-31DB12871445}"/>
    <cellStyle name="Millares 3 2 28" xfId="3636" xr:uid="{C3D120B7-D8A6-4873-9002-F7665BF91BBA}"/>
    <cellStyle name="Millares 3 2 29" xfId="3637" xr:uid="{1CF978E2-3E1B-41F5-9D8E-3A332AA65D80}"/>
    <cellStyle name="Millares 3 2 3" xfId="76" xr:uid="{A5288979-D28A-4F5A-8602-8DD3E38A122F}"/>
    <cellStyle name="Millares 3 2 3 10" xfId="3639" xr:uid="{A6417630-6F19-4EC4-908D-A6FB98301D5A}"/>
    <cellStyle name="Millares 3 2 3 11" xfId="3640" xr:uid="{B8D8773E-BEBC-4D2A-9340-B659D176378B}"/>
    <cellStyle name="Millares 3 2 3 12" xfId="3641" xr:uid="{1C56E023-337D-4EBE-BFE3-BB38BB0401C7}"/>
    <cellStyle name="Millares 3 2 3 13" xfId="3642" xr:uid="{F6175DE8-0B13-46D3-90D6-6EDC5AD8D152}"/>
    <cellStyle name="Millares 3 2 3 14" xfId="3643" xr:uid="{DA9D8408-1B9B-4544-87CF-251F70BD773A}"/>
    <cellStyle name="Millares 3 2 3 15" xfId="3644" xr:uid="{BD05DA1C-7240-4C1A-ADEE-41FB25DF4746}"/>
    <cellStyle name="Millares 3 2 3 16" xfId="3645" xr:uid="{1814172B-DAEC-411B-97D5-B2EA77FA1D90}"/>
    <cellStyle name="Millares 3 2 3 17" xfId="3646" xr:uid="{2BB1C719-D3D2-43C1-9AE3-58ED60C27E16}"/>
    <cellStyle name="Millares 3 2 3 18" xfId="3647" xr:uid="{C0C5F212-C955-4471-8E76-6063BF12C492}"/>
    <cellStyle name="Millares 3 2 3 19" xfId="3648" xr:uid="{A335B9EA-D1F7-4F50-A704-FAAC02323747}"/>
    <cellStyle name="Millares 3 2 3 2" xfId="77" xr:uid="{4F9199CC-44A7-4500-A3E9-5F56BAF7F82E}"/>
    <cellStyle name="Millares 3 2 3 2 2" xfId="3650" xr:uid="{27323F4C-4D4F-4837-9435-0240BFB95407}"/>
    <cellStyle name="Millares 3 2 3 2 2 2" xfId="9475" xr:uid="{BA5530A1-E608-41EB-95DE-D3597ED7B8DC}"/>
    <cellStyle name="Millares 3 2 3 2 2 3" xfId="9435" xr:uid="{D9C3C9E8-FA79-4B5F-B5C3-94CEB92206C1}"/>
    <cellStyle name="Millares 3 2 3 2 3" xfId="3651" xr:uid="{E2320331-E27C-4671-9C8C-8536F67872F1}"/>
    <cellStyle name="Millares 3 2 3 2 3 2" xfId="9455" xr:uid="{C9CB655E-0FFD-44CA-B186-0700D1DEE5E0}"/>
    <cellStyle name="Millares 3 2 3 2 4" xfId="9028" xr:uid="{AFC072FD-BEF5-4FB2-A427-BC10D0FE70BC}"/>
    <cellStyle name="Millares 3 2 3 2 4 2" xfId="9364" xr:uid="{41F30294-3237-4840-BE34-A5960EB5F83D}"/>
    <cellStyle name="Millares 3 2 3 2 5" xfId="3649" xr:uid="{662BD5C1-E49F-4F77-AAD8-3CA875726EA8}"/>
    <cellStyle name="Millares 3 2 3 2 6" xfId="9286" xr:uid="{39E0FF6D-0F59-4939-98C3-39ED26E0513C}"/>
    <cellStyle name="Millares 3 2 3 2 7" xfId="9414" xr:uid="{2F7C025B-C597-4F4A-AC24-6E106C2DE62D}"/>
    <cellStyle name="Millares 3 2 3 20" xfId="3652" xr:uid="{800CEEEF-F299-4814-96E4-F4CB04B4D054}"/>
    <cellStyle name="Millares 3 2 3 21" xfId="3653" xr:uid="{61D78950-AFF9-4D4E-9651-73DFEE44C671}"/>
    <cellStyle name="Millares 3 2 3 22" xfId="3654" xr:uid="{046E76F4-7E54-45CF-B5DC-36215621BFAD}"/>
    <cellStyle name="Millares 3 2 3 23" xfId="9027" xr:uid="{4FA1D56C-1B3A-44E0-BFCC-33865D2457A4}"/>
    <cellStyle name="Millares 3 2 3 23 2" xfId="9363" xr:uid="{F9916F36-33FD-4D57-9C10-B8389FD2D52C}"/>
    <cellStyle name="Millares 3 2 3 24" xfId="3638" xr:uid="{B8A53187-3AF5-4EB5-BE44-100C4D1FA431}"/>
    <cellStyle name="Millares 3 2 3 25" xfId="9285" xr:uid="{B26490C0-15D7-427F-BD36-41D64F4D7468}"/>
    <cellStyle name="Millares 3 2 3 26" xfId="9403" xr:uid="{FC287770-97A2-4532-9A1D-A84CC6ECBBBB}"/>
    <cellStyle name="Millares 3 2 3 3" xfId="3655" xr:uid="{367BA328-04AD-4C23-9FB4-A64E712D45F4}"/>
    <cellStyle name="Millares 3 2 3 3 2" xfId="9465" xr:uid="{56A23A46-D7DB-419D-AC6A-5A6249459598}"/>
    <cellStyle name="Millares 3 2 3 3 3" xfId="9424" xr:uid="{ACA5B717-B7C0-4C95-B194-6CC269D20285}"/>
    <cellStyle name="Millares 3 2 3 4" xfId="3656" xr:uid="{6CCFC688-2BB1-43E7-8F8C-733233CFB657}"/>
    <cellStyle name="Millares 3 2 3 4 2" xfId="9445" xr:uid="{8C6FB290-C734-4727-BDFB-D84A804DDF6E}"/>
    <cellStyle name="Millares 3 2 3 5" xfId="3657" xr:uid="{97332A69-00A8-44A6-9313-8508E5D0B6D0}"/>
    <cellStyle name="Millares 3 2 3 6" xfId="3658" xr:uid="{0937ABAC-F874-4A9B-8E2D-E61FEF300B76}"/>
    <cellStyle name="Millares 3 2 3 7" xfId="3659" xr:uid="{DE61C6B6-9643-48C9-A1AA-D37D0BCFCF24}"/>
    <cellStyle name="Millares 3 2 3 8" xfId="3660" xr:uid="{5603BB15-03E6-47C1-8838-C0844A849AB4}"/>
    <cellStyle name="Millares 3 2 3 9" xfId="3661" xr:uid="{E7DA2300-39B9-4741-9C16-38FAC9DD77ED}"/>
    <cellStyle name="Millares 3 2 30" xfId="3662" xr:uid="{09DAF5BE-6FA5-4AB9-9FBC-62F4ED38FA8E}"/>
    <cellStyle name="Millares 3 2 31" xfId="3663" xr:uid="{21A0B9EA-6F4E-49EF-B8B5-C08EDB9977F4}"/>
    <cellStyle name="Millares 3 2 32" xfId="9064" xr:uid="{5517D39B-278C-4100-A8E9-E168B6CBFB2A}"/>
    <cellStyle name="Millares 3 2 33" xfId="9245" xr:uid="{7CBEBFD7-FEE2-4F57-9F20-ED3F3426DA6B}"/>
    <cellStyle name="Millares 3 2 33 2" xfId="9401" xr:uid="{E134B5E4-0CE4-4C85-817C-0AE894A4B61A}"/>
    <cellStyle name="Millares 3 2 34" xfId="3466" xr:uid="{B6E24FDD-BC24-4759-B2A9-EDC451B2EDE0}"/>
    <cellStyle name="Millares 3 2 4" xfId="3664" xr:uid="{EAAC0AC6-6731-4EDB-93C9-F02B4D5E00A9}"/>
    <cellStyle name="Millares 3 2 4 10" xfId="3665" xr:uid="{DE8513D6-D43E-420A-91F1-203633F908F7}"/>
    <cellStyle name="Millares 3 2 4 11" xfId="3666" xr:uid="{6ECE3631-2D3F-4A8E-BD3D-E4811BFD148F}"/>
    <cellStyle name="Millares 3 2 4 12" xfId="3667" xr:uid="{1DA98C6C-E03D-42DA-AD99-333AB394CB65}"/>
    <cellStyle name="Millares 3 2 4 13" xfId="3668" xr:uid="{A05DD89C-2ACF-4260-A0DE-1F0C32F82334}"/>
    <cellStyle name="Millares 3 2 4 14" xfId="3669" xr:uid="{8EBB88EF-B146-4AF2-AB80-56D5074AF684}"/>
    <cellStyle name="Millares 3 2 4 15" xfId="3670" xr:uid="{DD673614-A0E0-4884-AB81-531D39C7A687}"/>
    <cellStyle name="Millares 3 2 4 16" xfId="3671" xr:uid="{EADAFA40-6183-41DB-86C1-6B22732CD6E1}"/>
    <cellStyle name="Millares 3 2 4 17" xfId="3672" xr:uid="{2A9D04BD-172E-4E44-AFBD-8CAE246C1082}"/>
    <cellStyle name="Millares 3 2 4 18" xfId="3673" xr:uid="{B44B9EA2-D5AE-4674-9011-692CA882E1EE}"/>
    <cellStyle name="Millares 3 2 4 19" xfId="3674" xr:uid="{047FFD98-BFD6-4FF7-909D-FD4F0D5C0E91}"/>
    <cellStyle name="Millares 3 2 4 2" xfId="3675" xr:uid="{EF01ACCB-9F75-4CDA-B583-BF14246C9B2D}"/>
    <cellStyle name="Millares 3 2 4 2 2" xfId="3676" xr:uid="{40AF6F79-FFEA-4D7E-85DB-83D6AED0F0BC}"/>
    <cellStyle name="Millares 3 2 4 2 3" xfId="3677" xr:uid="{C69FC1C0-419B-4022-8DCE-83AD2F7E5021}"/>
    <cellStyle name="Millares 3 2 4 20" xfId="3678" xr:uid="{8B359F86-DC04-4FF8-A833-D2E3625D9968}"/>
    <cellStyle name="Millares 3 2 4 21" xfId="3679" xr:uid="{6C7CBF0C-6434-4BC4-88D4-9F27FBEEA545}"/>
    <cellStyle name="Millares 3 2 4 22" xfId="3680" xr:uid="{57C44294-1113-4A46-A796-738C559D6CE7}"/>
    <cellStyle name="Millares 3 2 4 3" xfId="3681" xr:uid="{A006C289-F4DA-417A-A2A7-BC2B672B066F}"/>
    <cellStyle name="Millares 3 2 4 4" xfId="3682" xr:uid="{61B82A74-CA00-44CC-B320-E40D88BF53EB}"/>
    <cellStyle name="Millares 3 2 4 5" xfId="3683" xr:uid="{BBD781F6-87A5-43C0-98A8-B4D955C5C6F2}"/>
    <cellStyle name="Millares 3 2 4 6" xfId="3684" xr:uid="{B25CF8A7-2E2B-42B6-B76F-9DDF8EA906C6}"/>
    <cellStyle name="Millares 3 2 4 7" xfId="3685" xr:uid="{DDEA5243-ADF1-4158-9123-C16DF451E50E}"/>
    <cellStyle name="Millares 3 2 4 8" xfId="3686" xr:uid="{6B5297D0-E3CC-45D5-BF07-19C5D0D4416C}"/>
    <cellStyle name="Millares 3 2 4 9" xfId="3687" xr:uid="{3C036FFB-A3BF-4AA6-B64E-179E4890B152}"/>
    <cellStyle name="Millares 3 2 5" xfId="3688" xr:uid="{0842FE0F-623C-4E29-9FFA-59AAF21F16ED}"/>
    <cellStyle name="Millares 3 2 5 10" xfId="3689" xr:uid="{CB3F1EDA-61F8-4FF3-8E01-58F3CBD8227F}"/>
    <cellStyle name="Millares 3 2 5 11" xfId="3690" xr:uid="{22260276-6D02-4E27-B6CF-766B1D505EB5}"/>
    <cellStyle name="Millares 3 2 5 12" xfId="3691" xr:uid="{B609E6B2-75DC-4A6C-83E4-4D241F0A13BD}"/>
    <cellStyle name="Millares 3 2 5 13" xfId="3692" xr:uid="{157AF3D9-9377-4D23-852D-6FA3DA0328E1}"/>
    <cellStyle name="Millares 3 2 5 14" xfId="3693" xr:uid="{041B9728-70D7-4B73-B6F2-57BD420C0A7D}"/>
    <cellStyle name="Millares 3 2 5 15" xfId="3694" xr:uid="{0BBF10E3-B5D3-4EB5-8391-8E19880D67C1}"/>
    <cellStyle name="Millares 3 2 5 16" xfId="3695" xr:uid="{73C3FE44-C7CA-49BA-913A-FB247D2FA7B6}"/>
    <cellStyle name="Millares 3 2 5 17" xfId="3696" xr:uid="{AFD2802A-85DF-460B-B596-F7F81547ED47}"/>
    <cellStyle name="Millares 3 2 5 18" xfId="3697" xr:uid="{5056DAF1-63A8-41EB-8C20-2429202E50D6}"/>
    <cellStyle name="Millares 3 2 5 19" xfId="3698" xr:uid="{CEB14F48-693F-4332-94AB-7429A317B2EA}"/>
    <cellStyle name="Millares 3 2 5 2" xfId="3699" xr:uid="{7BB0933A-E088-486F-882D-F3B0878F2EE7}"/>
    <cellStyle name="Millares 3 2 5 2 2" xfId="3700" xr:uid="{F82B37A4-02FE-48EE-A340-45557D63A630}"/>
    <cellStyle name="Millares 3 2 5 2 3" xfId="3701" xr:uid="{CCED428A-4D9B-4CDC-BBA9-7A4329B1FAEA}"/>
    <cellStyle name="Millares 3 2 5 20" xfId="3702" xr:uid="{6C156E01-F437-4C1D-BD6E-F4A80E372264}"/>
    <cellStyle name="Millares 3 2 5 21" xfId="3703" xr:uid="{D393C9C3-9B84-426D-98A3-6CAA1D1E2AF1}"/>
    <cellStyle name="Millares 3 2 5 22" xfId="3704" xr:uid="{C517AA6B-B5E9-41FD-B1E8-C032E8AE84BB}"/>
    <cellStyle name="Millares 3 2 5 3" xfId="3705" xr:uid="{73BC2B1D-1750-4C33-BC99-ABB2AD1CBFA1}"/>
    <cellStyle name="Millares 3 2 5 4" xfId="3706" xr:uid="{66CAB27C-4DB5-48E4-AF16-A2C7CED1FA28}"/>
    <cellStyle name="Millares 3 2 5 5" xfId="3707" xr:uid="{88C626F6-BE63-4B82-99AE-6CDE6694A072}"/>
    <cellStyle name="Millares 3 2 5 6" xfId="3708" xr:uid="{050F7624-172E-441B-BD5E-2A83BB39685B}"/>
    <cellStyle name="Millares 3 2 5 7" xfId="3709" xr:uid="{2C30D656-1BD1-4965-AD47-FEE8E6D3BAED}"/>
    <cellStyle name="Millares 3 2 5 8" xfId="3710" xr:uid="{11E2FE89-6EE7-45A5-B3BB-EE7C85D236D4}"/>
    <cellStyle name="Millares 3 2 5 9" xfId="3711" xr:uid="{5A3CF167-0845-4B2B-A7A2-9407AA6E5A16}"/>
    <cellStyle name="Millares 3 2 6" xfId="3712" xr:uid="{424C719E-5535-439E-9E3F-14D5C9D8CD10}"/>
    <cellStyle name="Millares 3 2 6 10" xfId="3713" xr:uid="{AC21A30B-759A-4DC9-A061-972035A147C3}"/>
    <cellStyle name="Millares 3 2 6 11" xfId="3714" xr:uid="{5CDE0AF0-089F-463F-A1FC-A897A0E01D4D}"/>
    <cellStyle name="Millares 3 2 6 12" xfId="3715" xr:uid="{767E3934-59D9-4722-B943-012BCE0C3F07}"/>
    <cellStyle name="Millares 3 2 6 13" xfId="3716" xr:uid="{4FD841F3-DCAD-4A4B-A812-FE84AEB11FBD}"/>
    <cellStyle name="Millares 3 2 6 14" xfId="3717" xr:uid="{D9A5479E-01A8-4AB9-A2D5-1BEA8C529585}"/>
    <cellStyle name="Millares 3 2 6 15" xfId="3718" xr:uid="{4AC5FCAC-7A5F-4720-8B80-E61C93BB6A80}"/>
    <cellStyle name="Millares 3 2 6 16" xfId="3719" xr:uid="{6C629923-49B7-4415-B73B-0A0B40F3F1B0}"/>
    <cellStyle name="Millares 3 2 6 17" xfId="3720" xr:uid="{8612562E-1B7E-4581-9FA1-45EF080D14E0}"/>
    <cellStyle name="Millares 3 2 6 18" xfId="3721" xr:uid="{2A660FCC-A2DD-4DEB-837E-63379FCF459A}"/>
    <cellStyle name="Millares 3 2 6 19" xfId="3722" xr:uid="{ED6894ED-C1D9-4181-9DEC-D5B6DE77EFA5}"/>
    <cellStyle name="Millares 3 2 6 2" xfId="3723" xr:uid="{27AF9A86-16D5-4533-8D46-5BA74B476C29}"/>
    <cellStyle name="Millares 3 2 6 2 2" xfId="3724" xr:uid="{65F98D6F-4CFB-42A0-BEB5-4BC7CBC0079A}"/>
    <cellStyle name="Millares 3 2 6 2 3" xfId="3725" xr:uid="{612DE268-18EB-4ADB-8646-66AC03E7C8C0}"/>
    <cellStyle name="Millares 3 2 6 20" xfId="3726" xr:uid="{A6754DD8-8F61-446C-99F1-CA7037A7A40D}"/>
    <cellStyle name="Millares 3 2 6 21" xfId="3727" xr:uid="{0DDF6BC7-1420-481B-8D17-4E7EC0E71590}"/>
    <cellStyle name="Millares 3 2 6 22" xfId="3728" xr:uid="{6AB0B68D-6DB5-477C-BE6B-EDB56EF1E7A2}"/>
    <cellStyle name="Millares 3 2 6 3" xfId="3729" xr:uid="{F8269742-3496-445D-9078-4B44944EA857}"/>
    <cellStyle name="Millares 3 2 6 4" xfId="3730" xr:uid="{9E483561-8EBE-43C3-9B2E-E7E212BC2A21}"/>
    <cellStyle name="Millares 3 2 6 5" xfId="3731" xr:uid="{5F1AB6A6-6125-4461-AB04-AD51F82BEAC2}"/>
    <cellStyle name="Millares 3 2 6 6" xfId="3732" xr:uid="{FB66B3AA-F875-47B3-AE6A-9B5DE15A113D}"/>
    <cellStyle name="Millares 3 2 6 7" xfId="3733" xr:uid="{09703BF9-D936-433F-9AE5-FB44780D3CB4}"/>
    <cellStyle name="Millares 3 2 6 8" xfId="3734" xr:uid="{0BC3119B-41B7-415E-8A01-C63011178095}"/>
    <cellStyle name="Millares 3 2 6 9" xfId="3735" xr:uid="{E1EB3D8E-9EE7-499D-928D-F2DBE4FDCA8F}"/>
    <cellStyle name="Millares 3 2 7" xfId="3736" xr:uid="{D821C096-33F3-4CB7-A733-0CB5480F0256}"/>
    <cellStyle name="Millares 3 2 7 10" xfId="3737" xr:uid="{8D9767CF-31A0-465F-BB40-F7D8EBF444C9}"/>
    <cellStyle name="Millares 3 2 7 11" xfId="3738" xr:uid="{929389FA-05A7-4BF8-AEC1-CD9152B33856}"/>
    <cellStyle name="Millares 3 2 7 12" xfId="3739" xr:uid="{8D71159E-347B-4DF4-9859-64E5E78ECED1}"/>
    <cellStyle name="Millares 3 2 7 13" xfId="3740" xr:uid="{949A9EAC-5A68-469A-81A9-CF8E9A670DF0}"/>
    <cellStyle name="Millares 3 2 7 14" xfId="3741" xr:uid="{472E9BF5-8051-4084-8C50-D674FB1BA7DA}"/>
    <cellStyle name="Millares 3 2 7 15" xfId="3742" xr:uid="{AC0C9CE5-5756-46BE-9000-780537279E61}"/>
    <cellStyle name="Millares 3 2 7 16" xfId="3743" xr:uid="{45EF5DDB-A54B-4220-93AD-42F9D2C9F134}"/>
    <cellStyle name="Millares 3 2 7 17" xfId="3744" xr:uid="{B55FC3EA-E19A-485C-BEE9-068ACD783EA4}"/>
    <cellStyle name="Millares 3 2 7 18" xfId="3745" xr:uid="{7F8C2B74-8CB2-4676-929C-DC0C88A72D34}"/>
    <cellStyle name="Millares 3 2 7 19" xfId="3746" xr:uid="{9060BAA7-FF39-4BF2-9855-4B2EBC2A773A}"/>
    <cellStyle name="Millares 3 2 7 2" xfId="3747" xr:uid="{30BAE24D-EA58-402F-AB98-10B0A5C06552}"/>
    <cellStyle name="Millares 3 2 7 2 2" xfId="3748" xr:uid="{E20DEB34-C830-40D3-B790-B62E64C9CCE5}"/>
    <cellStyle name="Millares 3 2 7 2 3" xfId="3749" xr:uid="{CCC6EE15-7AA7-4E43-9348-730E0DDC90F7}"/>
    <cellStyle name="Millares 3 2 7 20" xfId="3750" xr:uid="{850473F0-2B19-4447-A322-2701280E9312}"/>
    <cellStyle name="Millares 3 2 7 21" xfId="3751" xr:uid="{7E923A75-29E8-4E93-B0F1-83101ABE414C}"/>
    <cellStyle name="Millares 3 2 7 22" xfId="3752" xr:uid="{E52F5753-725D-46C0-A04B-AE779DC76F34}"/>
    <cellStyle name="Millares 3 2 7 3" xfId="3753" xr:uid="{AA8CB5FA-503E-46CF-8EC9-EB031FAC26FD}"/>
    <cellStyle name="Millares 3 2 7 4" xfId="3754" xr:uid="{DF938E60-C773-4263-9EDC-C3303D35AB79}"/>
    <cellStyle name="Millares 3 2 7 5" xfId="3755" xr:uid="{3FF36829-BBA1-40B9-BE2D-1DB149502F33}"/>
    <cellStyle name="Millares 3 2 7 6" xfId="3756" xr:uid="{B968B353-28B5-46C9-9D6C-C47B2247CF0B}"/>
    <cellStyle name="Millares 3 2 7 7" xfId="3757" xr:uid="{EB5BB076-E6FD-47D1-8D3E-594E90462C3A}"/>
    <cellStyle name="Millares 3 2 7 8" xfId="3758" xr:uid="{1A7D75BC-E1AD-4322-9E28-9EBD6D506D34}"/>
    <cellStyle name="Millares 3 2 7 9" xfId="3759" xr:uid="{169121FA-45F5-449E-8DB0-43AB6983CFEF}"/>
    <cellStyle name="Millares 3 2 8" xfId="3760" xr:uid="{77980144-F05D-48B4-A352-4C78C8BA8D73}"/>
    <cellStyle name="Millares 3 2 8 10" xfId="3761" xr:uid="{25AF3E73-758B-4FF9-81AA-A462F7CD859D}"/>
    <cellStyle name="Millares 3 2 8 11" xfId="3762" xr:uid="{626EF2E2-271D-47C0-9F4F-13761708AE70}"/>
    <cellStyle name="Millares 3 2 8 12" xfId="3763" xr:uid="{B2B72218-4F80-4B76-B6FE-B8217AC37A02}"/>
    <cellStyle name="Millares 3 2 8 13" xfId="3764" xr:uid="{FD5D783F-EE7A-4DF6-9B42-48941A1C4BCE}"/>
    <cellStyle name="Millares 3 2 8 14" xfId="3765" xr:uid="{1D0B995B-199D-4750-80BD-8E4BF03493D4}"/>
    <cellStyle name="Millares 3 2 8 15" xfId="3766" xr:uid="{1A72E321-64FE-4421-9180-A84C27E2E6A8}"/>
    <cellStyle name="Millares 3 2 8 16" xfId="3767" xr:uid="{E371B4B0-A00D-4DE9-A1D3-BFCCF22352E0}"/>
    <cellStyle name="Millares 3 2 8 17" xfId="3768" xr:uid="{3BBD1CBD-010F-4361-9076-D0051EEF14E6}"/>
    <cellStyle name="Millares 3 2 8 18" xfId="3769" xr:uid="{5F4064DA-953B-426C-B92F-749BBDC9063B}"/>
    <cellStyle name="Millares 3 2 8 19" xfId="3770" xr:uid="{26751AE3-C08A-4AB5-9453-A152779DC3F3}"/>
    <cellStyle name="Millares 3 2 8 2" xfId="3771" xr:uid="{D329580F-503C-48DF-A64E-2C8C1619450B}"/>
    <cellStyle name="Millares 3 2 8 2 2" xfId="3772" xr:uid="{9D4D131E-8D6D-4DD1-B22C-0B187E054161}"/>
    <cellStyle name="Millares 3 2 8 2 3" xfId="3773" xr:uid="{A00819F1-7B2C-4B07-ADD5-4CF3BFF30033}"/>
    <cellStyle name="Millares 3 2 8 20" xfId="3774" xr:uid="{9A0EEAB8-8A79-4E90-ADE5-A01509A688B9}"/>
    <cellStyle name="Millares 3 2 8 21" xfId="3775" xr:uid="{4DDC6AB2-6D00-47AB-9842-8CE1E3E5122F}"/>
    <cellStyle name="Millares 3 2 8 22" xfId="3776" xr:uid="{DDCCB2AC-1130-44D2-BC70-577D59A33020}"/>
    <cellStyle name="Millares 3 2 8 3" xfId="3777" xr:uid="{1177C2C1-E2FD-4D3C-A129-B117B8CCDAC4}"/>
    <cellStyle name="Millares 3 2 8 4" xfId="3778" xr:uid="{D60861AD-D290-4CD6-8ED9-0639257A0F9C}"/>
    <cellStyle name="Millares 3 2 8 5" xfId="3779" xr:uid="{2713EF17-E265-4A93-916C-D1787020BF00}"/>
    <cellStyle name="Millares 3 2 8 6" xfId="3780" xr:uid="{599AB31C-E5E3-4170-A4AB-DC3F29E181E0}"/>
    <cellStyle name="Millares 3 2 8 7" xfId="3781" xr:uid="{EE613F7B-7FE3-4A91-BA6E-B38BAEC1BF3D}"/>
    <cellStyle name="Millares 3 2 8 8" xfId="3782" xr:uid="{2A38FEB9-A47A-43F0-9AEC-DE86285857BB}"/>
    <cellStyle name="Millares 3 2 8 9" xfId="3783" xr:uid="{7F894222-FC21-4ECF-B71E-1FA59B5E1C65}"/>
    <cellStyle name="Millares 3 2 9" xfId="3784" xr:uid="{BB249976-4E4C-4DE2-A325-ED4FECC4EB8A}"/>
    <cellStyle name="Millares 3 2 9 10" xfId="3785" xr:uid="{0A587643-6425-4E16-8DA2-CC525DC4C7A5}"/>
    <cellStyle name="Millares 3 2 9 11" xfId="3786" xr:uid="{0D5A9853-2A22-4587-9E17-B4C65349F5EE}"/>
    <cellStyle name="Millares 3 2 9 12" xfId="3787" xr:uid="{B9E5CE44-4649-4D8B-85AF-53532B06D2B1}"/>
    <cellStyle name="Millares 3 2 9 13" xfId="3788" xr:uid="{A9406DF6-20E2-4F82-8EB7-B92C56CFF729}"/>
    <cellStyle name="Millares 3 2 9 14" xfId="3789" xr:uid="{E51B8679-3122-4DAF-97DD-80C53342E2A1}"/>
    <cellStyle name="Millares 3 2 9 15" xfId="3790" xr:uid="{7D5B16A8-D73F-4F6F-9765-788579363780}"/>
    <cellStyle name="Millares 3 2 9 16" xfId="3791" xr:uid="{A676A8C0-E496-4E06-A3EA-59912F42B556}"/>
    <cellStyle name="Millares 3 2 9 17" xfId="3792" xr:uid="{CA9BD02E-6CE9-43AB-A05E-D7D9A2D696F4}"/>
    <cellStyle name="Millares 3 2 9 18" xfId="3793" xr:uid="{81863548-CB68-4277-AC62-41537CDEAE80}"/>
    <cellStyle name="Millares 3 2 9 19" xfId="3794" xr:uid="{3FBD2D1B-FD6A-46BC-A051-C4B41A5F670B}"/>
    <cellStyle name="Millares 3 2 9 2" xfId="3795" xr:uid="{BC36844F-362D-4461-ADB8-3FD78D122AC4}"/>
    <cellStyle name="Millares 3 2 9 2 2" xfId="3796" xr:uid="{5E2C4706-1CE5-4137-B151-63EEACBFD342}"/>
    <cellStyle name="Millares 3 2 9 2 3" xfId="3797" xr:uid="{5C876373-B2A2-4264-B162-9CC552E6FB01}"/>
    <cellStyle name="Millares 3 2 9 20" xfId="3798" xr:uid="{AB0B43D2-118B-4B0B-AE05-6C77504665D8}"/>
    <cellStyle name="Millares 3 2 9 21" xfId="3799" xr:uid="{30824552-A4A2-4C3A-9EF0-75E3C4AAA8B1}"/>
    <cellStyle name="Millares 3 2 9 3" xfId="3800" xr:uid="{1E026619-9393-473C-806F-655F575498B0}"/>
    <cellStyle name="Millares 3 2 9 4" xfId="3801" xr:uid="{E0049564-C958-40FF-819A-B2844CE1E1C5}"/>
    <cellStyle name="Millares 3 2 9 5" xfId="3802" xr:uid="{118FFE07-F324-4EA0-A86B-819586C0ABDF}"/>
    <cellStyle name="Millares 3 2 9 6" xfId="3803" xr:uid="{C10820A7-8550-47BD-A761-D58E6D462D69}"/>
    <cellStyle name="Millares 3 2 9 7" xfId="3804" xr:uid="{750F9C92-0FBF-4D40-811A-5509A4A92147}"/>
    <cellStyle name="Millares 3 2 9 8" xfId="3805" xr:uid="{4BE80677-4470-4234-A25D-0CC86974AC7A}"/>
    <cellStyle name="Millares 3 2 9 9" xfId="3806" xr:uid="{AE7B01A9-6BCF-4FD9-82AA-052462EC5AE6}"/>
    <cellStyle name="Millares 3 3" xfId="3807" xr:uid="{D909C536-893F-4F3D-8843-C22D9649196B}"/>
    <cellStyle name="Millares 3 3 10" xfId="3808" xr:uid="{E4F71D6C-ADEA-4CE0-9FF4-04F22C5BB771}"/>
    <cellStyle name="Millares 3 3 11" xfId="3809" xr:uid="{1403AAB3-7C28-45B3-BBAE-DA772B6B9EB4}"/>
    <cellStyle name="Millares 3 3 12" xfId="3810" xr:uid="{32D15E23-D14B-46C8-A446-BA541502759D}"/>
    <cellStyle name="Millares 3 3 13" xfId="3811" xr:uid="{B4177DA3-F831-4D2D-B270-6256312AD487}"/>
    <cellStyle name="Millares 3 3 14" xfId="3812" xr:uid="{592CBA30-C214-4872-8A4A-631C3407602F}"/>
    <cellStyle name="Millares 3 3 15" xfId="3813" xr:uid="{A0D1E6BA-E4D0-4FF9-ADEB-96CF1F7B9AF6}"/>
    <cellStyle name="Millares 3 3 16" xfId="3814" xr:uid="{397E09AE-1D69-49C9-923D-DF2D40B1B6F3}"/>
    <cellStyle name="Millares 3 3 17" xfId="3815" xr:uid="{2DC33E29-8F95-4079-B8CD-3B782A08EDA4}"/>
    <cellStyle name="Millares 3 3 18" xfId="3816" xr:uid="{82AC4867-DE76-4764-9633-F1C1D7FE2064}"/>
    <cellStyle name="Millares 3 3 19" xfId="3817" xr:uid="{34C48BE1-5E8C-4894-8F84-F977F4B0F48F}"/>
    <cellStyle name="Millares 3 3 2" xfId="3818" xr:uid="{4C0E11DD-C4F8-434D-A586-4DED200B6075}"/>
    <cellStyle name="Millares 3 3 2 10" xfId="3819" xr:uid="{27170540-5D77-48A0-BAE7-67D707F46823}"/>
    <cellStyle name="Millares 3 3 2 11" xfId="3820" xr:uid="{5B158ADA-E811-483F-86B6-5E7554F2C571}"/>
    <cellStyle name="Millares 3 3 2 12" xfId="3821" xr:uid="{54383FD8-F90F-4220-80C5-0D6F5AE804EB}"/>
    <cellStyle name="Millares 3 3 2 13" xfId="3822" xr:uid="{DEF793C3-EE13-458A-BBF1-BA138534474C}"/>
    <cellStyle name="Millares 3 3 2 14" xfId="3823" xr:uid="{240E073E-A531-495E-8B72-4566CD5B4A34}"/>
    <cellStyle name="Millares 3 3 2 15" xfId="3824" xr:uid="{5F9FEFFC-C0BD-450A-9D83-924A91FA3F1C}"/>
    <cellStyle name="Millares 3 3 2 16" xfId="3825" xr:uid="{CA512581-4967-4123-9577-413B27690B35}"/>
    <cellStyle name="Millares 3 3 2 17" xfId="3826" xr:uid="{CCF59D8D-597B-4080-A929-D0EB56D5B082}"/>
    <cellStyle name="Millares 3 3 2 18" xfId="3827" xr:uid="{72691B20-7A7C-44AE-8861-CCD3B07124A9}"/>
    <cellStyle name="Millares 3 3 2 19" xfId="3828" xr:uid="{A9363FB3-403D-489A-9C01-B461B95B6DCC}"/>
    <cellStyle name="Millares 3 3 2 2" xfId="3829" xr:uid="{5B9477DE-8798-4250-9503-CEE1E083C5CE}"/>
    <cellStyle name="Millares 3 3 2 2 2" xfId="3830" xr:uid="{C5B6DA73-D6DE-47DC-A354-C051A750343A}"/>
    <cellStyle name="Millares 3 3 2 2 3" xfId="3831" xr:uid="{428348B3-1000-4683-9818-E2F323D426BE}"/>
    <cellStyle name="Millares 3 3 2 20" xfId="3832" xr:uid="{5C07F254-F982-4EC7-97DA-82C1236526CD}"/>
    <cellStyle name="Millares 3 3 2 21" xfId="3833" xr:uid="{78E1D60C-2B1A-4A2D-A328-E35060D32E31}"/>
    <cellStyle name="Millares 3 3 2 22" xfId="3834" xr:uid="{DC6BB52A-787F-40F5-874A-3CE7FE6612C0}"/>
    <cellStyle name="Millares 3 3 2 3" xfId="3835" xr:uid="{D1C790DE-9A73-4E0A-B9DC-AC5FE663C1FB}"/>
    <cellStyle name="Millares 3 3 2 4" xfId="3836" xr:uid="{A0B5386C-8517-4FBC-82F0-0BB0C5FF62EE}"/>
    <cellStyle name="Millares 3 3 2 5" xfId="3837" xr:uid="{241A6E87-1608-4692-BCEA-146963D02428}"/>
    <cellStyle name="Millares 3 3 2 6" xfId="3838" xr:uid="{E57F0A3F-8C8B-4C53-8126-4B90EE2327AD}"/>
    <cellStyle name="Millares 3 3 2 7" xfId="3839" xr:uid="{2BE485C3-FDCB-45EC-8D4B-9FBCD8B77F75}"/>
    <cellStyle name="Millares 3 3 2 8" xfId="3840" xr:uid="{F9FDCBF9-2488-45F3-A2ED-2B9A3BB8C0AF}"/>
    <cellStyle name="Millares 3 3 2 9" xfId="3841" xr:uid="{8555CB2B-D37D-444C-A9CF-C0D783B999DE}"/>
    <cellStyle name="Millares 3 3 20" xfId="3842" xr:uid="{E93DC75B-52C4-464E-BB99-4026D4CCC0E3}"/>
    <cellStyle name="Millares 3 3 21" xfId="3843" xr:uid="{38ADB830-F029-42A2-ACBB-D46078F2C753}"/>
    <cellStyle name="Millares 3 3 22" xfId="3844" xr:uid="{30BE167C-AC4C-4E7E-8FCA-6D5F4437A688}"/>
    <cellStyle name="Millares 3 3 23" xfId="3845" xr:uid="{AA261155-9714-420A-AAAA-5B949DEBC275}"/>
    <cellStyle name="Millares 3 3 24" xfId="3846" xr:uid="{3E9B321D-1C69-4281-9760-27DE6F936FC0}"/>
    <cellStyle name="Millares 3 3 25" xfId="3847" xr:uid="{1B36D6A5-9244-4A4A-A73A-E62C3BF887E3}"/>
    <cellStyle name="Millares 3 3 26" xfId="3848" xr:uid="{3ACFA1DB-7998-4A5F-8C9F-F2D585D5D612}"/>
    <cellStyle name="Millares 3 3 3" xfId="3849" xr:uid="{A7B6D105-31C8-4022-BE3D-834C56927FFA}"/>
    <cellStyle name="Millares 3 3 3 10" xfId="3850" xr:uid="{45CFF216-EEDE-4232-A840-E7056E30019C}"/>
    <cellStyle name="Millares 3 3 3 11" xfId="3851" xr:uid="{8F026659-407C-40FC-A63A-AAB39F6AF8C7}"/>
    <cellStyle name="Millares 3 3 3 12" xfId="3852" xr:uid="{460A233F-74BB-4489-B4C2-A2465CC0429C}"/>
    <cellStyle name="Millares 3 3 3 13" xfId="3853" xr:uid="{FBB8A97D-989A-41CF-8003-BB0A0CBF2389}"/>
    <cellStyle name="Millares 3 3 3 14" xfId="3854" xr:uid="{06BACF7B-AE12-44F7-B456-A6416A90F23F}"/>
    <cellStyle name="Millares 3 3 3 15" xfId="3855" xr:uid="{C4296F52-0096-406E-8BCD-D92CE998C18E}"/>
    <cellStyle name="Millares 3 3 3 16" xfId="3856" xr:uid="{B65394E7-7CF5-4DC8-98BB-5A8AFAC6DC86}"/>
    <cellStyle name="Millares 3 3 3 17" xfId="3857" xr:uid="{A244A65E-B4D6-4A0C-AC89-832744D3E2B5}"/>
    <cellStyle name="Millares 3 3 3 18" xfId="3858" xr:uid="{20528B90-E705-4385-8BA8-1EDCF299DA7F}"/>
    <cellStyle name="Millares 3 3 3 19" xfId="3859" xr:uid="{A8AB8C68-02A5-4CE0-8265-00EC02EFD4BE}"/>
    <cellStyle name="Millares 3 3 3 2" xfId="3860" xr:uid="{BA94B6F1-7255-491E-9C53-3A43FE702753}"/>
    <cellStyle name="Millares 3 3 3 2 2" xfId="3861" xr:uid="{7D93F81B-5918-4577-B834-5F26CF63E43F}"/>
    <cellStyle name="Millares 3 3 3 2 3" xfId="3862" xr:uid="{B86A3D7F-9569-43DE-B2BF-C844E3F3030E}"/>
    <cellStyle name="Millares 3 3 3 20" xfId="3863" xr:uid="{4FE8F075-9CD3-45C7-B170-BE6571E36414}"/>
    <cellStyle name="Millares 3 3 3 21" xfId="3864" xr:uid="{653CCB70-E495-4CBA-A97B-61ACF28E1B3E}"/>
    <cellStyle name="Millares 3 3 3 22" xfId="3865" xr:uid="{5FC9DD8D-AFD2-4750-9A54-F0E2A9696C96}"/>
    <cellStyle name="Millares 3 3 3 3" xfId="3866" xr:uid="{1E98A77B-8FA7-4444-B77D-03070389C2A6}"/>
    <cellStyle name="Millares 3 3 3 4" xfId="3867" xr:uid="{119E9A53-FAAF-499F-BED4-E12248AE05B3}"/>
    <cellStyle name="Millares 3 3 3 5" xfId="3868" xr:uid="{BB53F628-613A-404E-ADD7-8A24A908923C}"/>
    <cellStyle name="Millares 3 3 3 6" xfId="3869" xr:uid="{F53F837E-9F03-4FE0-BDD7-87351C57A578}"/>
    <cellStyle name="Millares 3 3 3 7" xfId="3870" xr:uid="{8817F0A6-AFB5-4222-9C21-4226A885828E}"/>
    <cellStyle name="Millares 3 3 3 8" xfId="3871" xr:uid="{A0F28564-472C-4D2A-AC60-E98412D989E7}"/>
    <cellStyle name="Millares 3 3 3 9" xfId="3872" xr:uid="{ABE5F007-D401-4D15-974A-4A2F33438613}"/>
    <cellStyle name="Millares 3 3 4" xfId="3873" xr:uid="{57908E02-5FF2-4209-A584-44E67EF266D9}"/>
    <cellStyle name="Millares 3 3 4 10" xfId="3874" xr:uid="{F74A6D67-364E-434D-A5F3-C863E921450A}"/>
    <cellStyle name="Millares 3 3 4 11" xfId="3875" xr:uid="{7C2F3E4F-8693-436B-B4AE-329987FEC5BE}"/>
    <cellStyle name="Millares 3 3 4 12" xfId="3876" xr:uid="{A8FEC0E8-2C03-4722-8A3E-A6150ED86B2E}"/>
    <cellStyle name="Millares 3 3 4 13" xfId="3877" xr:uid="{633D0DE9-684A-4C86-9B29-20A6BCACD371}"/>
    <cellStyle name="Millares 3 3 4 14" xfId="3878" xr:uid="{163FA756-F5AD-4EA8-BCD8-29F47FE74715}"/>
    <cellStyle name="Millares 3 3 4 15" xfId="3879" xr:uid="{C156A953-0B2D-4066-A4CE-0DCCC95DE337}"/>
    <cellStyle name="Millares 3 3 4 16" xfId="3880" xr:uid="{152B1775-804D-40C0-809C-2E9203064189}"/>
    <cellStyle name="Millares 3 3 4 17" xfId="3881" xr:uid="{946BE61B-09BD-4848-BB4E-94BAD7F7474A}"/>
    <cellStyle name="Millares 3 3 4 18" xfId="3882" xr:uid="{09DC743F-D1D1-40DD-AE43-3DB662D8220B}"/>
    <cellStyle name="Millares 3 3 4 19" xfId="3883" xr:uid="{06360F68-226F-43AB-BFC9-D75A600BC225}"/>
    <cellStyle name="Millares 3 3 4 2" xfId="3884" xr:uid="{A2788DDD-EC63-466B-8D0A-F0BD0B7EA64A}"/>
    <cellStyle name="Millares 3 3 4 2 2" xfId="3885" xr:uid="{178EEC38-3CD7-4CFD-88B5-3AF1EA8698C2}"/>
    <cellStyle name="Millares 3 3 4 2 3" xfId="3886" xr:uid="{7E0985D8-9EEC-4FF0-A663-49448B725B80}"/>
    <cellStyle name="Millares 3 3 4 20" xfId="3887" xr:uid="{C2085222-0E2C-4FFF-9744-31DF78A70CDB}"/>
    <cellStyle name="Millares 3 3 4 21" xfId="3888" xr:uid="{7AF7B27A-2EEB-42FA-AEAD-6F364C62FE44}"/>
    <cellStyle name="Millares 3 3 4 3" xfId="3889" xr:uid="{DEEB7040-B4B9-439D-9535-19DFB95C0B71}"/>
    <cellStyle name="Millares 3 3 4 4" xfId="3890" xr:uid="{BD8BD793-5979-4A62-AC1F-5C18CB44AC57}"/>
    <cellStyle name="Millares 3 3 4 5" xfId="3891" xr:uid="{DD3D418E-0325-458A-A201-06D1BFDC809C}"/>
    <cellStyle name="Millares 3 3 4 6" xfId="3892" xr:uid="{E1608520-829B-4E40-9D67-13D76E38BAC4}"/>
    <cellStyle name="Millares 3 3 4 7" xfId="3893" xr:uid="{12F7799F-3DC6-44CB-9C3D-6AB40215E3BC}"/>
    <cellStyle name="Millares 3 3 4 8" xfId="3894" xr:uid="{549465E7-8970-4EAF-BEEE-08ED7CCD55DD}"/>
    <cellStyle name="Millares 3 3 4 9" xfId="3895" xr:uid="{34763210-0F19-4748-AAEA-899B1C9220E2}"/>
    <cellStyle name="Millares 3 3 5" xfId="3896" xr:uid="{30B1EEF0-015B-40CB-92E2-2EA6399BBBBD}"/>
    <cellStyle name="Millares 3 3 5 10" xfId="3897" xr:uid="{634A411E-0998-4A92-997B-8F4F12FB6B2F}"/>
    <cellStyle name="Millares 3 3 5 11" xfId="3898" xr:uid="{D7673F7F-C922-4150-BDCC-4A1D40D0DC84}"/>
    <cellStyle name="Millares 3 3 5 12" xfId="3899" xr:uid="{7145BB61-8DA8-4D4A-9C42-FDE37D998811}"/>
    <cellStyle name="Millares 3 3 5 13" xfId="3900" xr:uid="{46446785-8F07-431E-A015-5272E9BD8DB5}"/>
    <cellStyle name="Millares 3 3 5 14" xfId="3901" xr:uid="{E48EF469-D08A-4B83-9964-C632F8C72025}"/>
    <cellStyle name="Millares 3 3 5 15" xfId="3902" xr:uid="{CCC54A9F-5999-4A26-8333-A77013454CCC}"/>
    <cellStyle name="Millares 3 3 5 16" xfId="3903" xr:uid="{5970F8F2-D3E4-4D8D-BD46-0056AC5D7BF1}"/>
    <cellStyle name="Millares 3 3 5 17" xfId="3904" xr:uid="{81878EDB-93EC-458C-B2EE-36A4B342445F}"/>
    <cellStyle name="Millares 3 3 5 18" xfId="3905" xr:uid="{B589EBE7-5AC2-493B-A797-FA90D6EB700E}"/>
    <cellStyle name="Millares 3 3 5 19" xfId="3906" xr:uid="{A9161C76-03F4-4A60-AB2C-97A88D1EB678}"/>
    <cellStyle name="Millares 3 3 5 2" xfId="3907" xr:uid="{23E47DFA-E72C-4D5D-9C43-80EFBE187525}"/>
    <cellStyle name="Millares 3 3 5 2 2" xfId="3908" xr:uid="{5383A1ED-944B-4C11-94CE-F7FCB056BA17}"/>
    <cellStyle name="Millares 3 3 5 2 3" xfId="3909" xr:uid="{0A5C66E7-5A82-41D5-B97C-6FF61ECC82B0}"/>
    <cellStyle name="Millares 3 3 5 20" xfId="3910" xr:uid="{7B23A48E-5BD4-4D36-B14E-33AB0FD3E8C6}"/>
    <cellStyle name="Millares 3 3 5 21" xfId="3911" xr:uid="{61D8F250-94DB-45B8-A559-2ABDECE3044F}"/>
    <cellStyle name="Millares 3 3 5 3" xfId="3912" xr:uid="{DF8B2150-A687-486F-BA9A-2CDAC9A5A11A}"/>
    <cellStyle name="Millares 3 3 5 4" xfId="3913" xr:uid="{6BA47707-05E6-4562-A151-728AE36D4DAD}"/>
    <cellStyle name="Millares 3 3 5 5" xfId="3914" xr:uid="{A604805B-29CD-4C73-8ACF-9301CDF3D5ED}"/>
    <cellStyle name="Millares 3 3 5 6" xfId="3915" xr:uid="{2AA4AD2A-D6D2-48F6-8BB0-21F3ADECF81D}"/>
    <cellStyle name="Millares 3 3 5 7" xfId="3916" xr:uid="{0E022D93-F465-4F34-B623-8DB2A73E2954}"/>
    <cellStyle name="Millares 3 3 5 8" xfId="3917" xr:uid="{5F34863B-7E04-4B84-BA65-C92B5169052A}"/>
    <cellStyle name="Millares 3 3 5 9" xfId="3918" xr:uid="{C861EE24-3393-45EB-8DDE-E0396C39F26C}"/>
    <cellStyle name="Millares 3 3 6" xfId="3919" xr:uid="{EDAF5DF8-0B63-410A-B86A-E4ECA4867A5C}"/>
    <cellStyle name="Millares 3 3 6 2" xfId="3920" xr:uid="{D96BA273-E3EB-478C-84F3-AB72EE10C8F7}"/>
    <cellStyle name="Millares 3 3 6 2 2" xfId="3921" xr:uid="{57C356DC-4B36-4CC4-8041-261662E786AA}"/>
    <cellStyle name="Millares 3 3 6 2 3" xfId="3922" xr:uid="{66A9B139-772E-4D50-9994-6FD8B96B006D}"/>
    <cellStyle name="Millares 3 3 6 3" xfId="3923" xr:uid="{CFA0CC8A-5A07-4C38-A1A7-F4B0E782A6A1}"/>
    <cellStyle name="Millares 3 3 6 4" xfId="3924" xr:uid="{FAE9CD2B-8F53-4834-84D2-FC081BC67E0F}"/>
    <cellStyle name="Millares 3 3 6 5" xfId="3925" xr:uid="{71627318-28DA-466E-94BD-5FB8FC2265FE}"/>
    <cellStyle name="Millares 3 3 6 6" xfId="3926" xr:uid="{4EF83DD1-A785-494A-8916-4FE1F9E6CABE}"/>
    <cellStyle name="Millares 3 3 6 7" xfId="3927" xr:uid="{829549C1-203D-4645-B9ED-6901272E98BD}"/>
    <cellStyle name="Millares 3 3 6 8" xfId="3928" xr:uid="{3737F0F2-B453-4A1F-BF26-53DBBD2708CC}"/>
    <cellStyle name="Millares 3 3 7" xfId="3929" xr:uid="{3C058440-645B-491E-BFA2-F1D804EC50E9}"/>
    <cellStyle name="Millares 3 3 7 2" xfId="3930" xr:uid="{E8BAA975-040F-4205-A891-24B7BD9CA5D7}"/>
    <cellStyle name="Millares 3 3 7 3" xfId="3931" xr:uid="{0ED60D94-8D56-43EF-A052-AFF41189F7C5}"/>
    <cellStyle name="Millares 3 3 8" xfId="3932" xr:uid="{85FEDF9D-9E3A-4F14-A603-BDF6C11ECF4B}"/>
    <cellStyle name="Millares 3 3 9" xfId="3933" xr:uid="{953B848C-D301-4687-B7B3-58202F700E91}"/>
    <cellStyle name="Millares 3 4" xfId="3934" xr:uid="{06B569F2-80B5-4234-86D6-872695A44795}"/>
    <cellStyle name="Millares 3 4 10" xfId="3935" xr:uid="{B2DC6452-0CA2-4563-A101-6503A0548747}"/>
    <cellStyle name="Millares 3 4 11" xfId="3936" xr:uid="{F43F7C97-AD97-4672-A7FB-682C6B062E4A}"/>
    <cellStyle name="Millares 3 4 12" xfId="3937" xr:uid="{28FA26A7-6464-4F9F-8B41-B37B4F08D04F}"/>
    <cellStyle name="Millares 3 4 13" xfId="3938" xr:uid="{A9B21EF9-15E1-477C-A2FB-D573F68C2757}"/>
    <cellStyle name="Millares 3 4 14" xfId="3939" xr:uid="{C151C55F-3A27-44FC-9F0D-02EFD5CC4F7A}"/>
    <cellStyle name="Millares 3 4 15" xfId="3940" xr:uid="{A9D6BE1D-3D67-4168-91C0-3CB70EF14023}"/>
    <cellStyle name="Millares 3 4 16" xfId="3941" xr:uid="{D122FBF4-0898-4075-8290-519555E43F0B}"/>
    <cellStyle name="Millares 3 4 17" xfId="3942" xr:uid="{026793D8-C201-4E19-BB94-86ACBC673FAB}"/>
    <cellStyle name="Millares 3 4 18" xfId="3943" xr:uid="{6A7A4607-1461-4F33-89D8-8EAC630AB063}"/>
    <cellStyle name="Millares 3 4 19" xfId="3944" xr:uid="{3A4C819A-C98E-4955-84B9-AF3EC5F3F18C}"/>
    <cellStyle name="Millares 3 4 2" xfId="3945" xr:uid="{61AE9165-8391-4946-B929-439C706F8B94}"/>
    <cellStyle name="Millares 3 4 2 2" xfId="3946" xr:uid="{8E7F5726-CCE3-4801-B613-E19EEDBA9D9D}"/>
    <cellStyle name="Millares 3 4 2 3" xfId="3947" xr:uid="{764942A8-8D17-41B1-B688-036A11AB5F01}"/>
    <cellStyle name="Millares 3 4 20" xfId="3948" xr:uid="{F3CC5AB2-405B-4BAA-806E-5590D9D73F65}"/>
    <cellStyle name="Millares 3 4 21" xfId="3949" xr:uid="{EF9D1C4F-9831-43E2-9C43-B46E223F9187}"/>
    <cellStyle name="Millares 3 4 22" xfId="3950" xr:uid="{A8190029-921A-4348-8B62-48B01418BAE5}"/>
    <cellStyle name="Millares 3 4 3" xfId="3951" xr:uid="{1A1A3C6F-DF2E-4D65-B527-C54EEFAB2CE2}"/>
    <cellStyle name="Millares 3 4 4" xfId="3952" xr:uid="{ACCAA514-D41D-4D67-9CEC-2FF12C10CA0B}"/>
    <cellStyle name="Millares 3 4 5" xfId="3953" xr:uid="{DF594CB9-E4AD-4B71-8F0D-A62A333770CB}"/>
    <cellStyle name="Millares 3 4 6" xfId="3954" xr:uid="{0A66BAC1-5091-46C8-822C-DF3A79051359}"/>
    <cellStyle name="Millares 3 4 7" xfId="3955" xr:uid="{4672C187-5316-4F94-9324-96F80410D06E}"/>
    <cellStyle name="Millares 3 4 8" xfId="3956" xr:uid="{BB5B7E8E-C8C4-40EA-86CC-CA5573DA22D5}"/>
    <cellStyle name="Millares 3 4 9" xfId="3957" xr:uid="{56485613-FA96-4BF4-B39A-5F9378EEF139}"/>
    <cellStyle name="Millares 3 5" xfId="3958" xr:uid="{19ACF394-A54D-4006-8697-130BC618B3B0}"/>
    <cellStyle name="Millares 3 5 2" xfId="3959" xr:uid="{39A02B00-C0FF-4713-AC40-2FF981CD97DA}"/>
    <cellStyle name="Millares 3 5 3" xfId="3960" xr:uid="{1BE77E17-F4C2-4D4A-9943-533B21FDC10B}"/>
    <cellStyle name="Millares 3 6" xfId="3961" xr:uid="{B61F7640-44EF-4D80-A408-B4711D711BEB}"/>
    <cellStyle name="Millares 3 7" xfId="9026" xr:uid="{F0B00401-6612-41DE-809F-6AB44E0FDA49}"/>
    <cellStyle name="Millares 3 7 2" xfId="9362" xr:uid="{9B22562C-1949-48BA-8E15-C2ECB8F11802}"/>
    <cellStyle name="Millares 3 8" xfId="3465" xr:uid="{C25BA110-E653-4FF1-849E-F0D375254E89}"/>
    <cellStyle name="Millares 3 8 2" xfId="9318" xr:uid="{BF72B98A-398D-4B53-81E2-4804AD7FFFC3}"/>
    <cellStyle name="Millares 3 9" xfId="9284" xr:uid="{12ABF5F0-EA37-49BC-AB4A-741B2BF5A477}"/>
    <cellStyle name="Millares 30" xfId="3962" xr:uid="{5AB451D4-EBC7-4FB2-85CB-0FB618DBD720}"/>
    <cellStyle name="Millares 30 2" xfId="78" xr:uid="{A1383BC9-8B5B-4EBA-AC0C-7162EE50985F}"/>
    <cellStyle name="Millares 30 2 2" xfId="79" xr:uid="{FD039CF0-0E6D-471D-ACD7-7F02A5D8492C}"/>
    <cellStyle name="Millares 30 2 2 2" xfId="80" xr:uid="{B80902F7-CE26-4953-9F01-8DACA78A4356}"/>
    <cellStyle name="Millares 30 2 2 2 2" xfId="81" xr:uid="{C1740E95-E66B-4C64-85B1-39431B337DFB}"/>
    <cellStyle name="Millares 30 2 2 2 2 2" xfId="9032" xr:uid="{68731440-DB63-4A79-9009-244D19BF8DF0}"/>
    <cellStyle name="Millares 30 2 2 2 2 2 2" xfId="9367" xr:uid="{30C07635-9D50-42EA-9316-B073E4CDCBFB}"/>
    <cellStyle name="Millares 30 2 2 2 2 2 2 2" xfId="9483" xr:uid="{1EBCBEF7-B5DF-4A07-B5DC-24CC4ACACD6D}"/>
    <cellStyle name="Millares 30 2 2 2 2 2 3" xfId="9443" xr:uid="{78DFA5AD-7565-4C2D-BA89-50BD5BB17274}"/>
    <cellStyle name="Millares 30 2 2 2 2 3" xfId="9289" xr:uid="{CBF5F0FB-03D5-46BF-A9F7-1728ACA2DBB5}"/>
    <cellStyle name="Millares 30 2 2 2 2 3 2" xfId="9463" xr:uid="{68185FC4-3CA8-42B2-A712-2219C925B03F}"/>
    <cellStyle name="Millares 30 2 2 2 2 4" xfId="9422" xr:uid="{A7BD96E2-AA95-4074-8976-DDD401726909}"/>
    <cellStyle name="Millares 30 2 2 2 3" xfId="9031" xr:uid="{8F1FC806-32D7-4E4D-8794-574C5978097B}"/>
    <cellStyle name="Millares 30 2 2 2 3 2" xfId="9366" xr:uid="{0DD14A29-BE54-4595-84B4-095A1DD5503E}"/>
    <cellStyle name="Millares 30 2 2 2 3 2 2" xfId="9473" xr:uid="{36094FF4-F68C-4FC1-870D-AEC475EA2A2E}"/>
    <cellStyle name="Millares 30 2 2 2 3 3" xfId="9432" xr:uid="{5C87E65F-4A56-4155-B918-8607A934350B}"/>
    <cellStyle name="Millares 30 2 2 2 4" xfId="9288" xr:uid="{E593DCC1-75A6-4F38-9E79-2F34B20B31AA}"/>
    <cellStyle name="Millares 30 2 2 2 4 2" xfId="9453" xr:uid="{CDBA8E33-DF8E-413D-8BFE-3B240D87D3F2}"/>
    <cellStyle name="Millares 30 2 2 2 5" xfId="9411" xr:uid="{2F89F485-6516-4660-AA7C-B2534746EAE1}"/>
    <cellStyle name="Millares 30 2 2 3" xfId="9030" xr:uid="{9A1CC583-377D-439A-B8B1-92E671299AF9}"/>
    <cellStyle name="Millares 30 2 2 4" xfId="3964" xr:uid="{CC0280B9-DCD6-4F4B-B8AE-69A8739AB95D}"/>
    <cellStyle name="Millares 30 2 3" xfId="82" xr:uid="{DCB0E53A-3CB5-4FF6-85A5-8D8180856DD4}"/>
    <cellStyle name="Millares 30 2 3 2" xfId="9033" xr:uid="{CCBCEB26-2A7D-442D-9C84-631022AB66C8}"/>
    <cellStyle name="Millares 30 2 3 2 2" xfId="9368" xr:uid="{AF9EC284-7799-4885-8DDC-818DBFDCAF50}"/>
    <cellStyle name="Millares 30 2 3 2 2 2" xfId="9482" xr:uid="{14E51F41-2EB4-483A-9D10-13B9A6F9B8B2}"/>
    <cellStyle name="Millares 30 2 3 2 3" xfId="9442" xr:uid="{6A8535BB-61AE-4C40-8E14-9BCC9980C4D4}"/>
    <cellStyle name="Millares 30 2 3 3" xfId="9290" xr:uid="{745A4DB2-AD52-4DC8-B30C-DCD96CD0C8C0}"/>
    <cellStyle name="Millares 30 2 3 3 2" xfId="9462" xr:uid="{C767269A-7579-4C3F-9ECC-521E47D34745}"/>
    <cellStyle name="Millares 30 2 3 4" xfId="9421" xr:uid="{8845F5CF-02C2-405C-8BEE-BF86D4182215}"/>
    <cellStyle name="Millares 30 2 4" xfId="9029" xr:uid="{F826038D-604F-440E-8BA6-07CD6ED6576B}"/>
    <cellStyle name="Millares 30 2 4 2" xfId="9365" xr:uid="{0AC0B82E-2B01-40A6-8E4E-8B28F0F114D1}"/>
    <cellStyle name="Millares 30 2 4 2 2" xfId="9472" xr:uid="{0D707EA1-6DC1-4843-91A1-85431760FC52}"/>
    <cellStyle name="Millares 30 2 4 3" xfId="9431" xr:uid="{ABAE3AB7-57BB-4F0A-A71F-4EE317C1A568}"/>
    <cellStyle name="Millares 30 2 5" xfId="3963" xr:uid="{585BE3EE-3375-4293-8E7C-50E0FBDAA9A5}"/>
    <cellStyle name="Millares 30 2 5 2" xfId="9452" xr:uid="{8BEE4CB6-5BDD-434F-AAC8-C7B19BF16D93}"/>
    <cellStyle name="Millares 30 2 6" xfId="9287" xr:uid="{FAA4B96E-8EF0-48B1-9FF9-8B9AC4DE82C1}"/>
    <cellStyle name="Millares 30 2 7" xfId="9410" xr:uid="{87A94472-491C-49D9-B9F9-EF26F5ABB197}"/>
    <cellStyle name="Millares 30 3" xfId="3965" xr:uid="{EF2FAA97-83F3-4143-A559-F9ACE58C50FC}"/>
    <cellStyle name="Millares 30 3 10" xfId="3966" xr:uid="{CD89C0A2-FD24-4D83-A16E-96A002C34DA5}"/>
    <cellStyle name="Millares 30 3 11" xfId="3967" xr:uid="{17A1CB7A-BB5B-4CEC-8EF9-EAA484316414}"/>
    <cellStyle name="Millares 30 3 12" xfId="3968" xr:uid="{B7F73A91-F756-4CC9-B297-25638E31AA1B}"/>
    <cellStyle name="Millares 30 3 13" xfId="3969" xr:uid="{BBFDA347-6B70-4527-A6BB-A6A6DA214945}"/>
    <cellStyle name="Millares 30 3 14" xfId="3970" xr:uid="{CA27E78A-1425-4D0C-B2E8-274915FCE49F}"/>
    <cellStyle name="Millares 30 3 15" xfId="3971" xr:uid="{A0BDCC70-7E66-43AD-BDE6-5D224CD5F6B1}"/>
    <cellStyle name="Millares 30 3 16" xfId="3972" xr:uid="{705E5D86-A21A-4DEB-81BA-DE988541AF61}"/>
    <cellStyle name="Millares 30 3 17" xfId="3973" xr:uid="{D284E843-4075-4972-B3E1-D0A9745A7739}"/>
    <cellStyle name="Millares 30 3 18" xfId="3974" xr:uid="{876608A5-1567-4D30-9019-E0F0C621B043}"/>
    <cellStyle name="Millares 30 3 19" xfId="3975" xr:uid="{28AA603F-0017-424A-9489-F9424D9E0CC8}"/>
    <cellStyle name="Millares 30 3 2" xfId="3976" xr:uid="{44D47C9A-1F60-4419-8AE3-A18191557514}"/>
    <cellStyle name="Millares 30 3 2 2" xfId="3977" xr:uid="{2EC25D70-C8BB-4B47-9D82-6F7B1394247C}"/>
    <cellStyle name="Millares 30 3 2 3" xfId="3978" xr:uid="{83812702-CEE1-4303-A1F3-E41C294164AA}"/>
    <cellStyle name="Millares 30 3 20" xfId="3979" xr:uid="{847D4413-C35F-41DD-B779-420DABE43AA4}"/>
    <cellStyle name="Millares 30 3 21" xfId="3980" xr:uid="{477C349C-9B1C-4749-A5BB-EB6217A2021C}"/>
    <cellStyle name="Millares 30 3 3" xfId="3981" xr:uid="{CF4C281F-ADC5-4BDD-AC2C-F6CAEEC75E57}"/>
    <cellStyle name="Millares 30 3 4" xfId="3982" xr:uid="{EABCBE75-73A9-45A2-8FE3-E5FAB60CBAEC}"/>
    <cellStyle name="Millares 30 3 5" xfId="3983" xr:uid="{D765F5C0-FFD1-4937-B77B-B3FE569528F9}"/>
    <cellStyle name="Millares 30 3 6" xfId="3984" xr:uid="{78978111-B331-4004-8091-17302812C3DC}"/>
    <cellStyle name="Millares 30 3 7" xfId="3985" xr:uid="{B4B1D6E6-9491-4C57-8C2D-8D00D9081A62}"/>
    <cellStyle name="Millares 30 3 8" xfId="3986" xr:uid="{DA46AC39-C402-4542-A058-0DE81078F0B6}"/>
    <cellStyle name="Millares 30 3 9" xfId="3987" xr:uid="{52DBB205-DCF8-4719-B8D7-B78B1D5A9B17}"/>
    <cellStyle name="Millares 30 4" xfId="3988" xr:uid="{98667989-0FE8-4106-9231-FB09930DF28A}"/>
    <cellStyle name="Millares 30 5" xfId="9319" xr:uid="{6783BAEB-27DE-4A00-94C2-BE44FF6CB8BB}"/>
    <cellStyle name="Millares 300" xfId="9246" xr:uid="{9E80519A-5DFA-40DF-B387-73CBC4276321}"/>
    <cellStyle name="Millares 301" xfId="9247" xr:uid="{1979BFA5-AA80-4F4E-B3C0-7254EBD238BA}"/>
    <cellStyle name="Millares 302" xfId="9248" xr:uid="{A41E17A4-6B5E-44FA-A179-570AAA16CAE5}"/>
    <cellStyle name="Millares 303" xfId="9249" xr:uid="{0F6953B8-8414-4799-B4A2-A880F7BE796E}"/>
    <cellStyle name="Millares 304" xfId="9250" xr:uid="{D59AA6AB-9939-4BBE-9F04-D62E78294F7C}"/>
    <cellStyle name="Millares 305" xfId="9116" xr:uid="{CA8D1D41-9BD8-453B-A4C7-B9475815D66D}"/>
    <cellStyle name="Millares 305 2" xfId="9261" xr:uid="{B6CFA26A-B194-446F-83F1-8A30FB5DD367}"/>
    <cellStyle name="Millares 306" xfId="9262" xr:uid="{C97BFA5B-DD62-4D2D-BB66-A5F536D93B9E}"/>
    <cellStyle name="Millares 307" xfId="9263" xr:uid="{E0E19CDE-ADD8-4A97-BE18-D4B57194D0CE}"/>
    <cellStyle name="Millares 308" xfId="9264" xr:uid="{1117886E-DE5E-4755-945D-8E06441E4655}"/>
    <cellStyle name="Millares 309" xfId="9259" xr:uid="{9F3A6DEA-4051-42C3-B97C-1B839A5B6951}"/>
    <cellStyle name="Millares 31" xfId="3989" xr:uid="{7196F10E-209E-4DD9-99D1-4FA04E10B2C5}"/>
    <cellStyle name="Millares 31 10" xfId="3990" xr:uid="{61405938-EAAF-409F-B2FF-8B8336622596}"/>
    <cellStyle name="Millares 31 11" xfId="3991" xr:uid="{781A339C-6D79-4923-ACDD-86161876528C}"/>
    <cellStyle name="Millares 31 12" xfId="3992" xr:uid="{F644D24B-2F66-40CB-8884-363C3CAFE07D}"/>
    <cellStyle name="Millares 31 13" xfId="3993" xr:uid="{780FA21C-125B-47F8-9E76-A2BB1187FE0D}"/>
    <cellStyle name="Millares 31 14" xfId="3994" xr:uid="{2E0F703C-FEC2-4BE9-8F1E-A79840ACE08D}"/>
    <cellStyle name="Millares 31 15" xfId="3995" xr:uid="{E85D69D0-C11A-4C7A-9925-9AE6420FC493}"/>
    <cellStyle name="Millares 31 16" xfId="3996" xr:uid="{A111ECA7-768B-443C-B17C-178772F8DF72}"/>
    <cellStyle name="Millares 31 17" xfId="3997" xr:uid="{558AA548-9613-4D8F-B6F7-F920DB90949F}"/>
    <cellStyle name="Millares 31 18" xfId="3998" xr:uid="{7AA7CB94-DE80-4C5A-B8F4-BD07DFB6CBCE}"/>
    <cellStyle name="Millares 31 19" xfId="3999" xr:uid="{02F3A7E3-1232-403A-A9F8-D597A84206C6}"/>
    <cellStyle name="Millares 31 2" xfId="4000" xr:uid="{E92705E1-27E6-47F1-A03B-939131FE47A9}"/>
    <cellStyle name="Millares 31 2 10" xfId="4001" xr:uid="{32C337F1-D97D-4A03-8B87-F82688E3D939}"/>
    <cellStyle name="Millares 31 2 11" xfId="4002" xr:uid="{0F0D84E0-0607-4C25-8563-9151066A647B}"/>
    <cellStyle name="Millares 31 2 12" xfId="4003" xr:uid="{5F363D2A-4061-45D2-B5B8-2024B1FB6FE1}"/>
    <cellStyle name="Millares 31 2 13" xfId="4004" xr:uid="{149BD579-24D1-4A20-BFD8-BBE9291475F5}"/>
    <cellStyle name="Millares 31 2 14" xfId="4005" xr:uid="{BE9B3BA8-95B5-4AAB-8D3A-B7EC8231E731}"/>
    <cellStyle name="Millares 31 2 15" xfId="4006" xr:uid="{FEF15972-2446-47FF-A279-F45B3FCA2CF5}"/>
    <cellStyle name="Millares 31 2 16" xfId="4007" xr:uid="{7C8F549A-AD8F-49DF-BA5F-B181E2A67700}"/>
    <cellStyle name="Millares 31 2 17" xfId="4008" xr:uid="{6DB84764-01A7-44F6-BA0A-C04BBC4F0F09}"/>
    <cellStyle name="Millares 31 2 18" xfId="4009" xr:uid="{5FD3D750-BFD1-4AAE-BD63-A33E4914D7B4}"/>
    <cellStyle name="Millares 31 2 19" xfId="4010" xr:uid="{E06EB125-10FB-4C2D-AE01-BD8B323DD41D}"/>
    <cellStyle name="Millares 31 2 2" xfId="4011" xr:uid="{CF1D8F96-0F33-44B4-86EE-AC4E9FDC06C5}"/>
    <cellStyle name="Millares 31 2 2 2" xfId="4012" xr:uid="{E2FC31A3-289B-4797-BF0A-28C38E85383A}"/>
    <cellStyle name="Millares 31 2 2 3" xfId="4013" xr:uid="{4C1B2BF1-D05B-468A-A661-50208A8EE0E6}"/>
    <cellStyle name="Millares 31 2 20" xfId="4014" xr:uid="{094CD1BA-A093-4396-A660-31EBC85A9DBE}"/>
    <cellStyle name="Millares 31 2 21" xfId="4015" xr:uid="{287DD8DC-3F20-4C35-816B-BE77EFD0EF86}"/>
    <cellStyle name="Millares 31 2 22" xfId="4016" xr:uid="{2900C8EC-338E-4E39-B32E-7D699775C5D1}"/>
    <cellStyle name="Millares 31 2 3" xfId="4017" xr:uid="{2C2A9C27-85EC-401E-961E-7E6EB44F0DDA}"/>
    <cellStyle name="Millares 31 2 4" xfId="4018" xr:uid="{465CC2CC-C932-4B12-A4F9-703335100D2D}"/>
    <cellStyle name="Millares 31 2 5" xfId="4019" xr:uid="{567B2954-BF99-42DD-8B08-6220ABBD6AF2}"/>
    <cellStyle name="Millares 31 2 6" xfId="4020" xr:uid="{54BD1084-7404-4259-89C4-DA657C47A7ED}"/>
    <cellStyle name="Millares 31 2 7" xfId="4021" xr:uid="{C82986B6-433C-439D-9D67-AE8F8E3BF28B}"/>
    <cellStyle name="Millares 31 2 8" xfId="4022" xr:uid="{6A41D7C6-DB0D-4C8F-A2E8-8B68E96A0970}"/>
    <cellStyle name="Millares 31 2 9" xfId="4023" xr:uid="{EB34FECB-0612-45E8-B95A-4B09BAE57694}"/>
    <cellStyle name="Millares 31 20" xfId="4024" xr:uid="{E56E212F-D2BB-4890-93A9-9FB0300E0D78}"/>
    <cellStyle name="Millares 31 21" xfId="4025" xr:uid="{E17DB8E2-FA25-4FCA-B43C-9B9C14025F04}"/>
    <cellStyle name="Millares 31 22" xfId="4026" xr:uid="{FFDCFF95-29AC-4FC3-ABBA-398F5BCFE8D5}"/>
    <cellStyle name="Millares 31 23" xfId="4027" xr:uid="{03396633-2DD4-446A-A9DD-1D86FE19CCC9}"/>
    <cellStyle name="Millares 31 24" xfId="4028" xr:uid="{E4CB233F-1F24-466A-B69B-F43FC5413149}"/>
    <cellStyle name="Millares 31 25" xfId="4029" xr:uid="{255A7E62-EC84-4620-88AC-52CBDFE9AA36}"/>
    <cellStyle name="Millares 31 26" xfId="4030" xr:uid="{CE9DE082-67DC-403A-8C67-652588388F98}"/>
    <cellStyle name="Millares 31 27" xfId="9320" xr:uid="{A2739BF7-2019-4B2F-B7BE-11AE33BD821C}"/>
    <cellStyle name="Millares 31 3" xfId="4031" xr:uid="{411F528C-6790-4939-8C58-0D35378254D9}"/>
    <cellStyle name="Millares 31 3 10" xfId="4032" xr:uid="{676D4FCE-3EC7-473D-9427-FE766AAB8C7F}"/>
    <cellStyle name="Millares 31 3 11" xfId="4033" xr:uid="{4C14197E-466F-4CE9-9C31-BB394AEE66AA}"/>
    <cellStyle name="Millares 31 3 12" xfId="4034" xr:uid="{4FA2500B-087E-488D-9037-7F51E3CDD3C8}"/>
    <cellStyle name="Millares 31 3 13" xfId="4035" xr:uid="{9292607C-84EE-46A0-BA54-0AC14AB72D51}"/>
    <cellStyle name="Millares 31 3 14" xfId="4036" xr:uid="{4D8A7720-CAF0-4DE6-A886-F51B9BCBAD79}"/>
    <cellStyle name="Millares 31 3 15" xfId="4037" xr:uid="{92CE0CB2-B0C1-44E1-B1E2-8B249B7671E0}"/>
    <cellStyle name="Millares 31 3 16" xfId="4038" xr:uid="{CC290D62-7378-4795-8303-F0DEB1F6E8D7}"/>
    <cellStyle name="Millares 31 3 17" xfId="4039" xr:uid="{FF3B7983-79DA-4859-BB81-7CC2780A25E2}"/>
    <cellStyle name="Millares 31 3 18" xfId="4040" xr:uid="{0499DE32-BD04-4C69-96E7-53ED6A937ED5}"/>
    <cellStyle name="Millares 31 3 19" xfId="4041" xr:uid="{CB72AA89-66EA-4C68-B039-6DF67FE4D3F5}"/>
    <cellStyle name="Millares 31 3 2" xfId="4042" xr:uid="{BB03E372-A03F-456D-A850-2072D0DAF255}"/>
    <cellStyle name="Millares 31 3 2 2" xfId="4043" xr:uid="{44C03D12-23D7-4975-95D1-CB8241A58E54}"/>
    <cellStyle name="Millares 31 3 2 3" xfId="4044" xr:uid="{32B8B8E1-1DA6-4A05-9CB3-A8E0FE012AAF}"/>
    <cellStyle name="Millares 31 3 20" xfId="4045" xr:uid="{CA296591-0ADE-4659-88E5-F10CC2FF6EB8}"/>
    <cellStyle name="Millares 31 3 21" xfId="4046" xr:uid="{080AD658-83BD-4B91-AA42-11287D4574BB}"/>
    <cellStyle name="Millares 31 3 22" xfId="4047" xr:uid="{4796BEC3-A910-404D-BF6A-6B121CBA0548}"/>
    <cellStyle name="Millares 31 3 3" xfId="4048" xr:uid="{71FAB377-E81F-413B-BF53-E129C6AA2927}"/>
    <cellStyle name="Millares 31 3 4" xfId="4049" xr:uid="{DDDE73A6-04E9-4DEA-B622-FBE29FC9E6D5}"/>
    <cellStyle name="Millares 31 3 5" xfId="4050" xr:uid="{C96BD849-7BE1-4504-87DE-7B9B0880D65F}"/>
    <cellStyle name="Millares 31 3 6" xfId="4051" xr:uid="{A882688E-DE71-428F-8BEB-3D0FE32CCEAC}"/>
    <cellStyle name="Millares 31 3 7" xfId="4052" xr:uid="{1DDBD9A6-2EF7-40EB-9E3D-F190FA5A5513}"/>
    <cellStyle name="Millares 31 3 8" xfId="4053" xr:uid="{3ED4CFC0-BE9C-4320-921E-AE29E3A7B09E}"/>
    <cellStyle name="Millares 31 3 9" xfId="4054" xr:uid="{C28A6123-815A-4D9F-B3BB-F027374A8408}"/>
    <cellStyle name="Millares 31 4" xfId="4055" xr:uid="{60086B51-4B7E-4381-ABE8-598E743B3AFD}"/>
    <cellStyle name="Millares 31 4 10" xfId="4056" xr:uid="{3F914779-3A93-43AC-847A-AEC21682838D}"/>
    <cellStyle name="Millares 31 4 11" xfId="4057" xr:uid="{296B2E1F-4057-4724-B974-A4CDDF2F16EC}"/>
    <cellStyle name="Millares 31 4 12" xfId="4058" xr:uid="{6F48EE41-6244-4817-85FC-CF2360CF940D}"/>
    <cellStyle name="Millares 31 4 13" xfId="4059" xr:uid="{A28EACF2-DC20-499E-B372-00C1539370E6}"/>
    <cellStyle name="Millares 31 4 14" xfId="4060" xr:uid="{E851D5D3-2BF5-4BED-8331-EAB5DDE284EA}"/>
    <cellStyle name="Millares 31 4 15" xfId="4061" xr:uid="{721BD581-B22E-4736-AE18-747A49F37C8B}"/>
    <cellStyle name="Millares 31 4 16" xfId="4062" xr:uid="{DADC9288-4ECB-41ED-A875-151798FBECE2}"/>
    <cellStyle name="Millares 31 4 17" xfId="4063" xr:uid="{8E3EF4E5-8C05-42F0-993C-552EADAB24AC}"/>
    <cellStyle name="Millares 31 4 18" xfId="4064" xr:uid="{5FEEEBF8-5928-4497-AC79-799FD6178C13}"/>
    <cellStyle name="Millares 31 4 19" xfId="4065" xr:uid="{56CC01EF-D51E-477B-B4FB-F1228ED552EB}"/>
    <cellStyle name="Millares 31 4 2" xfId="4066" xr:uid="{3285E6A2-6221-4FF5-87B1-954603FDCAD7}"/>
    <cellStyle name="Millares 31 4 2 2" xfId="4067" xr:uid="{63FE034A-59B5-48EB-9276-C02C740B2582}"/>
    <cellStyle name="Millares 31 4 2 3" xfId="4068" xr:uid="{5EE50E52-5896-43AC-969A-43D3D202D0F5}"/>
    <cellStyle name="Millares 31 4 20" xfId="4069" xr:uid="{713F249E-AAA4-4DC7-9A62-9C64D02BA894}"/>
    <cellStyle name="Millares 31 4 21" xfId="4070" xr:uid="{0469843B-D565-464B-93C4-70F7B30B5360}"/>
    <cellStyle name="Millares 31 4 3" xfId="4071" xr:uid="{5CF606EB-622F-423C-9D88-303DBD5A020E}"/>
    <cellStyle name="Millares 31 4 4" xfId="4072" xr:uid="{49F731D5-0891-4344-A0CE-1CFE438AA181}"/>
    <cellStyle name="Millares 31 4 5" xfId="4073" xr:uid="{28F9F536-7FC7-49BF-9ED1-DB93912ACBAE}"/>
    <cellStyle name="Millares 31 4 6" xfId="4074" xr:uid="{0AC5A927-ACCB-4472-B7D7-9BCCBE6B8963}"/>
    <cellStyle name="Millares 31 4 7" xfId="4075" xr:uid="{068FFB38-17DE-4B4F-A5D6-2184CB4C3D6F}"/>
    <cellStyle name="Millares 31 4 8" xfId="4076" xr:uid="{7AFC4F34-9874-4D80-800A-5A1074CCEBBB}"/>
    <cellStyle name="Millares 31 4 9" xfId="4077" xr:uid="{9AC9DCEA-3C14-4C7C-A6B2-09F68189EC92}"/>
    <cellStyle name="Millares 31 5" xfId="4078" xr:uid="{9E2AC343-3A31-4613-9C2C-B1FA860D4A78}"/>
    <cellStyle name="Millares 31 5 10" xfId="4079" xr:uid="{9BB07B6F-489E-437D-997B-938F40BB8F84}"/>
    <cellStyle name="Millares 31 5 11" xfId="4080" xr:uid="{3D0ED9CB-02CB-480D-B733-763B0FCEA572}"/>
    <cellStyle name="Millares 31 5 12" xfId="4081" xr:uid="{4441D8B9-671A-4077-98D9-BE670AF03641}"/>
    <cellStyle name="Millares 31 5 13" xfId="4082" xr:uid="{FD6CE9F8-7D16-411B-A48D-053E8CD1F828}"/>
    <cellStyle name="Millares 31 5 14" xfId="4083" xr:uid="{E55BA83E-388E-42A4-9279-41A22B37B103}"/>
    <cellStyle name="Millares 31 5 15" xfId="4084" xr:uid="{B2915CB0-EA04-4CF9-804A-891651BFA47B}"/>
    <cellStyle name="Millares 31 5 16" xfId="4085" xr:uid="{8BC40B40-A3CB-4ED4-8700-76E7350D8AE2}"/>
    <cellStyle name="Millares 31 5 17" xfId="4086" xr:uid="{96FACAEC-1059-45F3-AEAA-DAE901B808BB}"/>
    <cellStyle name="Millares 31 5 18" xfId="4087" xr:uid="{CDB9FDBE-DE12-4454-9C92-C0ACBD97EFE2}"/>
    <cellStyle name="Millares 31 5 19" xfId="4088" xr:uid="{84B85ECA-F595-4328-87C4-1747EF8CB570}"/>
    <cellStyle name="Millares 31 5 2" xfId="4089" xr:uid="{849B6D90-B918-4843-B8B6-C7E258448EC3}"/>
    <cellStyle name="Millares 31 5 2 2" xfId="4090" xr:uid="{236DCE0C-293C-4A5D-B95A-252CD23FB6BB}"/>
    <cellStyle name="Millares 31 5 2 3" xfId="4091" xr:uid="{D08DCEED-C10C-4709-A9D4-6D09A65E6555}"/>
    <cellStyle name="Millares 31 5 20" xfId="4092" xr:uid="{C1A23D5B-AEE0-4DE5-B874-460C4F781D77}"/>
    <cellStyle name="Millares 31 5 21" xfId="4093" xr:uid="{370E9CE7-2EDB-4676-8BC2-BCBA9ECC65BD}"/>
    <cellStyle name="Millares 31 5 3" xfId="4094" xr:uid="{31370D6E-3252-485E-BC36-9A60CD1734C0}"/>
    <cellStyle name="Millares 31 5 4" xfId="4095" xr:uid="{F24978B1-4C2D-4F5D-982C-D5051F484B77}"/>
    <cellStyle name="Millares 31 5 5" xfId="4096" xr:uid="{AAA67F48-7A1A-4DFC-925E-88240C08C3D0}"/>
    <cellStyle name="Millares 31 5 6" xfId="4097" xr:uid="{444A663C-A7C6-45D0-BEF8-F030E53849DD}"/>
    <cellStyle name="Millares 31 5 7" xfId="4098" xr:uid="{9BEB568D-2623-4D5A-A969-40D07944BCD3}"/>
    <cellStyle name="Millares 31 5 8" xfId="4099" xr:uid="{147D042E-47DF-49D3-A79B-6B14AEA1C280}"/>
    <cellStyle name="Millares 31 5 9" xfId="4100" xr:uid="{B89F3A9F-AB7F-43B7-A0E3-8FEE6FEDF65E}"/>
    <cellStyle name="Millares 31 6" xfId="4101" xr:uid="{98F845D1-534C-4196-B44F-A0B9350CAE1E}"/>
    <cellStyle name="Millares 31 6 2" xfId="4102" xr:uid="{F9A3D783-8599-4342-A2C1-16A891B57BCB}"/>
    <cellStyle name="Millares 31 6 2 2" xfId="4103" xr:uid="{60515887-EEFD-44F9-967C-8167B6FCFB00}"/>
    <cellStyle name="Millares 31 6 2 3" xfId="4104" xr:uid="{A8A25F9E-2339-41AE-BB3A-B6ED89BA8FE4}"/>
    <cellStyle name="Millares 31 6 3" xfId="4105" xr:uid="{6438D7B6-9A7E-40A7-BB5E-0B8FE880A09B}"/>
    <cellStyle name="Millares 31 6 4" xfId="4106" xr:uid="{FE77E22E-6DC3-4000-ABDB-5D6BB35FF674}"/>
    <cellStyle name="Millares 31 6 5" xfId="4107" xr:uid="{267992BD-DE99-48BA-A70C-F286884FF68A}"/>
    <cellStyle name="Millares 31 6 6" xfId="4108" xr:uid="{928EA3C3-3AAD-496D-B5F9-F6DAEE717434}"/>
    <cellStyle name="Millares 31 6 7" xfId="4109" xr:uid="{12DF83AD-2127-4DCD-90EF-4BEAFC7922C3}"/>
    <cellStyle name="Millares 31 6 8" xfId="4110" xr:uid="{240298DF-887E-4194-809E-6E823E51C774}"/>
    <cellStyle name="Millares 31 7" xfId="4111" xr:uid="{C55D47C4-F40A-4E86-A556-CA33D8EEC831}"/>
    <cellStyle name="Millares 31 7 2" xfId="4112" xr:uid="{7C994375-70FA-4D15-8C6D-DB709011C6C1}"/>
    <cellStyle name="Millares 31 7 3" xfId="4113" xr:uid="{D5628E8E-4C51-4DD8-9235-3D7BE072C1A7}"/>
    <cellStyle name="Millares 31 8" xfId="4114" xr:uid="{AE06E86F-EFCB-4C51-AC86-7D45DA8A81BB}"/>
    <cellStyle name="Millares 31 9" xfId="4115" xr:uid="{AC189088-3AC5-4E18-BFD2-50575D4E3ABF}"/>
    <cellStyle name="Millares 310" xfId="9265" xr:uid="{86AD3974-CB03-4AD3-B580-05029628FC56}"/>
    <cellStyle name="Millares 311" xfId="9266" xr:uid="{A9858C7D-6161-4AB3-90F5-F81957DF8742}"/>
    <cellStyle name="Millares 312" xfId="9269" xr:uid="{A726D2C5-40EA-4266-92EF-4124527A1FE9}"/>
    <cellStyle name="Millares 313" xfId="9267" xr:uid="{01978228-76A5-4F87-9D11-4724C7435034}"/>
    <cellStyle name="Millares 314" xfId="9402" xr:uid="{1C6EECE7-4B3E-4731-8436-1AB159B9AF92}"/>
    <cellStyle name="Millares 315" xfId="9412" xr:uid="{BCBABB29-DE53-43B9-AFF5-B080818188EF}"/>
    <cellStyle name="Millares 316" xfId="54" xr:uid="{EA11720F-CAEC-474B-B8FE-46959E6F243D}"/>
    <cellStyle name="Millares 317" xfId="47" xr:uid="{64E5265F-3A6B-443B-B6A2-EE0D84D01782}"/>
    <cellStyle name="Millares 318" xfId="53" xr:uid="{5EEFF00B-4B13-489E-ADDF-FC3728B0351B}"/>
    <cellStyle name="Millares 32" xfId="4116" xr:uid="{CD10F5BB-8E91-43C9-A12C-76BEBEB91982}"/>
    <cellStyle name="Millares 32 10" xfId="4117" xr:uid="{C573EBB2-BB80-4E6B-81CB-4C880581822A}"/>
    <cellStyle name="Millares 32 11" xfId="4118" xr:uid="{67085041-756A-4AE8-800C-22AFC2584FFD}"/>
    <cellStyle name="Millares 32 12" xfId="4119" xr:uid="{2B71E5A8-8FE7-44A2-ADD9-9151561D803B}"/>
    <cellStyle name="Millares 32 13" xfId="4120" xr:uid="{E25FFAEC-36EB-476F-92DE-B03FC464555D}"/>
    <cellStyle name="Millares 32 14" xfId="4121" xr:uid="{11F797B5-9DF4-4037-B8CD-5C29FF5126AC}"/>
    <cellStyle name="Millares 32 15" xfId="4122" xr:uid="{08BA646F-A462-4BE1-BB74-5AD3B107DAA2}"/>
    <cellStyle name="Millares 32 16" xfId="4123" xr:uid="{ADF06455-A9ED-4EDD-BA9F-0CA9558A3A2E}"/>
    <cellStyle name="Millares 32 17" xfId="4124" xr:uid="{0864F890-5030-4E65-A93A-5E7CE937EF69}"/>
    <cellStyle name="Millares 32 18" xfId="4125" xr:uid="{655AE8DE-7113-4BED-9623-EBCAEA20BCD2}"/>
    <cellStyle name="Millares 32 19" xfId="4126" xr:uid="{0B95426F-D6F9-46C0-AEA6-423B9954BFCE}"/>
    <cellStyle name="Millares 32 2" xfId="4127" xr:uid="{E5ABB4F1-4074-4F9A-9018-35D8BFE60B6B}"/>
    <cellStyle name="Millares 32 2 10" xfId="4128" xr:uid="{A15A4B6C-1C1E-476E-9068-A6A456943674}"/>
    <cellStyle name="Millares 32 2 11" xfId="4129" xr:uid="{E32B98F2-CE06-484E-979D-4F5B7EF83D8B}"/>
    <cellStyle name="Millares 32 2 12" xfId="4130" xr:uid="{671F6DB7-CA51-47F7-AC7C-88A5A8245468}"/>
    <cellStyle name="Millares 32 2 13" xfId="4131" xr:uid="{0961C05E-8E83-4816-962A-7CDDFE72549C}"/>
    <cellStyle name="Millares 32 2 14" xfId="4132" xr:uid="{9D334AAA-666F-4ACB-A1FD-1B15FA034C51}"/>
    <cellStyle name="Millares 32 2 15" xfId="4133" xr:uid="{DC01A56E-9100-49AD-8896-883EB4536DDB}"/>
    <cellStyle name="Millares 32 2 16" xfId="4134" xr:uid="{E983433C-A357-4A6E-8ACE-59214C088B73}"/>
    <cellStyle name="Millares 32 2 17" xfId="4135" xr:uid="{87025D7D-3E1A-402D-8C58-31E35DFB6E24}"/>
    <cellStyle name="Millares 32 2 18" xfId="4136" xr:uid="{C2B173A4-E440-43FD-AB5D-30A66E36412F}"/>
    <cellStyle name="Millares 32 2 19" xfId="4137" xr:uid="{FA6A2F34-8EC8-44D3-B7D1-A362C501A797}"/>
    <cellStyle name="Millares 32 2 2" xfId="4138" xr:uid="{10D2C12A-ECC6-4A8F-9147-3201FE338424}"/>
    <cellStyle name="Millares 32 2 2 2" xfId="4139" xr:uid="{9ED1FD86-9DDA-4668-9796-79F83C325CF7}"/>
    <cellStyle name="Millares 32 2 2 3" xfId="4140" xr:uid="{81612146-A76B-464C-98C0-8157A147CC06}"/>
    <cellStyle name="Millares 32 2 20" xfId="4141" xr:uid="{0DA2141A-D33F-4BA0-BDAF-92B6DD553038}"/>
    <cellStyle name="Millares 32 2 21" xfId="4142" xr:uid="{A377F959-E464-4DEF-A405-912602D05BE3}"/>
    <cellStyle name="Millares 32 2 22" xfId="4143" xr:uid="{0F35CC88-B4E6-421B-9015-135CB616CC35}"/>
    <cellStyle name="Millares 32 2 3" xfId="4144" xr:uid="{184104C4-9233-4906-BB25-559AC33314C3}"/>
    <cellStyle name="Millares 32 2 4" xfId="4145" xr:uid="{416AE1E0-7A11-4B71-B375-5672AEDBD0A0}"/>
    <cellStyle name="Millares 32 2 5" xfId="4146" xr:uid="{55A7054F-B658-456B-8B7C-54AF5A3CFE22}"/>
    <cellStyle name="Millares 32 2 6" xfId="4147" xr:uid="{59C75E7B-91E1-4FA1-BDF6-0CB43FCAE7FA}"/>
    <cellStyle name="Millares 32 2 7" xfId="4148" xr:uid="{BA04FBB2-20E3-4140-A0F0-CD12B272A71E}"/>
    <cellStyle name="Millares 32 2 8" xfId="4149" xr:uid="{389116ED-6BE3-4151-AC86-44BF58D5FAF2}"/>
    <cellStyle name="Millares 32 2 9" xfId="4150" xr:uid="{6AA059CB-B6A2-445D-BA7E-2DB210EB0170}"/>
    <cellStyle name="Millares 32 20" xfId="4151" xr:uid="{B49C4337-EBD8-48DC-86B0-BEFDEF535DE7}"/>
    <cellStyle name="Millares 32 21" xfId="4152" xr:uid="{3A00BB57-328A-4902-86D9-B0EAF3EAC3AB}"/>
    <cellStyle name="Millares 32 22" xfId="4153" xr:uid="{F66A9CCA-A632-42DB-93F3-ADE10D00590B}"/>
    <cellStyle name="Millares 32 23" xfId="4154" xr:uid="{FDD28B10-CFBC-42E1-B1C7-901318D87ED1}"/>
    <cellStyle name="Millares 32 24" xfId="4155" xr:uid="{D39F619B-F5A0-47B7-A320-638146CC3940}"/>
    <cellStyle name="Millares 32 25" xfId="4156" xr:uid="{8E730F60-80E9-4534-BC01-43C8495F951A}"/>
    <cellStyle name="Millares 32 26" xfId="4157" xr:uid="{374BEFAD-F37E-4F30-BDB6-488336EC2DEA}"/>
    <cellStyle name="Millares 32 27" xfId="9321" xr:uid="{D88D7CAA-4A18-420E-9DD0-77BF042256E7}"/>
    <cellStyle name="Millares 32 3" xfId="4158" xr:uid="{147A39A2-92CA-492E-B65F-EF98F2EDF41D}"/>
    <cellStyle name="Millares 32 3 10" xfId="4159" xr:uid="{EA442DEA-DE43-4A62-8628-723253DA9414}"/>
    <cellStyle name="Millares 32 3 11" xfId="4160" xr:uid="{CBF4B631-E05A-480B-942E-4546F5E6042D}"/>
    <cellStyle name="Millares 32 3 12" xfId="4161" xr:uid="{11D8C84D-2FD0-488C-B258-2470B922E23D}"/>
    <cellStyle name="Millares 32 3 13" xfId="4162" xr:uid="{4F3E9D1E-C968-447F-95FB-A0E42D1DA9C2}"/>
    <cellStyle name="Millares 32 3 14" xfId="4163" xr:uid="{5957F2C3-EFFD-46E9-BF0A-1AB17A34C6A1}"/>
    <cellStyle name="Millares 32 3 15" xfId="4164" xr:uid="{BFCB0C49-FF3B-4D13-92FE-8730987F52D4}"/>
    <cellStyle name="Millares 32 3 16" xfId="4165" xr:uid="{9DE0FFFA-FC22-4EA7-ABFC-AE812DFA4A6C}"/>
    <cellStyle name="Millares 32 3 17" xfId="4166" xr:uid="{04971AA3-1299-445E-8B91-8711501FB14E}"/>
    <cellStyle name="Millares 32 3 18" xfId="4167" xr:uid="{8BA2E538-20DF-4BE2-82A0-FC5DB942C4C0}"/>
    <cellStyle name="Millares 32 3 19" xfId="4168" xr:uid="{36BBC774-C8F5-4D14-9E58-1F8AEC78C282}"/>
    <cellStyle name="Millares 32 3 2" xfId="4169" xr:uid="{183828D3-1A4A-4BDF-A67B-295A65AD9120}"/>
    <cellStyle name="Millares 32 3 2 2" xfId="4170" xr:uid="{0CD71705-8C0D-40E5-A053-C0FB0FA5B255}"/>
    <cellStyle name="Millares 32 3 2 3" xfId="4171" xr:uid="{4154367C-1D91-4E63-A420-0247ADA455F4}"/>
    <cellStyle name="Millares 32 3 20" xfId="4172" xr:uid="{4EBE5D30-78A6-440D-A5AC-D66369DD41E2}"/>
    <cellStyle name="Millares 32 3 21" xfId="4173" xr:uid="{82F85124-7AC2-4301-B6CF-3F6254D170C9}"/>
    <cellStyle name="Millares 32 3 22" xfId="4174" xr:uid="{EB99E2F7-26BD-4909-8038-9C5B9F1F7D21}"/>
    <cellStyle name="Millares 32 3 3" xfId="4175" xr:uid="{63C2D5A0-BFDF-4683-8A92-37B8FAA878FB}"/>
    <cellStyle name="Millares 32 3 4" xfId="4176" xr:uid="{6CB4B832-0F90-4BCF-A736-5E15E74019C1}"/>
    <cellStyle name="Millares 32 3 5" xfId="4177" xr:uid="{A12CE3FF-251E-43CB-9339-CA2B9A8E3219}"/>
    <cellStyle name="Millares 32 3 6" xfId="4178" xr:uid="{BBB62B45-F8A4-49A2-A9D5-81BFB7FA42E9}"/>
    <cellStyle name="Millares 32 3 7" xfId="4179" xr:uid="{F03232E7-83C5-41B7-B3CF-855D6091C7DA}"/>
    <cellStyle name="Millares 32 3 8" xfId="4180" xr:uid="{85283899-8971-43F0-BB60-208449EFA681}"/>
    <cellStyle name="Millares 32 3 9" xfId="4181" xr:uid="{1755F0A9-7FF5-4C7E-843D-0D28A58DC2C4}"/>
    <cellStyle name="Millares 32 4" xfId="4182" xr:uid="{E26AB40C-FA8C-430C-8B72-E1DA48E07E03}"/>
    <cellStyle name="Millares 32 4 10" xfId="4183" xr:uid="{12B683EC-41BF-462D-B0BB-42FE0F1A07C7}"/>
    <cellStyle name="Millares 32 4 11" xfId="4184" xr:uid="{4CEA3855-B336-48FD-A2A1-7801E32296B2}"/>
    <cellStyle name="Millares 32 4 12" xfId="4185" xr:uid="{9203B27D-712B-40A7-BDF6-1F9E3D0F91A1}"/>
    <cellStyle name="Millares 32 4 13" xfId="4186" xr:uid="{0D9B06DD-76EC-4222-966A-4F9502F25F2D}"/>
    <cellStyle name="Millares 32 4 14" xfId="4187" xr:uid="{6FCCE2A8-DBC2-447B-B094-EDF88E2154C3}"/>
    <cellStyle name="Millares 32 4 15" xfId="4188" xr:uid="{0BF46EBA-3044-4453-B7CA-F5968F565ECD}"/>
    <cellStyle name="Millares 32 4 16" xfId="4189" xr:uid="{278CCCA9-78F2-4E17-A90B-EA758BD469BE}"/>
    <cellStyle name="Millares 32 4 17" xfId="4190" xr:uid="{E1286097-2B23-443E-9067-474B37DBDA4A}"/>
    <cellStyle name="Millares 32 4 18" xfId="4191" xr:uid="{4951206D-6709-4DA2-A6A8-0CA0E1A9625A}"/>
    <cellStyle name="Millares 32 4 19" xfId="4192" xr:uid="{35D90709-17F2-440B-94A9-792988F1F223}"/>
    <cellStyle name="Millares 32 4 2" xfId="4193" xr:uid="{3281BDE9-9457-45C9-9987-7F229B73A31D}"/>
    <cellStyle name="Millares 32 4 2 2" xfId="4194" xr:uid="{467AA7B4-C0C4-46F5-8F96-F06A10D36D73}"/>
    <cellStyle name="Millares 32 4 2 3" xfId="4195" xr:uid="{D860A2D3-64EA-453A-9FDF-102FBAEC6F5D}"/>
    <cellStyle name="Millares 32 4 20" xfId="4196" xr:uid="{96459818-7195-4BD9-B4E7-C70986D6175D}"/>
    <cellStyle name="Millares 32 4 21" xfId="4197" xr:uid="{A9C20847-BE2C-4101-92E1-0955D2F60E26}"/>
    <cellStyle name="Millares 32 4 3" xfId="4198" xr:uid="{4EC8B9C6-58D5-45CF-B071-4A08E2223549}"/>
    <cellStyle name="Millares 32 4 4" xfId="4199" xr:uid="{FCCEDBC5-1489-4BA4-82B1-AA039383AF50}"/>
    <cellStyle name="Millares 32 4 5" xfId="4200" xr:uid="{102640A3-7EC7-4429-B851-95A7E0CCE020}"/>
    <cellStyle name="Millares 32 4 6" xfId="4201" xr:uid="{82E94358-1C8D-4F16-B217-D946C5C96199}"/>
    <cellStyle name="Millares 32 4 7" xfId="4202" xr:uid="{D472D27F-EFA1-491F-836E-07E7702253B9}"/>
    <cellStyle name="Millares 32 4 8" xfId="4203" xr:uid="{714F386B-F1B8-4202-80FE-CBDB74FC4AF3}"/>
    <cellStyle name="Millares 32 4 9" xfId="4204" xr:uid="{FC3E05F0-AF2E-4911-AC19-F887029184F9}"/>
    <cellStyle name="Millares 32 5" xfId="4205" xr:uid="{B39B4115-278A-4F20-8E41-7408F5D59A0D}"/>
    <cellStyle name="Millares 32 5 10" xfId="4206" xr:uid="{295F1FB1-51DD-422E-8DDE-AC170AB67B72}"/>
    <cellStyle name="Millares 32 5 11" xfId="4207" xr:uid="{35197E8D-806B-4B15-B05F-B9A6C1BEB9C2}"/>
    <cellStyle name="Millares 32 5 12" xfId="4208" xr:uid="{BCCDEE2B-B14D-4339-B346-FB692A15D7FE}"/>
    <cellStyle name="Millares 32 5 13" xfId="4209" xr:uid="{F5256AFB-C9F9-418C-B116-C19D0EA5231A}"/>
    <cellStyle name="Millares 32 5 14" xfId="4210" xr:uid="{E118E27C-A4E8-4C9F-B027-9FC62A9F92F3}"/>
    <cellStyle name="Millares 32 5 15" xfId="4211" xr:uid="{D7728550-515A-4380-8A1B-BBBEEC27133E}"/>
    <cellStyle name="Millares 32 5 16" xfId="4212" xr:uid="{46C84B99-5F41-4D4D-835A-9CF0C919C8F0}"/>
    <cellStyle name="Millares 32 5 17" xfId="4213" xr:uid="{1813C798-EFE7-48E5-9303-E864C77D3DEF}"/>
    <cellStyle name="Millares 32 5 18" xfId="4214" xr:uid="{E1BB6B98-8EDA-4DEA-8B74-9DB10570B9B7}"/>
    <cellStyle name="Millares 32 5 19" xfId="4215" xr:uid="{0E3E591C-AD34-44C8-8815-8C4B24623BE6}"/>
    <cellStyle name="Millares 32 5 2" xfId="4216" xr:uid="{EF361235-081B-4CB9-A714-BCD4C5B24AB2}"/>
    <cellStyle name="Millares 32 5 2 2" xfId="4217" xr:uid="{4721A090-F0FF-4868-96D2-D51CA42C317C}"/>
    <cellStyle name="Millares 32 5 2 3" xfId="4218" xr:uid="{D481C841-E07B-4909-AE13-6C460C18D059}"/>
    <cellStyle name="Millares 32 5 20" xfId="4219" xr:uid="{836C0DA8-7635-4A09-8BDD-80B0C57C1231}"/>
    <cellStyle name="Millares 32 5 21" xfId="4220" xr:uid="{1F9BD455-D003-444A-8FBF-95446ACA1F81}"/>
    <cellStyle name="Millares 32 5 3" xfId="4221" xr:uid="{5037B7F4-46A9-4A14-9AF5-8EBBC9A7DF0C}"/>
    <cellStyle name="Millares 32 5 4" xfId="4222" xr:uid="{68E2DD8D-6685-4271-8C50-890A01147695}"/>
    <cellStyle name="Millares 32 5 5" xfId="4223" xr:uid="{96FF4200-8AC7-49A1-9736-981F9279643E}"/>
    <cellStyle name="Millares 32 5 6" xfId="4224" xr:uid="{BFCB0505-FE89-47EB-9DC8-37FCD0A936DF}"/>
    <cellStyle name="Millares 32 5 7" xfId="4225" xr:uid="{C8E75502-DC27-439D-9B8C-DE2DC25A5020}"/>
    <cellStyle name="Millares 32 5 8" xfId="4226" xr:uid="{BDEC86E2-7F0F-46F3-9D66-D4035C89E2C8}"/>
    <cellStyle name="Millares 32 5 9" xfId="4227" xr:uid="{06E02ADD-9058-41A0-AAB5-9A6DE4115A84}"/>
    <cellStyle name="Millares 32 6" xfId="4228" xr:uid="{35C84C09-164A-4E2E-BD02-65A59187A443}"/>
    <cellStyle name="Millares 32 6 2" xfId="4229" xr:uid="{9546B7FF-6493-4FD7-B9BA-9C0997220AC2}"/>
    <cellStyle name="Millares 32 6 2 2" xfId="4230" xr:uid="{9552B5A5-23A1-4E5B-A84D-BB50AC10EEF1}"/>
    <cellStyle name="Millares 32 6 2 3" xfId="4231" xr:uid="{2F1E0088-3002-46F8-9DBB-DE93F9BEB767}"/>
    <cellStyle name="Millares 32 6 3" xfId="4232" xr:uid="{A88508C1-1430-431E-9421-5253F1F72CDD}"/>
    <cellStyle name="Millares 32 6 4" xfId="4233" xr:uid="{1175AB9D-02AD-4867-AF08-C53BABC3CD08}"/>
    <cellStyle name="Millares 32 6 5" xfId="4234" xr:uid="{6F29DA68-EB42-4BB2-AC32-539D5827F084}"/>
    <cellStyle name="Millares 32 6 6" xfId="4235" xr:uid="{F8819379-6774-4C0B-82E5-2EACB8BADFF5}"/>
    <cellStyle name="Millares 32 6 7" xfId="4236" xr:uid="{49556271-9E40-430C-BA26-0C0EE2284E8F}"/>
    <cellStyle name="Millares 32 6 8" xfId="4237" xr:uid="{E190B545-4460-4D9A-AD44-B5F58F71FE95}"/>
    <cellStyle name="Millares 32 7" xfId="4238" xr:uid="{F25B933C-85D2-481C-BFFA-37A0F7A388FA}"/>
    <cellStyle name="Millares 32 7 2" xfId="4239" xr:uid="{D97F4C14-ECE5-4415-A005-B8515DE3271E}"/>
    <cellStyle name="Millares 32 7 3" xfId="4240" xr:uid="{69502C88-0AD5-439E-A57E-35FED7E8AFAE}"/>
    <cellStyle name="Millares 32 8" xfId="4241" xr:uid="{60874884-76A4-4A7C-8805-804D1D19380B}"/>
    <cellStyle name="Millares 32 9" xfId="4242" xr:uid="{63981129-EA28-4377-8F06-73A1C720A676}"/>
    <cellStyle name="Millares 33" xfId="4243" xr:uid="{6A105554-9198-495F-B6A2-D481203B91A4}"/>
    <cellStyle name="Millares 33 10" xfId="4244" xr:uid="{5DE46542-5CD3-40EF-9E6D-7324079805BF}"/>
    <cellStyle name="Millares 33 11" xfId="4245" xr:uid="{E76C71EE-027F-4148-B3AB-BD3A6B0F4F12}"/>
    <cellStyle name="Millares 33 12" xfId="4246" xr:uid="{DC7A9C17-31FE-4375-8E57-BDE3F48FAE9C}"/>
    <cellStyle name="Millares 33 13" xfId="4247" xr:uid="{5F1CB063-42C2-46A3-B7BB-B0F1120FCDC8}"/>
    <cellStyle name="Millares 33 14" xfId="4248" xr:uid="{FE64A1AD-5232-4022-945C-43599A3B4F54}"/>
    <cellStyle name="Millares 33 15" xfId="4249" xr:uid="{4E351978-AB99-488A-9327-02067E2AA4F4}"/>
    <cellStyle name="Millares 33 16" xfId="4250" xr:uid="{9A98219A-87DA-4C52-83D3-70681B4879D4}"/>
    <cellStyle name="Millares 33 17" xfId="4251" xr:uid="{A3F7CEED-ED13-44E0-83E0-B280707D7124}"/>
    <cellStyle name="Millares 33 18" xfId="4252" xr:uid="{83F7A023-8002-486B-8DAB-2468EBDA16C2}"/>
    <cellStyle name="Millares 33 19" xfId="4253" xr:uid="{E974FFC5-7BFB-48DD-85C5-DAFE404DD596}"/>
    <cellStyle name="Millares 33 2" xfId="4254" xr:uid="{57BFDB40-0540-4F69-A540-04BC4353DC31}"/>
    <cellStyle name="Millares 33 2 10" xfId="4255" xr:uid="{622DAC98-DBF4-475D-A149-83E202367832}"/>
    <cellStyle name="Millares 33 2 11" xfId="4256" xr:uid="{D6EE2DD5-1D98-4310-9F5D-89874E2C5D61}"/>
    <cellStyle name="Millares 33 2 12" xfId="4257" xr:uid="{45AB19A5-D1D8-4709-8DF4-BC4973045EEF}"/>
    <cellStyle name="Millares 33 2 13" xfId="4258" xr:uid="{1995A7CC-B4B1-43EC-A8AC-23575751A3DF}"/>
    <cellStyle name="Millares 33 2 14" xfId="4259" xr:uid="{8B267610-FB4E-4270-9CAA-A34B13FED320}"/>
    <cellStyle name="Millares 33 2 15" xfId="4260" xr:uid="{9C4DEF93-D9D8-4C0E-8AEC-D926F3BE67D0}"/>
    <cellStyle name="Millares 33 2 16" xfId="4261" xr:uid="{729B5174-B6D5-49AB-B7D3-280F7B211CB5}"/>
    <cellStyle name="Millares 33 2 17" xfId="4262" xr:uid="{EC5F54EC-BD08-4D2E-9AF0-CC437124B36A}"/>
    <cellStyle name="Millares 33 2 18" xfId="4263" xr:uid="{EB4A4F88-8698-4670-B277-5D02A949A92A}"/>
    <cellStyle name="Millares 33 2 19" xfId="4264" xr:uid="{0ED2DF5D-868D-4FAE-ABB8-716DDE88485A}"/>
    <cellStyle name="Millares 33 2 2" xfId="4265" xr:uid="{13818093-6C3A-42C8-AD8C-15290DE7A77E}"/>
    <cellStyle name="Millares 33 2 2 2" xfId="4266" xr:uid="{0CB31AAF-67F8-4938-B012-5FA2D32B6C6A}"/>
    <cellStyle name="Millares 33 2 2 3" xfId="4267" xr:uid="{6FC1C3CC-17F6-41AF-8F98-38E448115747}"/>
    <cellStyle name="Millares 33 2 20" xfId="4268" xr:uid="{8DE322BE-C473-4141-8941-509BDFE67ABC}"/>
    <cellStyle name="Millares 33 2 21" xfId="4269" xr:uid="{816E780A-B2E0-43CE-ACA4-A6E66C1E3E07}"/>
    <cellStyle name="Millares 33 2 22" xfId="4270" xr:uid="{9AEF336F-F7CF-4276-A964-920CB2FD88B1}"/>
    <cellStyle name="Millares 33 2 3" xfId="4271" xr:uid="{F3DF35F3-F734-46C5-BC05-AA9FC25B02B5}"/>
    <cellStyle name="Millares 33 2 4" xfId="4272" xr:uid="{5D2E323F-D654-47FB-AA18-B2998A027C68}"/>
    <cellStyle name="Millares 33 2 5" xfId="4273" xr:uid="{B7895B3E-185E-42CF-AB21-7DA262D59CAA}"/>
    <cellStyle name="Millares 33 2 6" xfId="4274" xr:uid="{1D8DC0E0-508C-4ED7-8BED-F409E89D6C18}"/>
    <cellStyle name="Millares 33 2 7" xfId="4275" xr:uid="{7B07EA37-0832-4C3E-AEB9-7E766E609E84}"/>
    <cellStyle name="Millares 33 2 8" xfId="4276" xr:uid="{866A3DB5-F405-4CBC-9592-7E5710E7FE1C}"/>
    <cellStyle name="Millares 33 2 9" xfId="4277" xr:uid="{92434169-6748-403A-8E38-E8DC57C34774}"/>
    <cellStyle name="Millares 33 20" xfId="4278" xr:uid="{5D061417-F64A-4E39-87BF-71A27B5CFBB8}"/>
    <cellStyle name="Millares 33 21" xfId="4279" xr:uid="{B3785D42-8D6F-43A4-A081-93C5ABBE0896}"/>
    <cellStyle name="Millares 33 22" xfId="4280" xr:uid="{ADE88735-E3E0-40AB-AA65-91EE9008B561}"/>
    <cellStyle name="Millares 33 23" xfId="4281" xr:uid="{53669723-B5FB-486B-A9B0-33D2A016097C}"/>
    <cellStyle name="Millares 33 24" xfId="4282" xr:uid="{58546067-CB1D-46C1-9069-D835BEF9CCF2}"/>
    <cellStyle name="Millares 33 25" xfId="4283" xr:uid="{4E20F7D0-9216-416D-A540-356DD8467523}"/>
    <cellStyle name="Millares 33 26" xfId="4284" xr:uid="{E574FD7C-124A-4402-9957-1E76A2659CFE}"/>
    <cellStyle name="Millares 33 27" xfId="9322" xr:uid="{72A5BE9C-AA06-4EFE-ABDF-E88B14EFE58C}"/>
    <cellStyle name="Millares 33 3" xfId="4285" xr:uid="{5ABC9C85-0AF2-43E2-AB9F-C13237B72BDD}"/>
    <cellStyle name="Millares 33 3 10" xfId="4286" xr:uid="{E1603089-BB3C-4DF5-A55B-2A0B4D44DCBD}"/>
    <cellStyle name="Millares 33 3 11" xfId="4287" xr:uid="{2D94517C-30D0-4D70-B06B-EBF37B0E2E16}"/>
    <cellStyle name="Millares 33 3 12" xfId="4288" xr:uid="{01FEF608-FAB6-4B16-9062-FB7DDE12244E}"/>
    <cellStyle name="Millares 33 3 13" xfId="4289" xr:uid="{9EA35409-B624-4D26-A999-E0450855616F}"/>
    <cellStyle name="Millares 33 3 14" xfId="4290" xr:uid="{1A4E6330-9C7E-462D-BD9A-5143D5C6FF49}"/>
    <cellStyle name="Millares 33 3 15" xfId="4291" xr:uid="{C47FF964-864A-4768-ABD3-70BDA6DED353}"/>
    <cellStyle name="Millares 33 3 16" xfId="4292" xr:uid="{1AF095DF-442F-4CA4-86BB-42345FACBACE}"/>
    <cellStyle name="Millares 33 3 17" xfId="4293" xr:uid="{90EB62E1-ABD6-4AB5-A40D-C93B48D5DE33}"/>
    <cellStyle name="Millares 33 3 18" xfId="4294" xr:uid="{FC5AEB37-F930-47EE-B5BA-04A7DE239C37}"/>
    <cellStyle name="Millares 33 3 19" xfId="4295" xr:uid="{D4DED77A-705D-4F5A-A936-8B28CCF4FBA0}"/>
    <cellStyle name="Millares 33 3 2" xfId="4296" xr:uid="{D2D4819F-2EFD-4066-AEB4-A14D3228D5C1}"/>
    <cellStyle name="Millares 33 3 2 2" xfId="4297" xr:uid="{D2F37E43-5F83-46AA-B062-44D0BA7A13AC}"/>
    <cellStyle name="Millares 33 3 2 3" xfId="4298" xr:uid="{CEFB56DD-4C21-441C-9B91-4724DE099113}"/>
    <cellStyle name="Millares 33 3 20" xfId="4299" xr:uid="{043F5FA8-67D2-467A-A869-727D5FBD1245}"/>
    <cellStyle name="Millares 33 3 21" xfId="4300" xr:uid="{95C7E133-9B9A-40EE-9633-A353F7F09AB2}"/>
    <cellStyle name="Millares 33 3 22" xfId="4301" xr:uid="{A91B75CF-C881-48AA-B9EA-35AECFABC940}"/>
    <cellStyle name="Millares 33 3 3" xfId="4302" xr:uid="{AD39D23C-F99F-452D-A800-3309A88C95FC}"/>
    <cellStyle name="Millares 33 3 4" xfId="4303" xr:uid="{0E44E353-3815-4E20-A72F-E0D2F939F61E}"/>
    <cellStyle name="Millares 33 3 5" xfId="4304" xr:uid="{0BF0445F-091E-4B39-AB4B-C2D95E193EC5}"/>
    <cellStyle name="Millares 33 3 6" xfId="4305" xr:uid="{33696BED-6DD6-41F6-94EA-912696656939}"/>
    <cellStyle name="Millares 33 3 7" xfId="4306" xr:uid="{C8022814-BCF7-4D95-96B5-DA960CB02976}"/>
    <cellStyle name="Millares 33 3 8" xfId="4307" xr:uid="{8F8D2386-056E-4C90-AF8D-77B7218591E1}"/>
    <cellStyle name="Millares 33 3 9" xfId="4308" xr:uid="{35971BB6-107E-4316-8934-C61B2D03FA0D}"/>
    <cellStyle name="Millares 33 4" xfId="4309" xr:uid="{9CBD8FAA-6FCF-4B61-B0F5-9D785499F2EE}"/>
    <cellStyle name="Millares 33 4 10" xfId="4310" xr:uid="{9613CB53-640A-45FA-8B37-67C9D865D269}"/>
    <cellStyle name="Millares 33 4 11" xfId="4311" xr:uid="{BAB7215A-69AC-49EF-8869-B0A9BB2E590E}"/>
    <cellStyle name="Millares 33 4 12" xfId="4312" xr:uid="{45A22FEC-7648-4E6B-B91D-538B5BD8E27B}"/>
    <cellStyle name="Millares 33 4 13" xfId="4313" xr:uid="{3FEFFCF8-896A-40A2-BED6-426C614D7438}"/>
    <cellStyle name="Millares 33 4 14" xfId="4314" xr:uid="{B2C8A4E5-802A-4239-9E4F-95C4753DE045}"/>
    <cellStyle name="Millares 33 4 15" xfId="4315" xr:uid="{8CEF4603-7958-457A-9EF0-3AF8A463F550}"/>
    <cellStyle name="Millares 33 4 16" xfId="4316" xr:uid="{DF6CF8D0-196B-4682-935B-7BA62F1DB4E2}"/>
    <cellStyle name="Millares 33 4 17" xfId="4317" xr:uid="{94CE5CFC-E439-441E-9438-2A6EA0296342}"/>
    <cellStyle name="Millares 33 4 18" xfId="4318" xr:uid="{41D81BA7-F510-4F1D-9159-9A50FA209965}"/>
    <cellStyle name="Millares 33 4 19" xfId="4319" xr:uid="{F09B14CF-9945-433E-B8B3-DDAF392E591B}"/>
    <cellStyle name="Millares 33 4 2" xfId="4320" xr:uid="{BA9219CC-61F2-4EE8-9F70-E1B3569D5493}"/>
    <cellStyle name="Millares 33 4 2 2" xfId="4321" xr:uid="{BBD70D3B-BD7E-41A9-B64F-BA3DA875C6FB}"/>
    <cellStyle name="Millares 33 4 2 3" xfId="4322" xr:uid="{A5032EC2-7EC0-4C69-B250-A814DA4E2207}"/>
    <cellStyle name="Millares 33 4 20" xfId="4323" xr:uid="{2521EF23-F4C6-4CBF-9F4C-9665D7E14F3F}"/>
    <cellStyle name="Millares 33 4 21" xfId="4324" xr:uid="{4FF810DF-614B-4254-8797-B2207471EC7E}"/>
    <cellStyle name="Millares 33 4 3" xfId="4325" xr:uid="{4C042A62-F000-4961-BBA6-72B70D61FD45}"/>
    <cellStyle name="Millares 33 4 4" xfId="4326" xr:uid="{BD0D38D4-E0D8-4984-8176-3DB4E810231E}"/>
    <cellStyle name="Millares 33 4 5" xfId="4327" xr:uid="{5570012D-58F9-4E72-9F60-3BFDAA833229}"/>
    <cellStyle name="Millares 33 4 6" xfId="4328" xr:uid="{07F34B6C-7DFD-40A5-8BA4-13E924D42754}"/>
    <cellStyle name="Millares 33 4 7" xfId="4329" xr:uid="{BC8FEE23-EACF-41D4-BFBA-ADC025DE5F36}"/>
    <cellStyle name="Millares 33 4 8" xfId="4330" xr:uid="{6B95534B-9F7B-4971-A277-8746E547B610}"/>
    <cellStyle name="Millares 33 4 9" xfId="4331" xr:uid="{5BC4A3F0-4804-4604-8B99-067A60BC6DEB}"/>
    <cellStyle name="Millares 33 5" xfId="4332" xr:uid="{BDCC4818-00A9-4D23-810F-498F02272949}"/>
    <cellStyle name="Millares 33 5 10" xfId="4333" xr:uid="{2FC5516E-220F-4C90-9EB4-7AF9618D1925}"/>
    <cellStyle name="Millares 33 5 11" xfId="4334" xr:uid="{49274F71-DEE2-43AC-93B2-709E7E9BA129}"/>
    <cellStyle name="Millares 33 5 12" xfId="4335" xr:uid="{59877A11-2DFD-462C-8295-47FF553EABA8}"/>
    <cellStyle name="Millares 33 5 13" xfId="4336" xr:uid="{01415803-5796-43DC-A05A-514806209261}"/>
    <cellStyle name="Millares 33 5 14" xfId="4337" xr:uid="{42748A24-40FE-46AB-9619-9EECBCC70427}"/>
    <cellStyle name="Millares 33 5 15" xfId="4338" xr:uid="{BD7781FE-9A7E-4B0C-BEEB-A7B4CDABF95E}"/>
    <cellStyle name="Millares 33 5 16" xfId="4339" xr:uid="{5D070BEB-2143-4806-B410-4ACAE4978D3A}"/>
    <cellStyle name="Millares 33 5 17" xfId="4340" xr:uid="{172F0299-E379-4F40-AEC7-EB2BA17F40F8}"/>
    <cellStyle name="Millares 33 5 18" xfId="4341" xr:uid="{941DFBAB-5A24-483F-B354-453F1B6AC059}"/>
    <cellStyle name="Millares 33 5 19" xfId="4342" xr:uid="{BFE13994-ED5D-4598-991F-5EE2FBE4BDA4}"/>
    <cellStyle name="Millares 33 5 2" xfId="4343" xr:uid="{1DA6A985-D3C9-4EDC-ADFF-8F7ACFC3EAF9}"/>
    <cellStyle name="Millares 33 5 2 2" xfId="4344" xr:uid="{562722DE-81E1-445D-BF60-32428BDAB557}"/>
    <cellStyle name="Millares 33 5 2 3" xfId="4345" xr:uid="{2B0BE786-8C7D-485C-84B6-A6F7D91AFE6B}"/>
    <cellStyle name="Millares 33 5 20" xfId="4346" xr:uid="{26978250-FFCE-4730-9A0A-D9EA2E4E40C2}"/>
    <cellStyle name="Millares 33 5 21" xfId="4347" xr:uid="{164E494B-EA1D-4B7E-899A-C9F01817C6B9}"/>
    <cellStyle name="Millares 33 5 3" xfId="4348" xr:uid="{4806E37B-D717-4F1B-8E59-D14C3DA3AB74}"/>
    <cellStyle name="Millares 33 5 4" xfId="4349" xr:uid="{BF259DCC-51E8-45E8-B31C-AF64550B76C2}"/>
    <cellStyle name="Millares 33 5 5" xfId="4350" xr:uid="{639554EA-0928-4232-9779-FC804271A96E}"/>
    <cellStyle name="Millares 33 5 6" xfId="4351" xr:uid="{420FE2C9-7F7E-4154-A0C6-D5D1345190E6}"/>
    <cellStyle name="Millares 33 5 7" xfId="4352" xr:uid="{949246CE-713D-4372-98B5-417D3CBC4015}"/>
    <cellStyle name="Millares 33 5 8" xfId="4353" xr:uid="{4701F0F8-25B8-493C-B956-0A0DDF01699C}"/>
    <cellStyle name="Millares 33 5 9" xfId="4354" xr:uid="{52169FFF-1382-4735-BAA8-516ED81730F7}"/>
    <cellStyle name="Millares 33 6" xfId="4355" xr:uid="{A7A8CE74-3C7F-4DF0-B175-88F3F1422899}"/>
    <cellStyle name="Millares 33 6 2" xfId="4356" xr:uid="{23B9398D-ADB0-4D54-9B00-C16CB1E222A3}"/>
    <cellStyle name="Millares 33 6 2 2" xfId="4357" xr:uid="{BEFCF0CF-3BC9-4400-ADC6-E4519FAE8868}"/>
    <cellStyle name="Millares 33 6 2 3" xfId="4358" xr:uid="{A797B1D0-A11E-4ADB-956A-DC59C0321EAB}"/>
    <cellStyle name="Millares 33 6 3" xfId="4359" xr:uid="{BAB10572-37D1-415E-8674-5900CCF4DB40}"/>
    <cellStyle name="Millares 33 6 4" xfId="4360" xr:uid="{18478FD5-199C-49EA-ADFD-7E4A513E65BD}"/>
    <cellStyle name="Millares 33 6 5" xfId="4361" xr:uid="{766F076E-7679-4C9C-86CD-E1B00C45EA0F}"/>
    <cellStyle name="Millares 33 6 6" xfId="4362" xr:uid="{0D0D78E2-C5FD-4E24-BECB-57798D696B16}"/>
    <cellStyle name="Millares 33 6 7" xfId="4363" xr:uid="{4CA72ACE-1321-463E-B375-060A7284CF88}"/>
    <cellStyle name="Millares 33 6 8" xfId="4364" xr:uid="{6B69D091-0F64-4480-9674-FAD6DC45B6DB}"/>
    <cellStyle name="Millares 33 7" xfId="4365" xr:uid="{8DADE423-34DB-4E18-98D6-4CEC22DDCAB5}"/>
    <cellStyle name="Millares 33 7 2" xfId="4366" xr:uid="{806AF933-801D-4BB9-AF64-499B84BA6066}"/>
    <cellStyle name="Millares 33 7 3" xfId="4367" xr:uid="{C46A74C2-7341-4E08-B3EF-3AED6270A5F2}"/>
    <cellStyle name="Millares 33 8" xfId="4368" xr:uid="{7926E56C-067F-4C5A-8AAE-C7461C023BBD}"/>
    <cellStyle name="Millares 33 9" xfId="4369" xr:uid="{BAC7F16A-DE44-449D-908F-69CFDD7ED348}"/>
    <cellStyle name="Millares 336" xfId="8087" xr:uid="{5362B298-F79F-4535-A378-E31C4278706B}"/>
    <cellStyle name="Millares 34" xfId="4370" xr:uid="{564CE879-E20F-4E6C-AF03-8F5B1538ACB9}"/>
    <cellStyle name="Millares 34 10" xfId="4371" xr:uid="{20E014B5-9923-44B6-A909-B0A4120D3C8D}"/>
    <cellStyle name="Millares 34 11" xfId="4372" xr:uid="{58E1AF39-2786-4395-A999-E1007A8F80F3}"/>
    <cellStyle name="Millares 34 12" xfId="4373" xr:uid="{DF1AA1B5-C33C-4CA0-85F8-4C82D499002F}"/>
    <cellStyle name="Millares 34 13" xfId="4374" xr:uid="{835A609B-B586-4D61-BDAC-98037925B2F9}"/>
    <cellStyle name="Millares 34 14" xfId="4375" xr:uid="{88A401D5-A0B9-4BB0-8910-B6938BF635F6}"/>
    <cellStyle name="Millares 34 15" xfId="4376" xr:uid="{C2C24CBF-1339-4059-B67E-44E227016C34}"/>
    <cellStyle name="Millares 34 16" xfId="4377" xr:uid="{E9926468-302F-4B4F-B497-6520A5EB99DB}"/>
    <cellStyle name="Millares 34 17" xfId="4378" xr:uid="{F1D634D7-ADEE-472D-A361-A7D9B3B73EBC}"/>
    <cellStyle name="Millares 34 18" xfId="4379" xr:uid="{FCB24841-D8E6-4FAC-8319-79B8E407E44D}"/>
    <cellStyle name="Millares 34 19" xfId="4380" xr:uid="{000A4FB2-04DE-4D10-B649-AB88280DAD9A}"/>
    <cellStyle name="Millares 34 2" xfId="4381" xr:uid="{6D32A600-63E2-4901-A597-B47410E6131B}"/>
    <cellStyle name="Millares 34 2 2" xfId="4382" xr:uid="{1A9A6112-0E6E-49CD-ABC3-CCEDB092AD3B}"/>
    <cellStyle name="Millares 34 2 3" xfId="4383" xr:uid="{E093F6C3-84D6-4558-BF94-0F1A89FF878C}"/>
    <cellStyle name="Millares 34 20" xfId="4384" xr:uid="{A43FE36B-0FE5-4ED3-9A94-E7E6548D1B72}"/>
    <cellStyle name="Millares 34 21" xfId="4385" xr:uid="{1CAAB2C6-85D1-4AE9-9EEB-7EE37BAA66A5}"/>
    <cellStyle name="Millares 34 22" xfId="4386" xr:uid="{F7E8DCC0-86D8-4A01-AD87-BC1AC46D0019}"/>
    <cellStyle name="Millares 34 23" xfId="4387" xr:uid="{EB39262C-DDA3-4A22-B7F7-C5823817E748}"/>
    <cellStyle name="Millares 34 24" xfId="9323" xr:uid="{AB476976-B23F-4D5A-8995-2DDB11004BBB}"/>
    <cellStyle name="Millares 34 3" xfId="4388" xr:uid="{AE7ED48E-3257-4BAA-AE72-0B98A8E8256E}"/>
    <cellStyle name="Millares 34 4" xfId="4389" xr:uid="{A0463C89-DBBB-4973-9A03-9F982B00C838}"/>
    <cellStyle name="Millares 34 5" xfId="4390" xr:uid="{11BE006F-E8F9-43A8-B382-BE67D4035318}"/>
    <cellStyle name="Millares 34 6" xfId="4391" xr:uid="{83F5282A-0E2E-4AF2-8D15-4E5DA53C6566}"/>
    <cellStyle name="Millares 34 7" xfId="4392" xr:uid="{8BF1FBF7-4251-4538-845D-9C10F7DF6BCE}"/>
    <cellStyle name="Millares 34 8" xfId="4393" xr:uid="{5C54E502-038E-41FF-BB06-CD59D0964FEC}"/>
    <cellStyle name="Millares 34 9" xfId="4394" xr:uid="{E3A648FD-3D86-4061-B9EC-6813BD69E577}"/>
    <cellStyle name="Millares 345" xfId="8088" xr:uid="{7465C1F5-AE9F-4180-A848-883DDF308F8D}"/>
    <cellStyle name="Millares 346" xfId="9251" xr:uid="{411A2CE0-DA7D-42D8-B44C-9411D822E453}"/>
    <cellStyle name="Millares 348" xfId="9252" xr:uid="{FBE0AF8A-3E21-4770-B63B-BFF0164AF711}"/>
    <cellStyle name="Millares 35" xfId="4395" xr:uid="{0034E6EC-8A0E-4980-BD10-02FA88CB5AD6}"/>
    <cellStyle name="Millares 35 10" xfId="4396" xr:uid="{8F79C17F-01ED-4ADE-9FBC-97310BDA5C8F}"/>
    <cellStyle name="Millares 35 11" xfId="4397" xr:uid="{C0CDCC99-5C15-4B7F-A82A-4795F913D395}"/>
    <cellStyle name="Millares 35 12" xfId="4398" xr:uid="{D8E0EE8C-550E-492F-AF44-B856E3AC2C2A}"/>
    <cellStyle name="Millares 35 13" xfId="4399" xr:uid="{D0109DCB-4214-443E-A475-6A8266E47BB2}"/>
    <cellStyle name="Millares 35 14" xfId="4400" xr:uid="{7D540064-C835-4489-B37B-124129B4F4AA}"/>
    <cellStyle name="Millares 35 15" xfId="4401" xr:uid="{19791533-3C91-4D96-9506-F27E9D13C235}"/>
    <cellStyle name="Millares 35 16" xfId="4402" xr:uid="{BD5E4B31-4400-4938-B186-C50777D43C13}"/>
    <cellStyle name="Millares 35 17" xfId="4403" xr:uid="{409DE41B-D126-42F1-80A0-DEC3CDC557A8}"/>
    <cellStyle name="Millares 35 18" xfId="4404" xr:uid="{900D1917-11CC-4AF7-A842-71B402A63613}"/>
    <cellStyle name="Millares 35 19" xfId="4405" xr:uid="{FBA825AB-EBD3-4322-AE09-4577677F76BF}"/>
    <cellStyle name="Millares 35 2" xfId="4406" xr:uid="{9F4FA474-780A-4801-A70D-A8898278F956}"/>
    <cellStyle name="Millares 35 2 2" xfId="4407" xr:uid="{A4F8C430-7456-4EDB-8BC7-3EFADAC33179}"/>
    <cellStyle name="Millares 35 2 3" xfId="4408" xr:uid="{ABA3C861-B34F-4C1A-8267-6330FF8C5AC3}"/>
    <cellStyle name="Millares 35 20" xfId="4409" xr:uid="{42CB6E48-86D1-4696-B6AA-8325C0D602B9}"/>
    <cellStyle name="Millares 35 21" xfId="4410" xr:uid="{14A4A20D-3D2E-4747-8E9F-F630EB401AC5}"/>
    <cellStyle name="Millares 35 22" xfId="4411" xr:uid="{76347E2E-4D13-45EA-B419-B18CC9863CA0}"/>
    <cellStyle name="Millares 35 23" xfId="4412" xr:uid="{839BF7E3-C8C0-4DAC-AAA8-6636514B6607}"/>
    <cellStyle name="Millares 35 24" xfId="9324" xr:uid="{1C03B58C-D66A-400C-810A-B6109AD5B82F}"/>
    <cellStyle name="Millares 35 3" xfId="4413" xr:uid="{54029001-2B28-4EE7-9F0C-6587DA06141B}"/>
    <cellStyle name="Millares 35 4" xfId="4414" xr:uid="{92006331-BEE6-48CE-94AF-05D06813B3AE}"/>
    <cellStyle name="Millares 35 5" xfId="4415" xr:uid="{79E4C81A-65B3-440F-8D8B-FE062C296425}"/>
    <cellStyle name="Millares 35 6" xfId="4416" xr:uid="{DAD72E74-CFF6-44A6-A23C-6B605F82E41E}"/>
    <cellStyle name="Millares 35 7" xfId="4417" xr:uid="{40D0FE4A-3CEE-478B-BE8D-E9161B363544}"/>
    <cellStyle name="Millares 35 8" xfId="4418" xr:uid="{BBC1DBAA-09A2-4603-962E-3873FA73FC70}"/>
    <cellStyle name="Millares 35 9" xfId="4419" xr:uid="{00412DB4-480F-439C-AFFD-84FE70B57E82}"/>
    <cellStyle name="Millares 36" xfId="4420" xr:uid="{1D0DCBF0-4FEF-40B2-B5D4-F12663EC4423}"/>
    <cellStyle name="Millares 36 10" xfId="4421" xr:uid="{959AEA65-4C91-4FB6-B805-96FB39805D7E}"/>
    <cellStyle name="Millares 36 11" xfId="4422" xr:uid="{889390BB-D333-4D34-9846-0DAA4B15E654}"/>
    <cellStyle name="Millares 36 12" xfId="4423" xr:uid="{3F731DF0-991B-4DCE-8F92-E4C35A9754E3}"/>
    <cellStyle name="Millares 36 13" xfId="4424" xr:uid="{7793B58A-3786-4441-963B-DBFA2D634BE6}"/>
    <cellStyle name="Millares 36 14" xfId="4425" xr:uid="{FCA1F730-D021-435E-980D-49BA7DA2B456}"/>
    <cellStyle name="Millares 36 15" xfId="4426" xr:uid="{E5B6776C-CBCC-403E-8E13-8637A2D2B6AF}"/>
    <cellStyle name="Millares 36 16" xfId="4427" xr:uid="{2813F146-D26C-4475-9B0B-F00D5AEC45EA}"/>
    <cellStyle name="Millares 36 17" xfId="4428" xr:uid="{9152E69E-B70C-477C-A6FB-356C2046A2CD}"/>
    <cellStyle name="Millares 36 18" xfId="4429" xr:uid="{EC5DDDAD-F64A-443E-B91E-A0DB535E6020}"/>
    <cellStyle name="Millares 36 19" xfId="4430" xr:uid="{9205DAB6-AE49-45BF-89F0-54466A0FF25E}"/>
    <cellStyle name="Millares 36 2" xfId="4431" xr:uid="{9E861577-929E-4C07-A382-6AA3B622EF92}"/>
    <cellStyle name="Millares 36 2 2" xfId="4432" xr:uid="{7E328A88-008D-48D6-BB77-A4A0CFC5CA48}"/>
    <cellStyle name="Millares 36 2 3" xfId="4433" xr:uid="{1A221DD4-3C54-4332-BC93-EE6BD3982E86}"/>
    <cellStyle name="Millares 36 20" xfId="4434" xr:uid="{D13B849D-7CED-4329-84DB-24563722A8AD}"/>
    <cellStyle name="Millares 36 21" xfId="4435" xr:uid="{3DFA3A32-FD3B-406F-BCB5-AD3F5989308D}"/>
    <cellStyle name="Millares 36 22" xfId="4436" xr:uid="{55A2534A-D80D-4492-85C7-1C28CBCC2FA7}"/>
    <cellStyle name="Millares 36 23" xfId="4437" xr:uid="{BB806BC9-1DA2-4D23-A3E4-7A5683626714}"/>
    <cellStyle name="Millares 36 24" xfId="9325" xr:uid="{56C9DCE7-DA37-493C-B0B4-8F730C8E5A58}"/>
    <cellStyle name="Millares 36 3" xfId="4438" xr:uid="{77677A3B-5E8F-46BD-BCC1-2D3BD09B85F7}"/>
    <cellStyle name="Millares 36 4" xfId="4439" xr:uid="{6B32A4AB-42D5-4FB9-A088-47FAD2286E49}"/>
    <cellStyle name="Millares 36 5" xfId="4440" xr:uid="{8CFD684E-3251-448B-B2DE-E79C7DB7BACE}"/>
    <cellStyle name="Millares 36 6" xfId="4441" xr:uid="{254569CB-6CAC-49C1-BC3F-39159D833BEB}"/>
    <cellStyle name="Millares 36 7" xfId="4442" xr:uid="{27DC4FA2-AF1C-4671-BA45-5E7935BD6F27}"/>
    <cellStyle name="Millares 36 8" xfId="4443" xr:uid="{8D1AF2FB-CC1D-429D-BD07-417845F9BB89}"/>
    <cellStyle name="Millares 36 9" xfId="4444" xr:uid="{D7F6E174-E628-4F31-A091-F86590DA4F41}"/>
    <cellStyle name="Millares 37" xfId="4445" xr:uid="{9ABC1865-7E2D-462E-8F6A-985B21B86617}"/>
    <cellStyle name="Millares 37 10" xfId="4446" xr:uid="{CC303B26-6C05-4560-9510-BD2A8250DA7D}"/>
    <cellStyle name="Millares 37 11" xfId="4447" xr:uid="{BE7EA0B8-B756-40A5-9B3B-E5BDBDB95B54}"/>
    <cellStyle name="Millares 37 12" xfId="4448" xr:uid="{89463EE1-5683-4BB5-8B66-49F6F9B82582}"/>
    <cellStyle name="Millares 37 13" xfId="4449" xr:uid="{ED14A481-6A19-4264-A03B-C7CAA25802D8}"/>
    <cellStyle name="Millares 37 14" xfId="4450" xr:uid="{B1635AF8-140C-46F0-8F5B-43350A18F855}"/>
    <cellStyle name="Millares 37 15" xfId="4451" xr:uid="{719802A2-67C5-43E3-A631-B0919BA0814A}"/>
    <cellStyle name="Millares 37 16" xfId="4452" xr:uid="{1E1A6850-D94B-475E-8CE0-DDFCE7790BA7}"/>
    <cellStyle name="Millares 37 17" xfId="4453" xr:uid="{8A085BC7-E30F-47FE-AD6D-3DAA15EA86CF}"/>
    <cellStyle name="Millares 37 18" xfId="4454" xr:uid="{F4E822D2-F553-49AB-B8EF-3A11529861F2}"/>
    <cellStyle name="Millares 37 19" xfId="4455" xr:uid="{541B9536-650C-4975-B427-21B7217E8765}"/>
    <cellStyle name="Millares 37 2" xfId="4456" xr:uid="{27652E10-6B7A-474D-9AA7-C5AF32826956}"/>
    <cellStyle name="Millares 37 2 2" xfId="4457" xr:uid="{5340F839-0DEE-4CA5-A354-F89A4E2F26DF}"/>
    <cellStyle name="Millares 37 2 3" xfId="4458" xr:uid="{55B3B310-034B-4F09-B8F9-453A5FABEA33}"/>
    <cellStyle name="Millares 37 20" xfId="4459" xr:uid="{BDCCC54D-B6C7-4DC3-9E1E-1F9C1549ED4F}"/>
    <cellStyle name="Millares 37 21" xfId="4460" xr:uid="{6774EC0F-BE8C-46BD-B29A-3CEF540B911D}"/>
    <cellStyle name="Millares 37 22" xfId="4461" xr:uid="{5CB5E3AE-3E42-471F-9BEA-EC4FBD17BE43}"/>
    <cellStyle name="Millares 37 23" xfId="4462" xr:uid="{A715C460-1701-4214-A3A1-C8CA495C7AE5}"/>
    <cellStyle name="Millares 37 24" xfId="9080" xr:uid="{AEC562A4-972A-4023-9AB8-4198F32AF099}"/>
    <cellStyle name="Millares 37 3" xfId="4463" xr:uid="{9A41F54D-E2F5-44C4-BEFD-60C85D6F4D0A}"/>
    <cellStyle name="Millares 37 4" xfId="4464" xr:uid="{1E3E3CFC-37E5-4BB1-82A5-8EE9C53F47E1}"/>
    <cellStyle name="Millares 37 5" xfId="4465" xr:uid="{DEA77568-8C7A-41D3-97F8-87452039E3F9}"/>
    <cellStyle name="Millares 37 6" xfId="4466" xr:uid="{25B71EBC-92A2-4D0B-A054-DD4A3BFE87C3}"/>
    <cellStyle name="Millares 37 7" xfId="4467" xr:uid="{7B7AF62E-DDAF-415E-AA42-123E35F6BD88}"/>
    <cellStyle name="Millares 37 8" xfId="4468" xr:uid="{DAF830B0-0315-4191-8B0F-35ACA05A3437}"/>
    <cellStyle name="Millares 37 9" xfId="4469" xr:uid="{0832E14C-3FFD-4624-A460-27B360F4227A}"/>
    <cellStyle name="Millares 372" xfId="8089" xr:uid="{195DB76E-38E3-4B8B-B8F4-640C4E511651}"/>
    <cellStyle name="Millares 38" xfId="4470" xr:uid="{A56D87D8-6A52-4FDB-8AA5-71E94D0F60D8}"/>
    <cellStyle name="Millares 38 10" xfId="4471" xr:uid="{F3A34524-B4B5-4CA8-8112-A477E7A63448}"/>
    <cellStyle name="Millares 38 11" xfId="4472" xr:uid="{5B949D26-8A61-4A8A-8DFE-7B916FA85A27}"/>
    <cellStyle name="Millares 38 12" xfId="4473" xr:uid="{EA99B0CC-9144-4A9C-93D4-A3B089F8B902}"/>
    <cellStyle name="Millares 38 13" xfId="4474" xr:uid="{91995EA1-4E66-426C-B31C-49726434527B}"/>
    <cellStyle name="Millares 38 14" xfId="4475" xr:uid="{A8AD0C08-3896-4A18-BD64-5B944D02DFE5}"/>
    <cellStyle name="Millares 38 15" xfId="4476" xr:uid="{AE9EFBFE-2F9E-49C5-A9C7-DEDEB3854A9E}"/>
    <cellStyle name="Millares 38 16" xfId="4477" xr:uid="{0802EF2E-EDE3-4332-8C95-2B4D0F63FC37}"/>
    <cellStyle name="Millares 38 17" xfId="4478" xr:uid="{9576F9A1-7C7E-4871-B962-76DF91239F97}"/>
    <cellStyle name="Millares 38 18" xfId="4479" xr:uid="{E76E980E-5B51-46BC-8F2F-BD22B14EB2DB}"/>
    <cellStyle name="Millares 38 19" xfId="4480" xr:uid="{CCD0B943-010E-4173-874A-BE603D2089A6}"/>
    <cellStyle name="Millares 38 2" xfId="4481" xr:uid="{2E58F87F-2E29-4D9E-A16F-8EEBA933EC41}"/>
    <cellStyle name="Millares 38 2 2" xfId="4482" xr:uid="{59DCFC59-74E6-4329-96F9-335E3876E239}"/>
    <cellStyle name="Millares 38 2 3" xfId="4483" xr:uid="{8F2513C5-6D1C-440E-A5A6-ED9CBBD73E54}"/>
    <cellStyle name="Millares 38 20" xfId="4484" xr:uid="{CD693575-0B81-440F-83D4-81E186F1498F}"/>
    <cellStyle name="Millares 38 21" xfId="4485" xr:uid="{19E463AD-6AB8-42B0-A4A9-C883B6BE777C}"/>
    <cellStyle name="Millares 38 22" xfId="4486" xr:uid="{A261517F-2290-4274-BA51-6A525B7BD588}"/>
    <cellStyle name="Millares 38 23" xfId="4487" xr:uid="{5F6C8B83-F49A-475F-B82F-6F469B695E7D}"/>
    <cellStyle name="Millares 38 24" xfId="9326" xr:uid="{95F7709D-FAA9-4236-AF51-F647200A8AD8}"/>
    <cellStyle name="Millares 38 3" xfId="4488" xr:uid="{5BFCDE4C-A63D-4CF2-910D-CC77AF1997C2}"/>
    <cellStyle name="Millares 38 4" xfId="4489" xr:uid="{339F6807-74DD-4F40-B4A8-6C968CC5FA7E}"/>
    <cellStyle name="Millares 38 5" xfId="4490" xr:uid="{20596919-C2E0-4AA8-9C10-C9C18BB193E2}"/>
    <cellStyle name="Millares 38 6" xfId="4491" xr:uid="{89CC78C2-A972-4521-856E-539139831B36}"/>
    <cellStyle name="Millares 38 7" xfId="4492" xr:uid="{A368BDE4-65C7-43F7-BC72-3379A93B88CA}"/>
    <cellStyle name="Millares 38 8" xfId="4493" xr:uid="{8DCD5323-91C7-4AD8-8BAC-E63E2FDE7819}"/>
    <cellStyle name="Millares 38 9" xfId="4494" xr:uid="{A07B54D8-3CC8-4FEC-9C92-DBBAC2476495}"/>
    <cellStyle name="Millares 39" xfId="4495" xr:uid="{8F2363CF-555B-472B-97AA-2FAF693D3150}"/>
    <cellStyle name="Millares 39 10" xfId="4496" xr:uid="{A0A01C17-D87A-43C2-BFDC-55ACBBAB243B}"/>
    <cellStyle name="Millares 39 11" xfId="4497" xr:uid="{EB858D86-E11F-416E-959D-C533FB3BEA0A}"/>
    <cellStyle name="Millares 39 12" xfId="4498" xr:uid="{00E29521-3528-4836-B919-3AAF1D68AAF3}"/>
    <cellStyle name="Millares 39 13" xfId="4499" xr:uid="{CFB8447C-2171-4EE7-86E2-711A7B29D7A5}"/>
    <cellStyle name="Millares 39 14" xfId="4500" xr:uid="{872E1DDA-72D6-41D1-B062-5C2499195FBA}"/>
    <cellStyle name="Millares 39 15" xfId="4501" xr:uid="{80DC4008-0A9B-4897-87CA-375F7551B33B}"/>
    <cellStyle name="Millares 39 16" xfId="4502" xr:uid="{3BCB1BE4-7CC9-4F35-B6B1-6B9797EEC935}"/>
    <cellStyle name="Millares 39 17" xfId="4503" xr:uid="{DF1C4EA9-1F5D-4E92-A21E-CCA687C88C2E}"/>
    <cellStyle name="Millares 39 18" xfId="4504" xr:uid="{0D7FEAF1-738F-4331-96EB-3274661CAE55}"/>
    <cellStyle name="Millares 39 19" xfId="4505" xr:uid="{9FA879A3-2738-46AB-829C-FFE58E69B5BA}"/>
    <cellStyle name="Millares 39 2" xfId="4506" xr:uid="{149157BA-BE3C-4FCB-9CD9-CCF304647BF4}"/>
    <cellStyle name="Millares 39 2 2" xfId="4507" xr:uid="{F0D9EDBB-E016-4B07-9AEB-83D3A0737D05}"/>
    <cellStyle name="Millares 39 2 3" xfId="4508" xr:uid="{EA1B0B9B-65D5-48AE-9662-C05954C96C70}"/>
    <cellStyle name="Millares 39 20" xfId="4509" xr:uid="{ADAD0C58-3CC1-4B63-A1A3-405C25167F10}"/>
    <cellStyle name="Millares 39 21" xfId="4510" xr:uid="{70C1D369-54F9-4D33-BBFB-00EDB34D7554}"/>
    <cellStyle name="Millares 39 22" xfId="4511" xr:uid="{65AC8EED-3093-4A22-AC85-C970206CADED}"/>
    <cellStyle name="Millares 39 23" xfId="4512" xr:uid="{F704E5A5-20F2-4270-A9DE-4920A993C281}"/>
    <cellStyle name="Millares 39 24" xfId="9327" xr:uid="{82033B38-7D73-45A2-A488-9348533907AC}"/>
    <cellStyle name="Millares 39 3" xfId="4513" xr:uid="{D98F84C7-821E-409C-8199-382BB38829B6}"/>
    <cellStyle name="Millares 39 4" xfId="4514" xr:uid="{4151F765-1E79-47F1-914C-03683FCFDE11}"/>
    <cellStyle name="Millares 39 5" xfId="4515" xr:uid="{7989B561-7BBA-42CC-BDD8-AAD569F4CD34}"/>
    <cellStyle name="Millares 39 6" xfId="4516" xr:uid="{3E53F32A-9824-4062-B27F-1E80C0654B47}"/>
    <cellStyle name="Millares 39 7" xfId="4517" xr:uid="{96FF01E3-F2E4-4494-9661-35194614C3AE}"/>
    <cellStyle name="Millares 39 8" xfId="4518" xr:uid="{5BDE79B5-3BDC-4B9E-99BA-6FC0447CF1EA}"/>
    <cellStyle name="Millares 39 9" xfId="4519" xr:uid="{0AE7F17E-9F94-48C2-B037-3F89BE1CDFE8}"/>
    <cellStyle name="Millares 4" xfId="52" xr:uid="{5AF9250C-A635-40CD-98B4-B1AA60532ECF}"/>
    <cellStyle name="Millares 4 10" xfId="4521" xr:uid="{21986CB9-CE20-40A6-B4A8-485ECD8480F1}"/>
    <cellStyle name="Millares 4 10 10" xfId="4522" xr:uid="{2986EE6C-6F8E-4448-B775-5E8417F89131}"/>
    <cellStyle name="Millares 4 10 11" xfId="4523" xr:uid="{05D3DD4B-0437-452B-8F8D-E2E91290A9AC}"/>
    <cellStyle name="Millares 4 10 12" xfId="4524" xr:uid="{4A345150-5B7B-484B-BE43-8D842083FB1C}"/>
    <cellStyle name="Millares 4 10 13" xfId="4525" xr:uid="{244A2E0D-EC83-4E3B-8216-A0C4BD803D60}"/>
    <cellStyle name="Millares 4 10 14" xfId="4526" xr:uid="{93CF6C0D-2D3B-48D9-A9DD-B7D4982E906D}"/>
    <cellStyle name="Millares 4 10 15" xfId="4527" xr:uid="{15FF43D5-1E44-468D-8D5F-06ACBA950792}"/>
    <cellStyle name="Millares 4 10 16" xfId="4528" xr:uid="{9A2A9D0D-E6B2-4AD7-89E2-1BD95FB3C544}"/>
    <cellStyle name="Millares 4 10 17" xfId="4529" xr:uid="{3CAB8BB4-BDF3-4A35-A1BF-8F1ABBB713DF}"/>
    <cellStyle name="Millares 4 10 18" xfId="4530" xr:uid="{D0628F25-283B-44ED-963A-80807AA54953}"/>
    <cellStyle name="Millares 4 10 19" xfId="4531" xr:uid="{C13E7926-4D08-45CF-ABA0-ADE5592106B5}"/>
    <cellStyle name="Millares 4 10 2" xfId="4532" xr:uid="{9DBC858C-7110-46CB-9A9E-137912B12BF8}"/>
    <cellStyle name="Millares 4 10 2 2" xfId="4533" xr:uid="{629A248D-5B61-4964-9ED5-6F4CBC5539E9}"/>
    <cellStyle name="Millares 4 10 2 3" xfId="4534" xr:uid="{6FC8FB67-1EB2-463E-97ED-EDA064D7EC2C}"/>
    <cellStyle name="Millares 4 10 20" xfId="4535" xr:uid="{FAE1F9E8-AF2E-4C2D-B5F9-F7AAE98FC708}"/>
    <cellStyle name="Millares 4 10 21" xfId="4536" xr:uid="{74D3D0A2-9C89-4037-8D39-5CC9C8D75D55}"/>
    <cellStyle name="Millares 4 10 3" xfId="4537" xr:uid="{99BEE6C7-28EC-4DBB-B88F-FB1521045586}"/>
    <cellStyle name="Millares 4 10 4" xfId="4538" xr:uid="{6AF60194-ACE8-4CDA-9302-58F08DE91535}"/>
    <cellStyle name="Millares 4 10 5" xfId="4539" xr:uid="{E662E72D-87D7-41CA-A032-D3589219DBE5}"/>
    <cellStyle name="Millares 4 10 6" xfId="4540" xr:uid="{1456E69F-A617-409C-BE53-CEA9EA8F2B65}"/>
    <cellStyle name="Millares 4 10 7" xfId="4541" xr:uid="{CA73CF42-D2F9-45FD-8285-D1B3C88A8A32}"/>
    <cellStyle name="Millares 4 10 8" xfId="4542" xr:uid="{DCB12E5F-7EC8-4733-8244-DCBAAF17E9CD}"/>
    <cellStyle name="Millares 4 10 9" xfId="4543" xr:uid="{2E200C65-445D-4C46-AC58-E9A1ED41B28F}"/>
    <cellStyle name="Millares 4 11" xfId="4544" xr:uid="{72D29F5C-3129-4F6F-8793-C14F3DB275A6}"/>
    <cellStyle name="Millares 4 11 10" xfId="4545" xr:uid="{21B63452-62BD-41F6-9B98-2D0E4F90BDF4}"/>
    <cellStyle name="Millares 4 11 11" xfId="4546" xr:uid="{20E4E881-EBC4-4F07-9C57-81EC7B3713BB}"/>
    <cellStyle name="Millares 4 11 12" xfId="4547" xr:uid="{3A56607F-91D3-46B9-BEB7-84DB77F202C3}"/>
    <cellStyle name="Millares 4 11 13" xfId="4548" xr:uid="{33EFBEB7-58A2-4F1F-9343-21E6A5373D5B}"/>
    <cellStyle name="Millares 4 11 14" xfId="4549" xr:uid="{63CBFBDE-8C7F-4D83-AD82-0CE71EAC13E4}"/>
    <cellStyle name="Millares 4 11 15" xfId="4550" xr:uid="{58DA66AE-0A85-4F76-94F2-08CC4E100143}"/>
    <cellStyle name="Millares 4 11 16" xfId="4551" xr:uid="{926D6D99-4CB3-4245-9A33-0DCC4FB9C8CD}"/>
    <cellStyle name="Millares 4 11 17" xfId="4552" xr:uid="{21D1E32C-A7F9-4EF8-A01F-C2542F50B604}"/>
    <cellStyle name="Millares 4 11 18" xfId="4553" xr:uid="{5F637448-6733-474B-83F5-F3199798B1EB}"/>
    <cellStyle name="Millares 4 11 19" xfId="4554" xr:uid="{812AE601-E421-4E9E-BBCE-710E8649DFC4}"/>
    <cellStyle name="Millares 4 11 2" xfId="4555" xr:uid="{B3E3768A-7A53-4691-9349-4E1C39BA4C38}"/>
    <cellStyle name="Millares 4 11 2 2" xfId="4556" xr:uid="{C149F174-41BA-4C83-968A-CF937E7DD9B9}"/>
    <cellStyle name="Millares 4 11 2 3" xfId="4557" xr:uid="{5FDB004A-0B24-47D2-84D8-047D8048F127}"/>
    <cellStyle name="Millares 4 11 20" xfId="4558" xr:uid="{162913C6-1B47-4480-B5CC-F6E536083270}"/>
    <cellStyle name="Millares 4 11 21" xfId="4559" xr:uid="{BDF22196-370E-4043-BD86-A5AF510E011F}"/>
    <cellStyle name="Millares 4 11 3" xfId="4560" xr:uid="{A49533A4-FA44-4190-AA4C-2B13DE879851}"/>
    <cellStyle name="Millares 4 11 4" xfId="4561" xr:uid="{59E8B5A6-2886-4D7D-B678-0949E5C9FC30}"/>
    <cellStyle name="Millares 4 11 5" xfId="4562" xr:uid="{04776CB8-C852-4605-84F8-41B1E893E853}"/>
    <cellStyle name="Millares 4 11 6" xfId="4563" xr:uid="{7ED00860-2561-4E4A-8D25-E9B281C37364}"/>
    <cellStyle name="Millares 4 11 7" xfId="4564" xr:uid="{5075929D-1F70-4E12-8A6D-448751BDC723}"/>
    <cellStyle name="Millares 4 11 8" xfId="4565" xr:uid="{69D35CD6-F0E4-43F8-A525-0C74A8D11CF3}"/>
    <cellStyle name="Millares 4 11 9" xfId="4566" xr:uid="{51EB9547-D8AA-42FC-BCDD-DA8C51218741}"/>
    <cellStyle name="Millares 4 12" xfId="4567" xr:uid="{9453FB7A-8550-408C-B792-BF0BDFBCBF2A}"/>
    <cellStyle name="Millares 4 12 2" xfId="4568" xr:uid="{25E20AC9-A0A8-4D5A-9FC0-6728C58B560C}"/>
    <cellStyle name="Millares 4 12 2 2" xfId="4569" xr:uid="{6BEEA7B8-3BBA-4EFA-AD94-6292283C3941}"/>
    <cellStyle name="Millares 4 12 2 3" xfId="4570" xr:uid="{74677478-B21A-4ABF-A021-479911E21098}"/>
    <cellStyle name="Millares 4 12 3" xfId="4571" xr:uid="{A24830AD-A18C-4857-AF4E-254DEDD9E8E0}"/>
    <cellStyle name="Millares 4 12 4" xfId="4572" xr:uid="{98B51DD9-3DF3-4935-A480-A6437BA6B57C}"/>
    <cellStyle name="Millares 4 12 5" xfId="4573" xr:uid="{38B0CD88-86DC-4AF4-B6CF-10EFC7CAC774}"/>
    <cellStyle name="Millares 4 12 6" xfId="4574" xr:uid="{E413E227-E5C9-40A7-B3E1-3EE8F640FF70}"/>
    <cellStyle name="Millares 4 12 7" xfId="4575" xr:uid="{7A818344-D036-437C-8438-819347CFA2ED}"/>
    <cellStyle name="Millares 4 12 8" xfId="4576" xr:uid="{DBF254B6-8EB1-4669-B893-26CCC31809DC}"/>
    <cellStyle name="Millares 4 13" xfId="4577" xr:uid="{70744BE5-C2F0-4424-B13A-CE3CE2B6827E}"/>
    <cellStyle name="Millares 4 13 2" xfId="4578" xr:uid="{0C08991E-054E-4F30-A085-6F7748CD59A7}"/>
    <cellStyle name="Millares 4 13 3" xfId="4579" xr:uid="{85F3CCEA-2A2E-40C4-9F9E-BC0D979DECD5}"/>
    <cellStyle name="Millares 4 14" xfId="4580" xr:uid="{34D50E8A-98C0-4CEB-BAB9-915F4F566334}"/>
    <cellStyle name="Millares 4 15" xfId="4581" xr:uid="{6AA15C93-A6A7-4819-BBD0-9E0A44142B8E}"/>
    <cellStyle name="Millares 4 16" xfId="4582" xr:uid="{3DFF903A-5FEA-4ED6-A787-986B0DDF9C1D}"/>
    <cellStyle name="Millares 4 17" xfId="4583" xr:uid="{EB3970CF-2411-4D4B-9AFF-FFAED251D1A8}"/>
    <cellStyle name="Millares 4 18" xfId="4584" xr:uid="{EE2ED680-237F-41D9-A08A-B81A15979451}"/>
    <cellStyle name="Millares 4 19" xfId="4585" xr:uid="{428C1FEF-B269-42C0-B45C-E567A94525FC}"/>
    <cellStyle name="Millares 4 2" xfId="4586" xr:uid="{9210B38B-FC4E-414E-817F-75DB15A8BF92}"/>
    <cellStyle name="Millares 4 2 10" xfId="4587" xr:uid="{0F4846BD-0DD0-4C11-A3E2-025A39D5323E}"/>
    <cellStyle name="Millares 4 2 10 10" xfId="4588" xr:uid="{A025CD7A-24C6-4071-AB21-AE47C3F90BBB}"/>
    <cellStyle name="Millares 4 2 10 11" xfId="4589" xr:uid="{239ACE21-BFD9-4DD1-B2A9-D98BBCF50CDA}"/>
    <cellStyle name="Millares 4 2 10 12" xfId="4590" xr:uid="{BD08C6DF-1453-4CCD-B879-2BE1C9CF361A}"/>
    <cellStyle name="Millares 4 2 10 13" xfId="4591" xr:uid="{D76C39D2-747A-44FC-BC22-B15DAC260764}"/>
    <cellStyle name="Millares 4 2 10 14" xfId="4592" xr:uid="{B1FE3020-E93F-4B7B-B959-4959D45C1A3B}"/>
    <cellStyle name="Millares 4 2 10 15" xfId="4593" xr:uid="{93808BCE-1F5E-4F41-96CB-A6EE72827ED5}"/>
    <cellStyle name="Millares 4 2 10 16" xfId="4594" xr:uid="{1B9AFEB3-98E0-4BE9-ADCC-30171D345F76}"/>
    <cellStyle name="Millares 4 2 10 17" xfId="4595" xr:uid="{0538E302-A1E1-4129-A17B-77DEE147E3F2}"/>
    <cellStyle name="Millares 4 2 10 18" xfId="4596" xr:uid="{DEA6DE9F-45F3-4756-851A-CF35BEC93300}"/>
    <cellStyle name="Millares 4 2 10 19" xfId="4597" xr:uid="{D370E7D0-05A6-4050-9570-09D1D2DB0184}"/>
    <cellStyle name="Millares 4 2 10 2" xfId="4598" xr:uid="{77CC2971-E904-4A78-B6D7-E9A346293CA0}"/>
    <cellStyle name="Millares 4 2 10 2 2" xfId="4599" xr:uid="{C773E788-7453-42AD-8039-858ED68DF49B}"/>
    <cellStyle name="Millares 4 2 10 2 3" xfId="4600" xr:uid="{EE97E56B-BDC1-4D60-8CEB-EFEB4F8F36FA}"/>
    <cellStyle name="Millares 4 2 10 20" xfId="4601" xr:uid="{C17E0043-0587-410C-A2F8-66EC5FE5FDD2}"/>
    <cellStyle name="Millares 4 2 10 21" xfId="4602" xr:uid="{B1CEF51F-2CC4-45B6-8C0C-300F9F2F86BD}"/>
    <cellStyle name="Millares 4 2 10 3" xfId="4603" xr:uid="{0194E57D-388A-4FE4-BAA7-EAB967EDEBF4}"/>
    <cellStyle name="Millares 4 2 10 4" xfId="4604" xr:uid="{E4CDDC84-BA5A-4C9D-9079-EDAED943614D}"/>
    <cellStyle name="Millares 4 2 10 5" xfId="4605" xr:uid="{09E07411-873D-41A6-94D8-BCA86D35BBE1}"/>
    <cellStyle name="Millares 4 2 10 6" xfId="4606" xr:uid="{3F7A8F4B-8A45-4C9E-8457-241212A0C0DB}"/>
    <cellStyle name="Millares 4 2 10 7" xfId="4607" xr:uid="{FEBF2ACA-0CD5-4E52-BC32-94B29E53AA4A}"/>
    <cellStyle name="Millares 4 2 10 8" xfId="4608" xr:uid="{D27472A5-8581-4EDB-8174-34E06AA16281}"/>
    <cellStyle name="Millares 4 2 10 9" xfId="4609" xr:uid="{7E6B6921-BBD3-49C2-90E9-AA5791CAD2B6}"/>
    <cellStyle name="Millares 4 2 11" xfId="4610" xr:uid="{900A87ED-F960-4245-8EAD-A92A25C91D58}"/>
    <cellStyle name="Millares 4 2 11 2" xfId="4611" xr:uid="{FBF3BC7A-11AE-41B1-9076-7FB123A3555B}"/>
    <cellStyle name="Millares 4 2 11 2 2" xfId="4612" xr:uid="{458BCF2A-01B0-4B24-B33B-AA44FDEE2A86}"/>
    <cellStyle name="Millares 4 2 11 2 3" xfId="4613" xr:uid="{93537D7E-53B0-4C3A-9797-9F2839E082CB}"/>
    <cellStyle name="Millares 4 2 11 3" xfId="4614" xr:uid="{0D58C99A-A023-4B73-B36B-66729970AD37}"/>
    <cellStyle name="Millares 4 2 11 4" xfId="4615" xr:uid="{EF0915F9-C1CA-4423-9639-27D3A4B66792}"/>
    <cellStyle name="Millares 4 2 11 5" xfId="4616" xr:uid="{E662834F-31A2-449F-8DAF-595B7A7D3F9A}"/>
    <cellStyle name="Millares 4 2 11 6" xfId="4617" xr:uid="{6027C899-B0CA-459F-9266-5AE89C6BE130}"/>
    <cellStyle name="Millares 4 2 11 7" xfId="4618" xr:uid="{8AE15B0E-4D5E-4692-9733-C1F8EC6584D2}"/>
    <cellStyle name="Millares 4 2 11 8" xfId="4619" xr:uid="{F4AD38DD-4164-44A1-BEBA-DCD7837FD8D7}"/>
    <cellStyle name="Millares 4 2 12" xfId="4620" xr:uid="{E59CFF63-4624-4FD8-A104-01A51B9D1474}"/>
    <cellStyle name="Millares 4 2 12 2" xfId="4621" xr:uid="{CF9C7098-413B-436B-B004-3F66D75E881C}"/>
    <cellStyle name="Millares 4 2 12 3" xfId="4622" xr:uid="{D3F83E83-0176-4390-9CF4-BBCCEF55908F}"/>
    <cellStyle name="Millares 4 2 13" xfId="4623" xr:uid="{2E0CC327-1412-46DC-98A4-5220EAC785F8}"/>
    <cellStyle name="Millares 4 2 14" xfId="4624" xr:uid="{33B2F206-0AF3-4388-B8F0-898114F6F110}"/>
    <cellStyle name="Millares 4 2 15" xfId="4625" xr:uid="{F4ABFA52-187D-4897-9A38-C6AD88C54C64}"/>
    <cellStyle name="Millares 4 2 16" xfId="4626" xr:uid="{2845527A-33DF-4F6E-B23C-54B84CD58648}"/>
    <cellStyle name="Millares 4 2 17" xfId="4627" xr:uid="{C12A925D-6119-4FDF-A239-754AC43A1A97}"/>
    <cellStyle name="Millares 4 2 18" xfId="4628" xr:uid="{6389A4E3-3995-4B34-843D-BE309F08D074}"/>
    <cellStyle name="Millares 4 2 19" xfId="4629" xr:uid="{06567284-8DC6-497F-8094-306006A28085}"/>
    <cellStyle name="Millares 4 2 2" xfId="4630" xr:uid="{701369C2-1D9E-467A-9093-FD8DE212F2D0}"/>
    <cellStyle name="Millares 4 2 2 10" xfId="4631" xr:uid="{2B224A7B-4BB1-4954-8405-AAE49FBF9A05}"/>
    <cellStyle name="Millares 4 2 2 11" xfId="4632" xr:uid="{C03C002E-3CE5-4419-BF4A-7957E44DBA35}"/>
    <cellStyle name="Millares 4 2 2 12" xfId="4633" xr:uid="{97BBFC3F-079F-40F6-A867-BC52BDFB2F9D}"/>
    <cellStyle name="Millares 4 2 2 13" xfId="4634" xr:uid="{981708BF-3FD6-4FF4-9ACE-2B2D2C1856D4}"/>
    <cellStyle name="Millares 4 2 2 14" xfId="4635" xr:uid="{7D19463A-5C99-4D4C-8447-B1BDE5A81069}"/>
    <cellStyle name="Millares 4 2 2 15" xfId="4636" xr:uid="{194A3E3A-5D6B-4B8A-A2ED-6AED2CE72DBB}"/>
    <cellStyle name="Millares 4 2 2 16" xfId="4637" xr:uid="{BED6C13F-2C91-4EBD-BC5F-B777E8CFA311}"/>
    <cellStyle name="Millares 4 2 2 17" xfId="4638" xr:uid="{A220CFDD-939D-4E6B-91F2-F9C288727BAF}"/>
    <cellStyle name="Millares 4 2 2 18" xfId="4639" xr:uid="{C5358736-1482-44B3-A095-50811B7E6A7C}"/>
    <cellStyle name="Millares 4 2 2 19" xfId="4640" xr:uid="{7A647073-50C6-4F30-8600-BC672101208A}"/>
    <cellStyle name="Millares 4 2 2 2" xfId="4641" xr:uid="{91F73E47-62FF-4153-A814-5AFA2D9DE1BF}"/>
    <cellStyle name="Millares 4 2 2 2 10" xfId="4642" xr:uid="{B52A3A33-EEE0-465C-B72E-2BAF03606133}"/>
    <cellStyle name="Millares 4 2 2 2 11" xfId="4643" xr:uid="{1E74537C-96DA-4ED7-AA5A-DE1BA95D7C9D}"/>
    <cellStyle name="Millares 4 2 2 2 12" xfId="4644" xr:uid="{B3DCE333-2E29-459C-A2D9-ACA6F38D530E}"/>
    <cellStyle name="Millares 4 2 2 2 13" xfId="4645" xr:uid="{C3FB5085-9D35-401A-AFCC-CB6B40588A67}"/>
    <cellStyle name="Millares 4 2 2 2 14" xfId="4646" xr:uid="{08ED0C28-B323-4C6A-99D4-9DD22DA8CD4E}"/>
    <cellStyle name="Millares 4 2 2 2 15" xfId="4647" xr:uid="{CEA28C1C-C93B-4920-A65C-39BC4222E60B}"/>
    <cellStyle name="Millares 4 2 2 2 16" xfId="4648" xr:uid="{35CC420D-EC09-4E67-89B0-614E27A84617}"/>
    <cellStyle name="Millares 4 2 2 2 17" xfId="4649" xr:uid="{EF3CFD34-749E-44E9-8418-9277759AEA46}"/>
    <cellStyle name="Millares 4 2 2 2 18" xfId="4650" xr:uid="{C400474B-2A0A-4F18-B454-F4F364333238}"/>
    <cellStyle name="Millares 4 2 2 2 19" xfId="4651" xr:uid="{9547AA74-0CC5-4D9D-A6A7-4F2E8AAE6B77}"/>
    <cellStyle name="Millares 4 2 2 2 2" xfId="4652" xr:uid="{C20BE32F-8F0E-4B8C-BD56-C141B2044A70}"/>
    <cellStyle name="Millares 4 2 2 2 2 2" xfId="4653" xr:uid="{9DD45BCF-D162-4286-9EC6-617075221364}"/>
    <cellStyle name="Millares 4 2 2 2 2 3" xfId="4654" xr:uid="{50F7411C-5734-467A-9EBA-3F5110996990}"/>
    <cellStyle name="Millares 4 2 2 2 20" xfId="4655" xr:uid="{15ADE733-1BC9-4615-AA18-AC61AFDC5C1B}"/>
    <cellStyle name="Millares 4 2 2 2 21" xfId="4656" xr:uid="{61F6AC09-5928-4799-ADFF-D43E58D3A404}"/>
    <cellStyle name="Millares 4 2 2 2 22" xfId="4657" xr:uid="{0D3EAC60-A6A4-43D7-8810-66E0C0498509}"/>
    <cellStyle name="Millares 4 2 2 2 3" xfId="4658" xr:uid="{B002BBDB-3FCE-4F18-BA35-C9DF14820379}"/>
    <cellStyle name="Millares 4 2 2 2 4" xfId="4659" xr:uid="{289B3D22-30FE-4C1E-8B37-D225750B9D45}"/>
    <cellStyle name="Millares 4 2 2 2 5" xfId="4660" xr:uid="{AAFFBC84-356A-4430-AC87-DC082655FC04}"/>
    <cellStyle name="Millares 4 2 2 2 6" xfId="4661" xr:uid="{FA61A47F-8E27-4870-BDE5-B04834F23912}"/>
    <cellStyle name="Millares 4 2 2 2 7" xfId="4662" xr:uid="{0BDA4D2B-5C89-45BC-883E-D31B1D53719A}"/>
    <cellStyle name="Millares 4 2 2 2 8" xfId="4663" xr:uid="{69AF92FA-90D6-4EBD-976C-C506C556723F}"/>
    <cellStyle name="Millares 4 2 2 2 9" xfId="4664" xr:uid="{57E60907-7E7A-42DF-B29F-26283F273BAE}"/>
    <cellStyle name="Millares 4 2 2 20" xfId="4665" xr:uid="{0951ECB3-BEB9-4C23-8997-475979A09851}"/>
    <cellStyle name="Millares 4 2 2 21" xfId="4666" xr:uid="{DAB9790D-957C-4F29-9D30-C1AE89E2C60F}"/>
    <cellStyle name="Millares 4 2 2 22" xfId="4667" xr:uid="{67BE7A39-467F-446C-9009-B6DAF1C5CCE0}"/>
    <cellStyle name="Millares 4 2 2 23" xfId="4668" xr:uid="{3692D866-4010-4217-A2F7-236CF85DE66D}"/>
    <cellStyle name="Millares 4 2 2 24" xfId="4669" xr:uid="{43150BB0-C330-421A-B691-184A9036311D}"/>
    <cellStyle name="Millares 4 2 2 25" xfId="4670" xr:uid="{8A49F262-AB31-48F3-9C1A-0E899ABE6B1B}"/>
    <cellStyle name="Millares 4 2 2 3" xfId="4671" xr:uid="{E30CFD2A-0AF0-48D9-B116-65BA2DA76A47}"/>
    <cellStyle name="Millares 4 2 2 3 10" xfId="4672" xr:uid="{11339038-B629-430C-93A3-4EE1E21E4943}"/>
    <cellStyle name="Millares 4 2 2 3 11" xfId="4673" xr:uid="{CCD86EFF-959C-424E-9C69-2AA5B432398A}"/>
    <cellStyle name="Millares 4 2 2 3 12" xfId="4674" xr:uid="{4458AC21-4152-4DC3-9BDE-C3674F2EDF16}"/>
    <cellStyle name="Millares 4 2 2 3 13" xfId="4675" xr:uid="{07F1FF33-330C-4170-8037-FCE284ACA383}"/>
    <cellStyle name="Millares 4 2 2 3 14" xfId="4676" xr:uid="{E1D88701-F9DC-4A1C-9320-26FA1A41EF9D}"/>
    <cellStyle name="Millares 4 2 2 3 15" xfId="4677" xr:uid="{7D0F7C73-B770-4DDE-9AE8-47C78987CD27}"/>
    <cellStyle name="Millares 4 2 2 3 16" xfId="4678" xr:uid="{8571DFE5-C10D-4CA3-8B9D-DECE633F0936}"/>
    <cellStyle name="Millares 4 2 2 3 17" xfId="4679" xr:uid="{50753621-6BCF-40E1-8C5D-ECE00FCB7283}"/>
    <cellStyle name="Millares 4 2 2 3 18" xfId="4680" xr:uid="{DD86B855-2612-491C-94F3-1E914B4FABFB}"/>
    <cellStyle name="Millares 4 2 2 3 19" xfId="4681" xr:uid="{9ED25677-93D4-41B1-A92C-DA0DC503FB9D}"/>
    <cellStyle name="Millares 4 2 2 3 2" xfId="4682" xr:uid="{730DC4B0-BE10-43EE-95EC-1CF41E20E685}"/>
    <cellStyle name="Millares 4 2 2 3 2 2" xfId="4683" xr:uid="{87CF5809-B35D-49EC-9DFF-4F90F1FCE03A}"/>
    <cellStyle name="Millares 4 2 2 3 2 3" xfId="4684" xr:uid="{42E77D86-09D7-4F99-906A-45919D311D5D}"/>
    <cellStyle name="Millares 4 2 2 3 20" xfId="4685" xr:uid="{3E5B1060-D1A7-4FFE-B9DE-E877BD363103}"/>
    <cellStyle name="Millares 4 2 2 3 21" xfId="4686" xr:uid="{5D140621-6A1F-4143-9B8F-A1E0FF87A843}"/>
    <cellStyle name="Millares 4 2 2 3 22" xfId="4687" xr:uid="{ADDF9CAB-A9E0-427C-99F6-6B3420A2AB28}"/>
    <cellStyle name="Millares 4 2 2 3 3" xfId="4688" xr:uid="{D6976E56-1ECE-4A06-BB34-4CFD41840F9C}"/>
    <cellStyle name="Millares 4 2 2 3 4" xfId="4689" xr:uid="{A10D5A81-4699-4FBB-A74D-A75BB36BAC24}"/>
    <cellStyle name="Millares 4 2 2 3 5" xfId="4690" xr:uid="{758F9B59-6636-4CB6-A7DE-EC60A9BF0646}"/>
    <cellStyle name="Millares 4 2 2 3 6" xfId="4691" xr:uid="{C2A3B806-E6CF-4B88-AE38-6EDE7B98C5A0}"/>
    <cellStyle name="Millares 4 2 2 3 7" xfId="4692" xr:uid="{1DE71FAE-1BE9-48E4-B00F-4207CD257B76}"/>
    <cellStyle name="Millares 4 2 2 3 8" xfId="4693" xr:uid="{F6A1BE42-9472-42FF-B6D8-D1F628E1DAC8}"/>
    <cellStyle name="Millares 4 2 2 3 9" xfId="4694" xr:uid="{6BC5F2F3-41A4-49D9-8379-FC69CDC460B1}"/>
    <cellStyle name="Millares 4 2 2 4" xfId="4695" xr:uid="{184DC2BF-A696-4660-8DDC-0F1ED13CEA6A}"/>
    <cellStyle name="Millares 4 2 2 4 10" xfId="4696" xr:uid="{0B1D70F5-88A7-429D-90ED-559A02663CBD}"/>
    <cellStyle name="Millares 4 2 2 4 11" xfId="4697" xr:uid="{E356A38C-9927-4C2E-B3C2-102145D6BBCF}"/>
    <cellStyle name="Millares 4 2 2 4 12" xfId="4698" xr:uid="{3A5E6713-1F21-4477-A9A5-D3D661098147}"/>
    <cellStyle name="Millares 4 2 2 4 13" xfId="4699" xr:uid="{ABB97969-8635-45CA-90AA-644A6027FF73}"/>
    <cellStyle name="Millares 4 2 2 4 14" xfId="4700" xr:uid="{5DF5ACAE-3C8E-46A2-AAF7-58C03639BD3F}"/>
    <cellStyle name="Millares 4 2 2 4 15" xfId="4701" xr:uid="{DDD2538B-FA9D-4198-9E52-8AC2C2B75CF9}"/>
    <cellStyle name="Millares 4 2 2 4 16" xfId="4702" xr:uid="{4F709FF2-82CA-4D97-BAEC-D35517A9087D}"/>
    <cellStyle name="Millares 4 2 2 4 17" xfId="4703" xr:uid="{2C044CC4-5128-4466-B108-878853194D1A}"/>
    <cellStyle name="Millares 4 2 2 4 18" xfId="4704" xr:uid="{BE0C1D60-1572-42EF-BE22-5DE712F5B120}"/>
    <cellStyle name="Millares 4 2 2 4 19" xfId="4705" xr:uid="{592F4A9B-CAF3-423A-A83D-CA4D2A2CEC7F}"/>
    <cellStyle name="Millares 4 2 2 4 2" xfId="4706" xr:uid="{9EC41CEE-4BA3-42AD-92E0-2CAB1C50B63A}"/>
    <cellStyle name="Millares 4 2 2 4 2 2" xfId="4707" xr:uid="{6B282EC5-887C-4A50-94DE-8B7D56B4AEB2}"/>
    <cellStyle name="Millares 4 2 2 4 2 3" xfId="4708" xr:uid="{859CF295-2FC1-46F4-BC25-C86650166062}"/>
    <cellStyle name="Millares 4 2 2 4 20" xfId="4709" xr:uid="{8A112D1D-D2D6-42D3-BC29-1709DD0EC37F}"/>
    <cellStyle name="Millares 4 2 2 4 21" xfId="4710" xr:uid="{FA17C0C9-D1CF-432F-831B-738A93065894}"/>
    <cellStyle name="Millares 4 2 2 4 3" xfId="4711" xr:uid="{BBFB20DB-7A18-48B7-BAF7-66846A1FC598}"/>
    <cellStyle name="Millares 4 2 2 4 4" xfId="4712" xr:uid="{B79CB22C-D545-472A-B146-951FD298D55C}"/>
    <cellStyle name="Millares 4 2 2 4 5" xfId="4713" xr:uid="{B415AF14-DC84-49FD-AC5D-ED6D9F34C93C}"/>
    <cellStyle name="Millares 4 2 2 4 6" xfId="4714" xr:uid="{5CCA9A28-D859-4BB1-B424-DD996762EF29}"/>
    <cellStyle name="Millares 4 2 2 4 7" xfId="4715" xr:uid="{635A5673-5402-49AE-A241-C40775B5050F}"/>
    <cellStyle name="Millares 4 2 2 4 8" xfId="4716" xr:uid="{3476659B-F0FF-4D7F-B95C-F1258AA7712A}"/>
    <cellStyle name="Millares 4 2 2 4 9" xfId="4717" xr:uid="{8E6CD971-D196-4024-8D46-15129F81CAB9}"/>
    <cellStyle name="Millares 4 2 2 5" xfId="4718" xr:uid="{C87FC8E7-62EA-4B03-9A2C-996A31A820CE}"/>
    <cellStyle name="Millares 4 2 2 5 10" xfId="4719" xr:uid="{34C106DD-F507-4246-A194-F27ACF209826}"/>
    <cellStyle name="Millares 4 2 2 5 11" xfId="4720" xr:uid="{4C36EE98-CA86-4F0E-9357-8569FFE71E2B}"/>
    <cellStyle name="Millares 4 2 2 5 12" xfId="4721" xr:uid="{2759FCB0-4FA2-41C7-8EE4-0437813E28EF}"/>
    <cellStyle name="Millares 4 2 2 5 13" xfId="4722" xr:uid="{9F83A60E-FE85-4C1C-846D-4FA9D222632F}"/>
    <cellStyle name="Millares 4 2 2 5 14" xfId="4723" xr:uid="{4D307AE1-AF7A-423E-8754-99F922AAC9D3}"/>
    <cellStyle name="Millares 4 2 2 5 15" xfId="4724" xr:uid="{90E539CB-A421-4B55-9302-0D1F7AE66BF7}"/>
    <cellStyle name="Millares 4 2 2 5 16" xfId="4725" xr:uid="{90C28A9D-0FEC-4DE2-9779-E2D22D0207D1}"/>
    <cellStyle name="Millares 4 2 2 5 17" xfId="4726" xr:uid="{4AC72D47-8F02-4E15-9E71-8B4F73569133}"/>
    <cellStyle name="Millares 4 2 2 5 18" xfId="4727" xr:uid="{F47968FD-0EEA-463F-9A8B-87721DCD8C2A}"/>
    <cellStyle name="Millares 4 2 2 5 19" xfId="4728" xr:uid="{B7F381C5-F4A2-4AA5-85E4-42B714A780BF}"/>
    <cellStyle name="Millares 4 2 2 5 2" xfId="4729" xr:uid="{3B346690-85C0-48C7-A991-4CD447F6534A}"/>
    <cellStyle name="Millares 4 2 2 5 2 2" xfId="4730" xr:uid="{70C7B5FD-472E-43BE-85BC-4644A4D42977}"/>
    <cellStyle name="Millares 4 2 2 5 2 3" xfId="4731" xr:uid="{D894E0C0-0FFE-440E-AE71-6D766CB529AE}"/>
    <cellStyle name="Millares 4 2 2 5 20" xfId="4732" xr:uid="{9C839A20-908C-4056-8906-44187BF0ECE5}"/>
    <cellStyle name="Millares 4 2 2 5 21" xfId="4733" xr:uid="{0ECC21E2-19CB-4FD9-B217-062604AC4156}"/>
    <cellStyle name="Millares 4 2 2 5 3" xfId="4734" xr:uid="{2D9D93BA-7055-4101-BE30-4F909F233297}"/>
    <cellStyle name="Millares 4 2 2 5 4" xfId="4735" xr:uid="{B759E09B-8468-4321-A18E-652A807BCC5A}"/>
    <cellStyle name="Millares 4 2 2 5 5" xfId="4736" xr:uid="{0D2F9ED6-CF84-451D-91B5-5782C26DF22E}"/>
    <cellStyle name="Millares 4 2 2 5 6" xfId="4737" xr:uid="{F19B4691-EABF-4ED8-97AC-419710B18892}"/>
    <cellStyle name="Millares 4 2 2 5 7" xfId="4738" xr:uid="{51318AF5-9A51-411A-8A77-13A078731543}"/>
    <cellStyle name="Millares 4 2 2 5 8" xfId="4739" xr:uid="{D484B191-378F-4313-BB95-629C5D9B8010}"/>
    <cellStyle name="Millares 4 2 2 5 9" xfId="4740" xr:uid="{25E349E4-3ACD-41CA-993F-8DEDE95D3106}"/>
    <cellStyle name="Millares 4 2 2 6" xfId="4741" xr:uid="{8C0AA286-C003-4F52-A30E-AE8CA4BC3F40}"/>
    <cellStyle name="Millares 4 2 2 6 2" xfId="4742" xr:uid="{7113A7B0-0FC4-4C1D-9B6F-64F1326BD6FC}"/>
    <cellStyle name="Millares 4 2 2 6 3" xfId="4743" xr:uid="{41C16DCB-F5E0-47F2-89B9-96B239EA52A3}"/>
    <cellStyle name="Millares 4 2 2 7" xfId="4744" xr:uid="{63FD4AFA-BF4F-4C31-A5AA-13B393FF25C2}"/>
    <cellStyle name="Millares 4 2 2 8" xfId="4745" xr:uid="{AEA9A0A4-7EBD-4CFA-AD18-BE00372F6BB4}"/>
    <cellStyle name="Millares 4 2 2 9" xfId="4746" xr:uid="{8C1391BA-4B16-470A-A833-CCF6C9899261}"/>
    <cellStyle name="Millares 4 2 20" xfId="4747" xr:uid="{11401D11-B442-47A5-A420-DBC2346A007A}"/>
    <cellStyle name="Millares 4 2 21" xfId="4748" xr:uid="{1D52E5B0-A1F7-4B47-A0BF-5F09AADC9EA5}"/>
    <cellStyle name="Millares 4 2 22" xfId="4749" xr:uid="{0D1E34F7-7CEF-46B3-B770-61E2244753AE}"/>
    <cellStyle name="Millares 4 2 23" xfId="4750" xr:uid="{22038428-B52F-415A-9228-BBC529C6761B}"/>
    <cellStyle name="Millares 4 2 24" xfId="4751" xr:uid="{B1257908-E244-438A-9C52-BCF978053E3D}"/>
    <cellStyle name="Millares 4 2 25" xfId="4752" xr:uid="{9391F448-E9DA-4489-8F96-4AA8AE641779}"/>
    <cellStyle name="Millares 4 2 26" xfId="4753" xr:uid="{984745B1-3CD7-40FC-BC17-C13991CC2882}"/>
    <cellStyle name="Millares 4 2 27" xfId="4754" xr:uid="{E7BBBBAF-4FA7-4CB9-B2E9-E49AFF01D125}"/>
    <cellStyle name="Millares 4 2 28" xfId="4755" xr:uid="{8B2E7A72-82FF-41D6-A727-0842E0B398FE}"/>
    <cellStyle name="Millares 4 2 29" xfId="4756" xr:uid="{68484D88-DEC5-4BB1-94C7-2D4E4173C1CD}"/>
    <cellStyle name="Millares 4 2 3" xfId="4757" xr:uid="{B4433BB0-B126-40C5-B7FC-FB8CE9F31574}"/>
    <cellStyle name="Millares 4 2 3 10" xfId="4758" xr:uid="{E236CE43-A24B-48F7-8417-CF268E98E784}"/>
    <cellStyle name="Millares 4 2 3 11" xfId="4759" xr:uid="{A48A01B8-4AD8-46C3-BD9D-89AA99A27400}"/>
    <cellStyle name="Millares 4 2 3 12" xfId="4760" xr:uid="{FEEE8F80-0DE2-4F9C-AC13-F6481506799F}"/>
    <cellStyle name="Millares 4 2 3 13" xfId="4761" xr:uid="{5DD7A96B-48FD-4B94-B12A-3BB1767746D4}"/>
    <cellStyle name="Millares 4 2 3 14" xfId="4762" xr:uid="{1834694B-99CC-4769-91CE-D9B7E7A04975}"/>
    <cellStyle name="Millares 4 2 3 15" xfId="4763" xr:uid="{B0510844-67B9-448A-AB08-E65507D0E73D}"/>
    <cellStyle name="Millares 4 2 3 16" xfId="4764" xr:uid="{11A60A87-D4D1-4B3A-97FE-0B12B0065BCA}"/>
    <cellStyle name="Millares 4 2 3 17" xfId="4765" xr:uid="{C4AABB39-B0B7-48CA-8144-BD43127C6D50}"/>
    <cellStyle name="Millares 4 2 3 18" xfId="4766" xr:uid="{8B3423A5-DD9B-4199-A8D2-7DAA3BFBE644}"/>
    <cellStyle name="Millares 4 2 3 19" xfId="4767" xr:uid="{CE240606-F508-45C9-9C2E-6F72E73A4807}"/>
    <cellStyle name="Millares 4 2 3 2" xfId="4768" xr:uid="{9F6CE34F-0C8F-44A7-A4CD-6ABC6412F694}"/>
    <cellStyle name="Millares 4 2 3 2 2" xfId="4769" xr:uid="{75D39070-4929-4950-A84A-0C6611DC5286}"/>
    <cellStyle name="Millares 4 2 3 2 3" xfId="4770" xr:uid="{721513CC-B173-4651-9057-B5A696F37D93}"/>
    <cellStyle name="Millares 4 2 3 20" xfId="4771" xr:uid="{5314937F-6F07-4D5B-82BB-3E8636C0944A}"/>
    <cellStyle name="Millares 4 2 3 21" xfId="4772" xr:uid="{27CF8DBE-010C-4947-9FA6-0DB2A248487B}"/>
    <cellStyle name="Millares 4 2 3 22" xfId="4773" xr:uid="{0FFEF144-78B6-4907-A561-340960B070AF}"/>
    <cellStyle name="Millares 4 2 3 3" xfId="4774" xr:uid="{6F9AB7EA-4A90-4584-A0EC-538248FDAD7B}"/>
    <cellStyle name="Millares 4 2 3 4" xfId="4775" xr:uid="{44213679-D955-4B31-978B-7958EDA60A1A}"/>
    <cellStyle name="Millares 4 2 3 5" xfId="4776" xr:uid="{52B6AFA5-F0CF-46CE-A62C-DF9CD71AB0F8}"/>
    <cellStyle name="Millares 4 2 3 6" xfId="4777" xr:uid="{99904710-00C5-4B2B-A92F-95F1F432AC9E}"/>
    <cellStyle name="Millares 4 2 3 7" xfId="4778" xr:uid="{7314E447-199A-40D6-8EE1-04A1CEDE0311}"/>
    <cellStyle name="Millares 4 2 3 8" xfId="4779" xr:uid="{957EB3B0-6EFB-41A1-AEAF-C21B35A155D9}"/>
    <cellStyle name="Millares 4 2 3 9" xfId="4780" xr:uid="{280BA423-7A84-495C-96D3-DA4D27963CFE}"/>
    <cellStyle name="Millares 4 2 30" xfId="4781" xr:uid="{4860E5FB-BDE0-4CF9-9485-264E6F0F29D8}"/>
    <cellStyle name="Millares 4 2 31" xfId="4782" xr:uid="{36830AC2-32A7-4F8E-AF67-500CB905193B}"/>
    <cellStyle name="Millares 4 2 4" xfId="4783" xr:uid="{22398B11-0E35-4B67-98D6-9F5149580082}"/>
    <cellStyle name="Millares 4 2 4 10" xfId="4784" xr:uid="{21CE0398-8BF2-4339-B72D-AE599B53661F}"/>
    <cellStyle name="Millares 4 2 4 11" xfId="4785" xr:uid="{DA4B6229-E42A-411E-A973-2E233ABB1804}"/>
    <cellStyle name="Millares 4 2 4 12" xfId="4786" xr:uid="{DDA069A3-3315-4E0F-A0AF-87A7D7D28C26}"/>
    <cellStyle name="Millares 4 2 4 13" xfId="4787" xr:uid="{79A22649-75B7-4A60-88C4-28C16FBE1B95}"/>
    <cellStyle name="Millares 4 2 4 14" xfId="4788" xr:uid="{45838DE2-54E8-4C4A-8825-D8E1BBF2BDF8}"/>
    <cellStyle name="Millares 4 2 4 15" xfId="4789" xr:uid="{7F202562-BABE-441A-83E9-66C88BA9F120}"/>
    <cellStyle name="Millares 4 2 4 16" xfId="4790" xr:uid="{D6DF7CF8-9149-4F66-8340-80E097BAAF35}"/>
    <cellStyle name="Millares 4 2 4 17" xfId="4791" xr:uid="{7721B71D-F816-4F25-A9DD-3C7F9BE0F29E}"/>
    <cellStyle name="Millares 4 2 4 18" xfId="4792" xr:uid="{059A378B-DB9B-4653-8EE4-BEB4AED12F6E}"/>
    <cellStyle name="Millares 4 2 4 19" xfId="4793" xr:uid="{9360CF45-2A3A-4BAC-BE6F-A3208B8DBF05}"/>
    <cellStyle name="Millares 4 2 4 2" xfId="4794" xr:uid="{52C0AD86-A13F-4576-BBEF-036333F6E3B6}"/>
    <cellStyle name="Millares 4 2 4 2 2" xfId="4795" xr:uid="{3FCFD63A-B10C-40A5-A4FB-26DB056C0924}"/>
    <cellStyle name="Millares 4 2 4 2 3" xfId="4796" xr:uid="{A0070F22-6EF1-4762-BB59-FC0B55306BA9}"/>
    <cellStyle name="Millares 4 2 4 20" xfId="4797" xr:uid="{440185EF-B87C-4B55-B4A6-C64AD97DC097}"/>
    <cellStyle name="Millares 4 2 4 21" xfId="4798" xr:uid="{20A3124D-1D5E-4E68-B030-D559260ADA1E}"/>
    <cellStyle name="Millares 4 2 4 22" xfId="4799" xr:uid="{88D2CFD5-8341-4050-88BD-0B3DFF3F08CF}"/>
    <cellStyle name="Millares 4 2 4 3" xfId="4800" xr:uid="{412A0B6C-5051-49C1-9413-4C3DFFDB1FCB}"/>
    <cellStyle name="Millares 4 2 4 4" xfId="4801" xr:uid="{75C79D6C-F62E-4B5A-96C3-BF6C6300ED26}"/>
    <cellStyle name="Millares 4 2 4 5" xfId="4802" xr:uid="{B32440B0-B59C-491B-B398-7926350B4357}"/>
    <cellStyle name="Millares 4 2 4 6" xfId="4803" xr:uid="{ED7C4D8F-5CA7-4C47-8B4D-6C11979AA910}"/>
    <cellStyle name="Millares 4 2 4 7" xfId="4804" xr:uid="{5A893CD2-5927-48CA-9CDA-82B6980EAFAB}"/>
    <cellStyle name="Millares 4 2 4 8" xfId="4805" xr:uid="{CE4F3F49-1572-430B-9BBE-13C1AD51F60D}"/>
    <cellStyle name="Millares 4 2 4 9" xfId="4806" xr:uid="{75F47E58-B204-42F7-B6A5-02FD1E234CE2}"/>
    <cellStyle name="Millares 4 2 5" xfId="4807" xr:uid="{4B6A65CC-7D5A-4267-B14B-FE5E995F2637}"/>
    <cellStyle name="Millares 4 2 5 10" xfId="4808" xr:uid="{1E51976A-FA02-4CA2-9DC4-6F8E7C36407D}"/>
    <cellStyle name="Millares 4 2 5 11" xfId="4809" xr:uid="{6ADB6328-EFCA-4F88-A483-9F1E4FB50014}"/>
    <cellStyle name="Millares 4 2 5 12" xfId="4810" xr:uid="{39228998-9919-437B-9945-928178722BEC}"/>
    <cellStyle name="Millares 4 2 5 13" xfId="4811" xr:uid="{95AE6E2D-390F-4621-B462-AD623042BD0D}"/>
    <cellStyle name="Millares 4 2 5 14" xfId="4812" xr:uid="{B6F9BB64-E135-49EF-9A06-A317289A8751}"/>
    <cellStyle name="Millares 4 2 5 15" xfId="4813" xr:uid="{A537D52A-D0FC-44DC-A296-D69CF8993628}"/>
    <cellStyle name="Millares 4 2 5 16" xfId="4814" xr:uid="{FF2F8CEE-B16E-46F6-8441-41A7BF624AFF}"/>
    <cellStyle name="Millares 4 2 5 17" xfId="4815" xr:uid="{792ED5A9-A8BC-444A-89AF-B0DFDC84E3BF}"/>
    <cellStyle name="Millares 4 2 5 18" xfId="4816" xr:uid="{6C23C202-B717-49B7-9A8C-EC12CD523AF7}"/>
    <cellStyle name="Millares 4 2 5 19" xfId="4817" xr:uid="{E4B42EFB-3C91-464D-A236-BF18943C7CC0}"/>
    <cellStyle name="Millares 4 2 5 2" xfId="4818" xr:uid="{EC793DF2-F89E-43F1-AA4A-2C3D57A25147}"/>
    <cellStyle name="Millares 4 2 5 2 2" xfId="4819" xr:uid="{E61C76F3-CE85-40A0-9DF2-38918E74A254}"/>
    <cellStyle name="Millares 4 2 5 2 3" xfId="4820" xr:uid="{AA7052B3-B136-4AEE-9AE4-F1F45D98768F}"/>
    <cellStyle name="Millares 4 2 5 20" xfId="4821" xr:uid="{39EDB9BF-1D9E-4233-AF66-E2C80044C009}"/>
    <cellStyle name="Millares 4 2 5 21" xfId="4822" xr:uid="{AF8A7700-1595-47E9-8EA2-1A380CA58230}"/>
    <cellStyle name="Millares 4 2 5 22" xfId="4823" xr:uid="{F7743EFD-7DFA-4FDD-ACC4-357D515CF938}"/>
    <cellStyle name="Millares 4 2 5 3" xfId="4824" xr:uid="{3569B6BC-9D8E-41FD-A794-66EF5556EF42}"/>
    <cellStyle name="Millares 4 2 5 4" xfId="4825" xr:uid="{6C3DCD2D-5121-45B0-8D0E-43EE4D013B0B}"/>
    <cellStyle name="Millares 4 2 5 5" xfId="4826" xr:uid="{3A1A4AAB-7367-4324-8EE4-0372DD52AD9C}"/>
    <cellStyle name="Millares 4 2 5 6" xfId="4827" xr:uid="{5330530B-0CD6-4E4C-8BCB-AA2F2A6D0FC8}"/>
    <cellStyle name="Millares 4 2 5 7" xfId="4828" xr:uid="{A70C7F65-48CB-48CD-8243-D65ECB6BD73B}"/>
    <cellStyle name="Millares 4 2 5 8" xfId="4829" xr:uid="{A77C6D42-AF63-4B75-B881-9C740AE46353}"/>
    <cellStyle name="Millares 4 2 5 9" xfId="4830" xr:uid="{2F1AE57F-F1CE-4D4F-ACB0-59070846AC8F}"/>
    <cellStyle name="Millares 4 2 6" xfId="4831" xr:uid="{9FC2A265-6162-47E6-9A4D-246C6015A9E8}"/>
    <cellStyle name="Millares 4 2 6 10" xfId="4832" xr:uid="{386D1C20-2E6D-4368-9014-B86E5C044F34}"/>
    <cellStyle name="Millares 4 2 6 11" xfId="4833" xr:uid="{C18D3025-6821-4382-89C2-8D517125A52C}"/>
    <cellStyle name="Millares 4 2 6 12" xfId="4834" xr:uid="{A4EB1A6C-E7B1-4AD8-A3B5-1B467CF7F6CA}"/>
    <cellStyle name="Millares 4 2 6 13" xfId="4835" xr:uid="{4B9D50C6-EEB2-4A8D-BEA2-CA2A2BF20272}"/>
    <cellStyle name="Millares 4 2 6 14" xfId="4836" xr:uid="{D95D7567-57D9-4E91-8A04-93EE1FDE6950}"/>
    <cellStyle name="Millares 4 2 6 15" xfId="4837" xr:uid="{948883DE-6E59-42C9-8D57-EDFF18037627}"/>
    <cellStyle name="Millares 4 2 6 16" xfId="4838" xr:uid="{6C8C1D6A-86C0-4DA5-9961-13659EE7B77E}"/>
    <cellStyle name="Millares 4 2 6 17" xfId="4839" xr:uid="{517D531B-5F4A-4490-9014-662F4600CAA0}"/>
    <cellStyle name="Millares 4 2 6 18" xfId="4840" xr:uid="{ED4E628B-E4C5-4C21-8682-6F7647B6B7DB}"/>
    <cellStyle name="Millares 4 2 6 19" xfId="4841" xr:uid="{5BB80194-B499-4E6F-99BD-2C6CBFCF3D51}"/>
    <cellStyle name="Millares 4 2 6 2" xfId="4842" xr:uid="{2C90D302-FFF7-4FCD-ACC0-1729DFAB925A}"/>
    <cellStyle name="Millares 4 2 6 2 2" xfId="4843" xr:uid="{DA0BE74F-8810-4D14-B9DF-B643C1AFB9C1}"/>
    <cellStyle name="Millares 4 2 6 2 3" xfId="4844" xr:uid="{35588BF0-E61F-4EB6-94A3-1A64098ACFF8}"/>
    <cellStyle name="Millares 4 2 6 20" xfId="4845" xr:uid="{FE36A775-63F3-45F2-9456-7103E6E6E190}"/>
    <cellStyle name="Millares 4 2 6 21" xfId="4846" xr:uid="{45986478-5DAD-4110-BDC3-FD5C3F6A5821}"/>
    <cellStyle name="Millares 4 2 6 22" xfId="4847" xr:uid="{D42494B7-F0E7-48FC-ACEF-3D6AD45C780A}"/>
    <cellStyle name="Millares 4 2 6 3" xfId="4848" xr:uid="{BA8884BB-2272-4057-B08E-2DADC1802B4C}"/>
    <cellStyle name="Millares 4 2 6 4" xfId="4849" xr:uid="{EAE25E56-9E97-4796-9CAC-531A3EEBB3B4}"/>
    <cellStyle name="Millares 4 2 6 5" xfId="4850" xr:uid="{4FCFC38E-3340-4636-8A15-E25B93DF0FE3}"/>
    <cellStyle name="Millares 4 2 6 6" xfId="4851" xr:uid="{2801035A-BFC1-477C-9157-B9BBD949CB06}"/>
    <cellStyle name="Millares 4 2 6 7" xfId="4852" xr:uid="{FB656730-E4ED-407B-8014-04004DE71089}"/>
    <cellStyle name="Millares 4 2 6 8" xfId="4853" xr:uid="{288B091E-DBD4-4ACA-A8F3-7833A636F685}"/>
    <cellStyle name="Millares 4 2 6 9" xfId="4854" xr:uid="{45E65CEA-5927-401E-A0EA-B0617D1C0726}"/>
    <cellStyle name="Millares 4 2 7" xfId="4855" xr:uid="{A9F0199E-0082-4EFB-9D26-906916561AAA}"/>
    <cellStyle name="Millares 4 2 7 10" xfId="4856" xr:uid="{B2CEA3E6-0694-436D-8799-0C4A1CB8C763}"/>
    <cellStyle name="Millares 4 2 7 11" xfId="4857" xr:uid="{C1F8F87A-D407-46AA-945C-5A6945ABAA6B}"/>
    <cellStyle name="Millares 4 2 7 12" xfId="4858" xr:uid="{0101D0F4-883C-49A8-AA42-9E1C76A3182A}"/>
    <cellStyle name="Millares 4 2 7 13" xfId="4859" xr:uid="{98337A4F-9B5C-4CD3-A517-3537F4FA7CAE}"/>
    <cellStyle name="Millares 4 2 7 14" xfId="4860" xr:uid="{3B068D1F-0257-468A-83B7-B7F1A35FDBF9}"/>
    <cellStyle name="Millares 4 2 7 15" xfId="4861" xr:uid="{1728711C-B888-4015-AF96-3793AEC26CC9}"/>
    <cellStyle name="Millares 4 2 7 16" xfId="4862" xr:uid="{6779AFF0-58E2-4ACE-AF08-BF712B1D4A87}"/>
    <cellStyle name="Millares 4 2 7 17" xfId="4863" xr:uid="{092DEA59-D7D6-4515-A7A1-551ACE493D82}"/>
    <cellStyle name="Millares 4 2 7 18" xfId="4864" xr:uid="{7030B3BD-9513-4E4A-9507-68747AAE6507}"/>
    <cellStyle name="Millares 4 2 7 19" xfId="4865" xr:uid="{E7557F8B-46B1-4E30-AFC5-7A806F91C8F5}"/>
    <cellStyle name="Millares 4 2 7 2" xfId="4866" xr:uid="{7098EB06-30C1-4452-91DD-5897CE5B41CA}"/>
    <cellStyle name="Millares 4 2 7 2 2" xfId="4867" xr:uid="{542F7836-C518-4B26-AD66-312DE4AE82E9}"/>
    <cellStyle name="Millares 4 2 7 2 3" xfId="4868" xr:uid="{4190AFB7-2A02-43AA-841F-54CEB414AA25}"/>
    <cellStyle name="Millares 4 2 7 20" xfId="4869" xr:uid="{8EAF8CC3-8723-4548-BE93-3BDEC825602E}"/>
    <cellStyle name="Millares 4 2 7 21" xfId="4870" xr:uid="{4A667D7A-A67F-43CE-9ADC-C8F3C8C95AC4}"/>
    <cellStyle name="Millares 4 2 7 22" xfId="4871" xr:uid="{AA2E63E3-3ABF-4104-93E3-9E3EC4D6055C}"/>
    <cellStyle name="Millares 4 2 7 3" xfId="4872" xr:uid="{93CA1E42-E352-472C-B4C0-630644547C6B}"/>
    <cellStyle name="Millares 4 2 7 4" xfId="4873" xr:uid="{02728704-C8A1-479F-AE65-605D0F2EE5EB}"/>
    <cellStyle name="Millares 4 2 7 5" xfId="4874" xr:uid="{04527B28-0AD6-4424-972F-9863B64245E9}"/>
    <cellStyle name="Millares 4 2 7 6" xfId="4875" xr:uid="{69A94DED-0F27-4C6E-B9A8-E896AC2AC22C}"/>
    <cellStyle name="Millares 4 2 7 7" xfId="4876" xr:uid="{5BE04151-C431-40C1-8350-F44B6073904C}"/>
    <cellStyle name="Millares 4 2 7 8" xfId="4877" xr:uid="{48EC24E6-8EED-4A08-874D-76D8640DBD86}"/>
    <cellStyle name="Millares 4 2 7 9" xfId="4878" xr:uid="{7411C8D0-6026-4E53-AE20-D277D3EEE384}"/>
    <cellStyle name="Millares 4 2 8" xfId="4879" xr:uid="{AFE400FE-B933-4817-BBF7-B8AC7E5E34C1}"/>
    <cellStyle name="Millares 4 2 8 10" xfId="4880" xr:uid="{884E601C-2817-45AE-9C99-FB2D6AD3CEBE}"/>
    <cellStyle name="Millares 4 2 8 11" xfId="4881" xr:uid="{025049BE-DB5C-4F4B-A840-838C5F226BBB}"/>
    <cellStyle name="Millares 4 2 8 12" xfId="4882" xr:uid="{48D868E4-887D-4321-A59B-0EB716B9813F}"/>
    <cellStyle name="Millares 4 2 8 13" xfId="4883" xr:uid="{E2F7A340-0320-4F7E-A42C-F5A3742F182C}"/>
    <cellStyle name="Millares 4 2 8 14" xfId="4884" xr:uid="{9EED074C-3281-4217-A82A-2B4D270ECF77}"/>
    <cellStyle name="Millares 4 2 8 15" xfId="4885" xr:uid="{7F72343F-768B-4915-B697-4134FA2598DC}"/>
    <cellStyle name="Millares 4 2 8 16" xfId="4886" xr:uid="{71A610CC-7343-43D0-8E5A-8458F072E82D}"/>
    <cellStyle name="Millares 4 2 8 17" xfId="4887" xr:uid="{5A4C642A-EDDB-4E45-9C19-753773BA1A7F}"/>
    <cellStyle name="Millares 4 2 8 18" xfId="4888" xr:uid="{F18586BC-6695-44D0-BB26-968AE66106D4}"/>
    <cellStyle name="Millares 4 2 8 19" xfId="4889" xr:uid="{983213C2-34F3-400F-889B-BB6DDCF7BD70}"/>
    <cellStyle name="Millares 4 2 8 2" xfId="4890" xr:uid="{26CF3AEE-E0BB-49D7-BD09-2E421D803842}"/>
    <cellStyle name="Millares 4 2 8 2 2" xfId="4891" xr:uid="{2D4B6FA6-BAE7-41BE-AA6D-38394BF1797D}"/>
    <cellStyle name="Millares 4 2 8 2 3" xfId="4892" xr:uid="{3E0AAE90-F00B-4C66-A72A-DD9CEB713656}"/>
    <cellStyle name="Millares 4 2 8 20" xfId="4893" xr:uid="{E9E6F2C8-D2FC-4488-B98C-FDA95B1CAE39}"/>
    <cellStyle name="Millares 4 2 8 21" xfId="4894" xr:uid="{70FE5842-E8C7-44F0-BD29-8BB4BA61DD5A}"/>
    <cellStyle name="Millares 4 2 8 22" xfId="4895" xr:uid="{AB4E0CEA-36AC-457B-BF26-36E382CED582}"/>
    <cellStyle name="Millares 4 2 8 3" xfId="4896" xr:uid="{1AF84766-213C-4D68-8BA3-B65952E4294C}"/>
    <cellStyle name="Millares 4 2 8 4" xfId="4897" xr:uid="{7122FC17-40EB-4912-AB7C-1BD27B523FE1}"/>
    <cellStyle name="Millares 4 2 8 5" xfId="4898" xr:uid="{40C32AAD-3491-4867-9BE8-DB84C5AD2888}"/>
    <cellStyle name="Millares 4 2 8 6" xfId="4899" xr:uid="{D2EE6D4D-72A8-465A-9A40-98CEDB9921EE}"/>
    <cellStyle name="Millares 4 2 8 7" xfId="4900" xr:uid="{B46A49CB-E8B6-4EE9-90B0-CF63B58BE978}"/>
    <cellStyle name="Millares 4 2 8 8" xfId="4901" xr:uid="{8E69A471-C88B-409E-BBC1-8418D321B9D5}"/>
    <cellStyle name="Millares 4 2 8 9" xfId="4902" xr:uid="{2C867299-9406-4718-B7B7-480D3766A58B}"/>
    <cellStyle name="Millares 4 2 9" xfId="4903" xr:uid="{2183E89E-A759-4CC3-828F-044F68177018}"/>
    <cellStyle name="Millares 4 2 9 10" xfId="4904" xr:uid="{07799622-8764-4757-A3A7-EE5884624DD5}"/>
    <cellStyle name="Millares 4 2 9 11" xfId="4905" xr:uid="{E849AFD0-1CC8-42DB-B1CC-5D96E6CE971B}"/>
    <cellStyle name="Millares 4 2 9 12" xfId="4906" xr:uid="{D4FA4785-DE85-4587-B11A-7AF4CB8C87BE}"/>
    <cellStyle name="Millares 4 2 9 13" xfId="4907" xr:uid="{D428F39A-ECB6-4C08-8562-D03EE20BC51E}"/>
    <cellStyle name="Millares 4 2 9 14" xfId="4908" xr:uid="{8F33421F-5D70-4D6C-B78C-9DE9C8657B5F}"/>
    <cellStyle name="Millares 4 2 9 15" xfId="4909" xr:uid="{BE9C9FE0-F4C4-4BF6-AACD-FE42647AC278}"/>
    <cellStyle name="Millares 4 2 9 16" xfId="4910" xr:uid="{1AA51740-69F7-4545-AABE-FA3A3D415E08}"/>
    <cellStyle name="Millares 4 2 9 17" xfId="4911" xr:uid="{D08AA9D8-1926-4993-BBBB-2C063FC5BD12}"/>
    <cellStyle name="Millares 4 2 9 18" xfId="4912" xr:uid="{57F73B9A-A704-4FDD-86F0-EDAAB7F7B671}"/>
    <cellStyle name="Millares 4 2 9 19" xfId="4913" xr:uid="{DB884393-A505-4417-970C-D345E614BAEC}"/>
    <cellStyle name="Millares 4 2 9 2" xfId="4914" xr:uid="{C9ED51FF-6919-4E0A-99A0-7765075517B0}"/>
    <cellStyle name="Millares 4 2 9 2 2" xfId="4915" xr:uid="{9BA8761B-C911-470C-B318-88E0AAF6826B}"/>
    <cellStyle name="Millares 4 2 9 2 3" xfId="4916" xr:uid="{58B6162B-5B26-4ACA-ABA4-513159446D0B}"/>
    <cellStyle name="Millares 4 2 9 20" xfId="4917" xr:uid="{72F3D0F6-98F0-4647-B8B9-4CA763DA979A}"/>
    <cellStyle name="Millares 4 2 9 21" xfId="4918" xr:uid="{27137B02-133A-4726-848D-A15526A7A443}"/>
    <cellStyle name="Millares 4 2 9 3" xfId="4919" xr:uid="{4BD9E453-919F-4F31-ABCC-13613217EF2D}"/>
    <cellStyle name="Millares 4 2 9 4" xfId="4920" xr:uid="{A1AD4CA2-CA5C-44D6-9D08-1DDDAB7C7A49}"/>
    <cellStyle name="Millares 4 2 9 5" xfId="4921" xr:uid="{C8C41E7C-09DE-41CB-8A76-3B29F17BF2F9}"/>
    <cellStyle name="Millares 4 2 9 6" xfId="4922" xr:uid="{53CEAF5B-94AA-47EE-814F-9F170E13AA21}"/>
    <cellStyle name="Millares 4 2 9 7" xfId="4923" xr:uid="{132C9116-718B-483F-B2DA-D0C3E2B41E6C}"/>
    <cellStyle name="Millares 4 2 9 8" xfId="4924" xr:uid="{B2C59470-35FA-4F5E-A28E-24F82C9DDFDA}"/>
    <cellStyle name="Millares 4 2 9 9" xfId="4925" xr:uid="{DAB7F04F-0355-414E-B156-1E0C8E789F8A}"/>
    <cellStyle name="Millares 4 20" xfId="4926" xr:uid="{2D28A04F-782C-4B22-A932-B19309DAE50C}"/>
    <cellStyle name="Millares 4 21" xfId="4927" xr:uid="{36C0C9D7-5070-4994-914F-4EC7E9B8A6AB}"/>
    <cellStyle name="Millares 4 22" xfId="4928" xr:uid="{556AA459-D272-430D-AEEA-72338A08D08A}"/>
    <cellStyle name="Millares 4 23" xfId="4929" xr:uid="{601B34AA-051B-4A42-AE97-3F5DBBDEBDA3}"/>
    <cellStyle name="Millares 4 24" xfId="4930" xr:uid="{C81EA941-8D8A-482A-A90C-D6C3AA55A98A}"/>
    <cellStyle name="Millares 4 25" xfId="4931" xr:uid="{17A6EACB-36D6-417E-8C99-6A12C8C831CB}"/>
    <cellStyle name="Millares 4 26" xfId="4932" xr:uid="{F6801C68-207B-491C-8EB6-8EF3F3184422}"/>
    <cellStyle name="Millares 4 27" xfId="4933" xr:uid="{2A1F3D91-3B8F-4ECF-ADD3-E7F5E9D37EBD}"/>
    <cellStyle name="Millares 4 28" xfId="4934" xr:uid="{0C943C5C-73AD-45E9-9821-71D5F3A371B6}"/>
    <cellStyle name="Millares 4 29" xfId="4935" xr:uid="{E924A76A-ED16-4C15-8421-A5087FAFB972}"/>
    <cellStyle name="Millares 4 3" xfId="4936" xr:uid="{5D302711-0871-44C7-8C56-00267B4EFAE1}"/>
    <cellStyle name="Millares 4 3 10" xfId="4937" xr:uid="{461F50E1-9E00-45EB-AC7B-56DF4A653B3C}"/>
    <cellStyle name="Millares 4 3 11" xfId="4938" xr:uid="{5D98CFCF-84D6-4A52-8CEB-FBCA140C3AB2}"/>
    <cellStyle name="Millares 4 3 12" xfId="4939" xr:uid="{6B4305CC-552C-443E-AEB8-E90259AFB5C4}"/>
    <cellStyle name="Millares 4 3 13" xfId="4940" xr:uid="{238B9475-3E5A-4BDD-8DCA-C4C016D498C8}"/>
    <cellStyle name="Millares 4 3 14" xfId="4941" xr:uid="{A9CA2F9F-C95C-491C-BD24-6AF0EA9B3667}"/>
    <cellStyle name="Millares 4 3 15" xfId="4942" xr:uid="{0DB1C702-C1EA-4608-B9C0-01D79D1D939F}"/>
    <cellStyle name="Millares 4 3 16" xfId="4943" xr:uid="{81B33C19-05ED-4295-A5B9-DF1290410D06}"/>
    <cellStyle name="Millares 4 3 17" xfId="4944" xr:uid="{7E8E40BD-C060-4440-BE45-74EB99FD6D18}"/>
    <cellStyle name="Millares 4 3 18" xfId="4945" xr:uid="{BBC55BA9-DE70-47A0-BFF7-09E222EA22FE}"/>
    <cellStyle name="Millares 4 3 19" xfId="4946" xr:uid="{D158F952-01D7-417B-B03D-9EE9EDB4F569}"/>
    <cellStyle name="Millares 4 3 2" xfId="4947" xr:uid="{021CD2E0-6D19-451E-A05B-8B203E311310}"/>
    <cellStyle name="Millares 4 3 2 10" xfId="4948" xr:uid="{7D4B3DD7-8C10-48FC-B4EB-C6EE2C29D76A}"/>
    <cellStyle name="Millares 4 3 2 11" xfId="4949" xr:uid="{06CD3EC8-0AB7-4828-BDD2-9833278E23D7}"/>
    <cellStyle name="Millares 4 3 2 12" xfId="4950" xr:uid="{B9BE1FF4-FF2A-4F94-B822-B24197BA4F16}"/>
    <cellStyle name="Millares 4 3 2 13" xfId="4951" xr:uid="{3622EF24-F677-4587-ADA9-BE5897482BBC}"/>
    <cellStyle name="Millares 4 3 2 14" xfId="4952" xr:uid="{CA4711EF-3DD1-4632-94DF-FB66304CEC83}"/>
    <cellStyle name="Millares 4 3 2 15" xfId="4953" xr:uid="{D32652C9-8458-4040-AEB4-6FED61753257}"/>
    <cellStyle name="Millares 4 3 2 16" xfId="4954" xr:uid="{772DB44C-4317-417B-99DA-CEE6B2C23ABC}"/>
    <cellStyle name="Millares 4 3 2 17" xfId="4955" xr:uid="{6CB67E04-22A9-44C1-8522-81CEC46C344B}"/>
    <cellStyle name="Millares 4 3 2 18" xfId="4956" xr:uid="{5C59929C-3DA6-4955-9349-5CE2863FB4F0}"/>
    <cellStyle name="Millares 4 3 2 19" xfId="4957" xr:uid="{59E38C9C-FDB8-4F25-BDC3-C25A67A10DCC}"/>
    <cellStyle name="Millares 4 3 2 2" xfId="4958" xr:uid="{8845DD20-8ACE-47D8-9FBE-140451F7DC3A}"/>
    <cellStyle name="Millares 4 3 2 2 2" xfId="4959" xr:uid="{480A8907-CBFA-4903-AC8E-D1B92558D318}"/>
    <cellStyle name="Millares 4 3 2 2 3" xfId="4960" xr:uid="{39C20D40-369F-4CEE-B548-85C650CF3F46}"/>
    <cellStyle name="Millares 4 3 2 20" xfId="4961" xr:uid="{8649F96C-14DB-4994-8D08-24E7417C1B76}"/>
    <cellStyle name="Millares 4 3 2 21" xfId="4962" xr:uid="{CC13976D-2D3F-4152-9684-5F583B8C0A6F}"/>
    <cellStyle name="Millares 4 3 2 22" xfId="4963" xr:uid="{B7D57558-4466-4904-A2AF-911F0C3229C5}"/>
    <cellStyle name="Millares 4 3 2 3" xfId="4964" xr:uid="{DDD4E321-C3E1-4E8D-A4ED-9CC7A02F1CA4}"/>
    <cellStyle name="Millares 4 3 2 4" xfId="4965" xr:uid="{0E7D0C26-D370-4343-886E-D253AAE2858B}"/>
    <cellStyle name="Millares 4 3 2 5" xfId="4966" xr:uid="{E8B97620-595A-4200-ADE7-9D9B15435405}"/>
    <cellStyle name="Millares 4 3 2 6" xfId="4967" xr:uid="{84DFAB1A-76D1-44E0-B8B8-84B7879D21C6}"/>
    <cellStyle name="Millares 4 3 2 7" xfId="4968" xr:uid="{B41CDFFE-0A3A-4850-AEA6-36BC74AC86BB}"/>
    <cellStyle name="Millares 4 3 2 8" xfId="4969" xr:uid="{BB8DC802-2F58-4EE0-B310-82FBE43CCE88}"/>
    <cellStyle name="Millares 4 3 2 9" xfId="4970" xr:uid="{2D285FBA-F9D7-486D-A010-B858365CDE5D}"/>
    <cellStyle name="Millares 4 3 20" xfId="4971" xr:uid="{C8A3A103-E810-4105-9C68-1F73161A6C65}"/>
    <cellStyle name="Millares 4 3 21" xfId="4972" xr:uid="{74AFB874-DF06-46F1-9D87-5D5C2D2FD4A6}"/>
    <cellStyle name="Millares 4 3 22" xfId="4973" xr:uid="{4E988DFD-F266-4B30-B3C0-D06EB3AD2D58}"/>
    <cellStyle name="Millares 4 3 23" xfId="4974" xr:uid="{782DE069-332E-4955-BEF1-641DEFDA8B44}"/>
    <cellStyle name="Millares 4 3 24" xfId="4975" xr:uid="{D656218B-CBFC-438E-9E13-4E1F36F1C81B}"/>
    <cellStyle name="Millares 4 3 25" xfId="4976" xr:uid="{25733195-3C19-4082-9CD7-396C1B84F660}"/>
    <cellStyle name="Millares 4 3 3" xfId="4977" xr:uid="{C5F62471-3EC9-4793-9EF8-8A598C02D363}"/>
    <cellStyle name="Millares 4 3 3 10" xfId="4978" xr:uid="{BE3196FF-F725-47B4-8F5A-E5D02D1E62CC}"/>
    <cellStyle name="Millares 4 3 3 11" xfId="4979" xr:uid="{7DC5139D-18D3-401A-B776-DB940D8D715B}"/>
    <cellStyle name="Millares 4 3 3 12" xfId="4980" xr:uid="{4CCF81B6-F3D0-4641-A4CE-A0BCCBC01155}"/>
    <cellStyle name="Millares 4 3 3 13" xfId="4981" xr:uid="{1313DC4F-4D3B-4888-B512-2E8B62EBD796}"/>
    <cellStyle name="Millares 4 3 3 14" xfId="4982" xr:uid="{938C31DE-A717-49F1-8CC0-A505B036D070}"/>
    <cellStyle name="Millares 4 3 3 15" xfId="4983" xr:uid="{563D9072-1B88-4F7C-AB9C-6A47C3A92E8B}"/>
    <cellStyle name="Millares 4 3 3 16" xfId="4984" xr:uid="{7B35419F-60EA-4D85-A75D-B3087869DDA6}"/>
    <cellStyle name="Millares 4 3 3 17" xfId="4985" xr:uid="{725EE4FE-AD25-4C3B-B6B7-774DB4845106}"/>
    <cellStyle name="Millares 4 3 3 18" xfId="4986" xr:uid="{8C7AB678-C9E4-47A2-B6C7-BF83D82CC810}"/>
    <cellStyle name="Millares 4 3 3 19" xfId="4987" xr:uid="{7E5A6C53-B718-44FA-B4BF-0F24391EBB34}"/>
    <cellStyle name="Millares 4 3 3 2" xfId="4988" xr:uid="{D75BB1E9-F90D-4FBD-9146-C8D6EA09BA6D}"/>
    <cellStyle name="Millares 4 3 3 2 2" xfId="4989" xr:uid="{73685A5D-18EC-404C-9D40-FA6F8DBCE12E}"/>
    <cellStyle name="Millares 4 3 3 2 3" xfId="4990" xr:uid="{6939523A-F598-4BC9-9F68-1E520ED6C9FD}"/>
    <cellStyle name="Millares 4 3 3 20" xfId="4991" xr:uid="{41CB3401-252F-4FFE-BE3F-42C68F3FDB38}"/>
    <cellStyle name="Millares 4 3 3 21" xfId="4992" xr:uid="{CF47FB9F-B9A6-4FC5-9B9A-913A4A4ECFC6}"/>
    <cellStyle name="Millares 4 3 3 22" xfId="4993" xr:uid="{0E765200-BB7F-45DC-8248-02AB1C6BC443}"/>
    <cellStyle name="Millares 4 3 3 3" xfId="4994" xr:uid="{1520865F-C509-4C55-BEBC-F577A567F117}"/>
    <cellStyle name="Millares 4 3 3 4" xfId="4995" xr:uid="{C9716B71-E253-4767-9EEB-2A5FA6C7121E}"/>
    <cellStyle name="Millares 4 3 3 5" xfId="4996" xr:uid="{9A017857-2F7A-4B4F-92E9-CE1F6B2D7D08}"/>
    <cellStyle name="Millares 4 3 3 6" xfId="4997" xr:uid="{BAA4F0A9-BFBF-4FC2-9138-2CE40B02DCB2}"/>
    <cellStyle name="Millares 4 3 3 7" xfId="4998" xr:uid="{02592B99-360D-45C3-B7FA-636CC4561795}"/>
    <cellStyle name="Millares 4 3 3 8" xfId="4999" xr:uid="{95134FBA-9573-42FF-A367-ED9F77406C4E}"/>
    <cellStyle name="Millares 4 3 3 9" xfId="5000" xr:uid="{F0BA37AF-84D7-406A-AA21-C11246703D3A}"/>
    <cellStyle name="Millares 4 3 4" xfId="5001" xr:uid="{C36EBDE0-E30B-4698-8D45-E12952F49D93}"/>
    <cellStyle name="Millares 4 3 4 10" xfId="5002" xr:uid="{AD336019-6A1D-4A01-A5DE-D041884B8EF5}"/>
    <cellStyle name="Millares 4 3 4 11" xfId="5003" xr:uid="{83BC2F7A-63F6-4605-B58B-66FDBE3BF94E}"/>
    <cellStyle name="Millares 4 3 4 12" xfId="5004" xr:uid="{F018B02A-3F50-4241-93DD-C86BD9AF98EB}"/>
    <cellStyle name="Millares 4 3 4 13" xfId="5005" xr:uid="{A7E34339-9EDC-4264-A282-FDA430DA2D15}"/>
    <cellStyle name="Millares 4 3 4 14" xfId="5006" xr:uid="{94E129B5-843C-4EFF-8AD0-20D37257EC6F}"/>
    <cellStyle name="Millares 4 3 4 15" xfId="5007" xr:uid="{0B7E305D-AC6F-4473-93F6-A1D03D5389DF}"/>
    <cellStyle name="Millares 4 3 4 16" xfId="5008" xr:uid="{E1C10AD8-BE9C-4C41-AF33-588CCD9E7B19}"/>
    <cellStyle name="Millares 4 3 4 17" xfId="5009" xr:uid="{C84D569B-DD61-43AA-B251-B8C8FEF4C49E}"/>
    <cellStyle name="Millares 4 3 4 18" xfId="5010" xr:uid="{6664EBE3-9494-4D0E-8D6A-C6157B986D92}"/>
    <cellStyle name="Millares 4 3 4 19" xfId="5011" xr:uid="{C761E39C-D630-4763-B9F5-562F1E22BE9B}"/>
    <cellStyle name="Millares 4 3 4 2" xfId="5012" xr:uid="{DCF2D6C3-F32D-48CE-BD66-69C4860010AB}"/>
    <cellStyle name="Millares 4 3 4 2 2" xfId="5013" xr:uid="{5A49182F-F63D-4FD9-851B-309AEE0D016F}"/>
    <cellStyle name="Millares 4 3 4 2 3" xfId="5014" xr:uid="{B373BFEE-A634-487C-93F6-D84987987A41}"/>
    <cellStyle name="Millares 4 3 4 20" xfId="5015" xr:uid="{E94A903C-90E2-42C2-97F4-72DE52230EA5}"/>
    <cellStyle name="Millares 4 3 4 21" xfId="5016" xr:uid="{C0A1B2FB-87C8-4EF1-B1C5-7461AD38791F}"/>
    <cellStyle name="Millares 4 3 4 3" xfId="5017" xr:uid="{D698E196-D3EC-488D-8765-52B6D91A417A}"/>
    <cellStyle name="Millares 4 3 4 4" xfId="5018" xr:uid="{8A890664-811F-4E99-BCB8-03CEA3027247}"/>
    <cellStyle name="Millares 4 3 4 5" xfId="5019" xr:uid="{73F19E87-7638-4443-AB9C-59C9065ED2CC}"/>
    <cellStyle name="Millares 4 3 4 6" xfId="5020" xr:uid="{B35B6674-9CE2-42C8-93D2-62BA87C21481}"/>
    <cellStyle name="Millares 4 3 4 7" xfId="5021" xr:uid="{635FB35C-AB8B-4106-9960-16D35A8C423C}"/>
    <cellStyle name="Millares 4 3 4 8" xfId="5022" xr:uid="{45A56E8D-A6D3-437B-AD2F-00BFEE172115}"/>
    <cellStyle name="Millares 4 3 4 9" xfId="5023" xr:uid="{513D5C83-2B0F-4962-B0A8-0EBB94A2D70D}"/>
    <cellStyle name="Millares 4 3 5" xfId="5024" xr:uid="{5331E3C2-8606-4F4B-8651-5810E8F57B6A}"/>
    <cellStyle name="Millares 4 3 5 10" xfId="5025" xr:uid="{E2874DD5-DB6E-4F08-9893-395A2CA8F8BB}"/>
    <cellStyle name="Millares 4 3 5 11" xfId="5026" xr:uid="{B773CDDC-29F2-4803-B593-C855BD446A84}"/>
    <cellStyle name="Millares 4 3 5 12" xfId="5027" xr:uid="{4C4114C2-FA76-4AFE-A811-80EEFB3B8D33}"/>
    <cellStyle name="Millares 4 3 5 13" xfId="5028" xr:uid="{3ACD5342-BB7C-42BC-A74B-F96B81A67757}"/>
    <cellStyle name="Millares 4 3 5 14" xfId="5029" xr:uid="{BFAD78A9-44D1-4CD2-8399-6CC04927F71D}"/>
    <cellStyle name="Millares 4 3 5 15" xfId="5030" xr:uid="{0FB11605-EFDA-41E4-B988-C0D43002F0C0}"/>
    <cellStyle name="Millares 4 3 5 16" xfId="5031" xr:uid="{5C5A554F-C8E0-4832-BD5E-BF4D96C378CE}"/>
    <cellStyle name="Millares 4 3 5 17" xfId="5032" xr:uid="{242968BA-D4CA-4038-95CA-36CBCB385134}"/>
    <cellStyle name="Millares 4 3 5 18" xfId="5033" xr:uid="{45633538-417A-4FA2-BEFE-9FE630FD34C8}"/>
    <cellStyle name="Millares 4 3 5 19" xfId="5034" xr:uid="{9A451A0D-FB38-49DB-810D-793234D90D3F}"/>
    <cellStyle name="Millares 4 3 5 2" xfId="5035" xr:uid="{E7EE4311-09E5-4580-B3B3-93EE83A168EF}"/>
    <cellStyle name="Millares 4 3 5 2 2" xfId="5036" xr:uid="{DA8B12B9-20DB-4D06-BC6F-9E653C20DFD2}"/>
    <cellStyle name="Millares 4 3 5 2 3" xfId="5037" xr:uid="{D09DA80E-01B7-40EF-A992-F2F9BB00552A}"/>
    <cellStyle name="Millares 4 3 5 20" xfId="5038" xr:uid="{4A20C051-EA55-4A5E-938F-66867844739D}"/>
    <cellStyle name="Millares 4 3 5 21" xfId="5039" xr:uid="{99860EF9-B2EE-48E1-854A-D6D8BA2DACA8}"/>
    <cellStyle name="Millares 4 3 5 3" xfId="5040" xr:uid="{84E05C61-C319-47C2-8568-56D1F79F35EB}"/>
    <cellStyle name="Millares 4 3 5 4" xfId="5041" xr:uid="{BA923CE2-EC51-4AC3-A700-23BE8CF5C868}"/>
    <cellStyle name="Millares 4 3 5 5" xfId="5042" xr:uid="{251B5984-63C0-4CB3-BF08-82AD123CB2B1}"/>
    <cellStyle name="Millares 4 3 5 6" xfId="5043" xr:uid="{544F3863-7CFB-4EB6-8E3C-E0799EE03FDD}"/>
    <cellStyle name="Millares 4 3 5 7" xfId="5044" xr:uid="{DBA72857-9435-4C42-878B-6DA2DDDB2AD7}"/>
    <cellStyle name="Millares 4 3 5 8" xfId="5045" xr:uid="{9ED647CD-AB1D-493A-B35C-C279DC6BB245}"/>
    <cellStyle name="Millares 4 3 5 9" xfId="5046" xr:uid="{3F60DBFF-845B-4216-875A-0A0C0CCEA272}"/>
    <cellStyle name="Millares 4 3 6" xfId="5047" xr:uid="{C4DAF1C1-8B18-48D1-AF6F-F0EF424475B6}"/>
    <cellStyle name="Millares 4 3 6 2" xfId="5048" xr:uid="{38819A37-DC45-4180-AC9C-04E504F5CEBF}"/>
    <cellStyle name="Millares 4 3 6 3" xfId="5049" xr:uid="{8884F0BC-5D15-4C16-8B74-DB4FC83BDA6C}"/>
    <cellStyle name="Millares 4 3 7" xfId="5050" xr:uid="{08A42361-5D8A-4DC8-A414-977B0EA2C677}"/>
    <cellStyle name="Millares 4 3 8" xfId="5051" xr:uid="{6A1D394D-63B9-4C59-932D-37CC2C23A588}"/>
    <cellStyle name="Millares 4 3 9" xfId="5052" xr:uid="{829DD4C4-8383-41AD-8F83-855DD65DCE49}"/>
    <cellStyle name="Millares 4 30" xfId="5053" xr:uid="{D294C80B-DA4A-4076-9D2A-48EDA6274248}"/>
    <cellStyle name="Millares 4 31" xfId="5054" xr:uid="{B5F258F3-824F-41F6-919C-8D005B08B780}"/>
    <cellStyle name="Millares 4 32" xfId="5055" xr:uid="{0DECFE6C-407C-49D9-A2BA-7B863B845D81}"/>
    <cellStyle name="Millares 4 33" xfId="4520" xr:uid="{620615D7-4911-45A0-B08D-47EB8AB7E39A}"/>
    <cellStyle name="Millares 4 34" xfId="9293" xr:uid="{DFF67D0E-EF77-49C2-9549-23EC4641172E}"/>
    <cellStyle name="Millares 4 35" xfId="98" xr:uid="{9613728D-F170-439B-A8DA-0F871B37367D}"/>
    <cellStyle name="Millares 4 4" xfId="5056" xr:uid="{90D21168-E850-49EA-A211-492F1F6BC513}"/>
    <cellStyle name="Millares 4 4 10" xfId="5057" xr:uid="{4F5CBB90-9BB7-4EFB-BAA8-51E83F7BFFA6}"/>
    <cellStyle name="Millares 4 4 11" xfId="5058" xr:uid="{514E2324-3027-4B9D-AD8B-E022A2FA251A}"/>
    <cellStyle name="Millares 4 4 12" xfId="5059" xr:uid="{AF0EA796-BFAF-49E4-8794-A46B74F9A8BB}"/>
    <cellStyle name="Millares 4 4 13" xfId="5060" xr:uid="{4EAA197B-D5AD-48AE-B002-3B89CF87F4CA}"/>
    <cellStyle name="Millares 4 4 14" xfId="5061" xr:uid="{153E18FD-044B-43E9-BE18-712F54F5F0BE}"/>
    <cellStyle name="Millares 4 4 15" xfId="5062" xr:uid="{6B373FCB-0E75-4A39-B2F8-C72EE08DC8D0}"/>
    <cellStyle name="Millares 4 4 16" xfId="5063" xr:uid="{79861FCC-530D-4E02-B6D2-4A63C8482D6C}"/>
    <cellStyle name="Millares 4 4 17" xfId="5064" xr:uid="{816D40B8-E414-413E-B0A5-0E5D0BACD756}"/>
    <cellStyle name="Millares 4 4 18" xfId="5065" xr:uid="{C40F3ACD-D7C5-40B4-B931-2329F27E25BF}"/>
    <cellStyle name="Millares 4 4 19" xfId="5066" xr:uid="{1313508E-DCA9-4369-AEC1-107569564CE3}"/>
    <cellStyle name="Millares 4 4 2" xfId="5067" xr:uid="{53750F9C-3EE0-4C58-B18C-EDA5BF1E2A6C}"/>
    <cellStyle name="Millares 4 4 2 2" xfId="5068" xr:uid="{A00BB835-7DCB-4689-9AD3-03DB7B3BF4B1}"/>
    <cellStyle name="Millares 4 4 2 3" xfId="5069" xr:uid="{7BEB8618-0FBC-4CFC-B352-3EAE727A2B16}"/>
    <cellStyle name="Millares 4 4 20" xfId="5070" xr:uid="{430C564B-C347-43C6-B098-B83F513C75FC}"/>
    <cellStyle name="Millares 4 4 21" xfId="5071" xr:uid="{0F637A93-37FD-4C36-A837-56725AFC7760}"/>
    <cellStyle name="Millares 4 4 22" xfId="5072" xr:uid="{1FE5731D-020B-4AC3-AD85-3D96F9B874E1}"/>
    <cellStyle name="Millares 4 4 3" xfId="5073" xr:uid="{C4972308-6FBD-41A2-B664-AA3EB1CBEE12}"/>
    <cellStyle name="Millares 4 4 4" xfId="5074" xr:uid="{83D8EEF2-8A9E-4322-B07C-FB51F11851C0}"/>
    <cellStyle name="Millares 4 4 5" xfId="5075" xr:uid="{918D3448-CD06-42C1-839C-C1C8B4781FF0}"/>
    <cellStyle name="Millares 4 4 6" xfId="5076" xr:uid="{AE919E0B-361A-4D71-B6A8-29A2CF478010}"/>
    <cellStyle name="Millares 4 4 7" xfId="5077" xr:uid="{4BF3067E-58A1-4B74-AC64-894552CDE238}"/>
    <cellStyle name="Millares 4 4 8" xfId="5078" xr:uid="{3A178651-4667-42DE-B0E9-A5ED112B2A15}"/>
    <cellStyle name="Millares 4 4 9" xfId="5079" xr:uid="{12AECA89-98B4-4D45-ACFE-6430F95DD955}"/>
    <cellStyle name="Millares 4 5" xfId="5080" xr:uid="{595E45B7-F31B-44B7-88BA-3E5669A82535}"/>
    <cellStyle name="Millares 4 5 10" xfId="5081" xr:uid="{4F524EA1-C515-4751-BF38-81E5F90F5EF3}"/>
    <cellStyle name="Millares 4 5 11" xfId="5082" xr:uid="{706EC7E1-D9BC-4306-9BF2-3E887D113000}"/>
    <cellStyle name="Millares 4 5 12" xfId="5083" xr:uid="{6DB8B2C9-706A-4FB1-8A6E-CA3EFEC79D33}"/>
    <cellStyle name="Millares 4 5 13" xfId="5084" xr:uid="{57EBE58A-D58C-4BC1-B2B9-D060DF032000}"/>
    <cellStyle name="Millares 4 5 14" xfId="5085" xr:uid="{B238830E-0F66-437F-AEB4-1B65006AAB66}"/>
    <cellStyle name="Millares 4 5 15" xfId="5086" xr:uid="{ECC91BC1-6C15-427B-9A85-09C3B196AF83}"/>
    <cellStyle name="Millares 4 5 16" xfId="5087" xr:uid="{DFD6F705-75EA-46B9-ACE1-4486C2317FE8}"/>
    <cellStyle name="Millares 4 5 17" xfId="5088" xr:uid="{3D603F0C-C334-42C9-B45F-C7B3B81FE0A3}"/>
    <cellStyle name="Millares 4 5 18" xfId="5089" xr:uid="{53E947D8-7E73-46E0-AE62-F6079DB5E399}"/>
    <cellStyle name="Millares 4 5 19" xfId="5090" xr:uid="{7484A6F3-73D7-4309-8629-7ED1BFD5EB62}"/>
    <cellStyle name="Millares 4 5 2" xfId="5091" xr:uid="{605A8664-F8BC-4BF6-8222-D9B2550A7367}"/>
    <cellStyle name="Millares 4 5 2 2" xfId="5092" xr:uid="{0011584D-ED9D-4D21-8E83-CB9F6D796B7F}"/>
    <cellStyle name="Millares 4 5 2 3" xfId="5093" xr:uid="{D288F0D6-AF56-4A97-B2F0-9CEB929E3830}"/>
    <cellStyle name="Millares 4 5 20" xfId="5094" xr:uid="{5E553364-01D8-41EA-9241-ED9CA67085A7}"/>
    <cellStyle name="Millares 4 5 21" xfId="5095" xr:uid="{7B354951-1DC8-40E5-9931-DFA15ED59625}"/>
    <cellStyle name="Millares 4 5 22" xfId="5096" xr:uid="{93C33A3B-9B4E-432D-999E-DB203287F25D}"/>
    <cellStyle name="Millares 4 5 3" xfId="5097" xr:uid="{FD885ECC-0586-4BAC-A797-AD15F4B46527}"/>
    <cellStyle name="Millares 4 5 4" xfId="5098" xr:uid="{7CF755FB-BE94-42B0-B225-9439F656F583}"/>
    <cellStyle name="Millares 4 5 5" xfId="5099" xr:uid="{E364A103-48A0-426F-85FD-31E25BBADC18}"/>
    <cellStyle name="Millares 4 5 6" xfId="5100" xr:uid="{AEE069F4-9C51-4D4D-982E-4ED5F8CBD464}"/>
    <cellStyle name="Millares 4 5 7" xfId="5101" xr:uid="{22366D63-9A19-442F-A48B-50E5E4E09D44}"/>
    <cellStyle name="Millares 4 5 8" xfId="5102" xr:uid="{BFE172AF-E456-4622-A801-35C7B5786575}"/>
    <cellStyle name="Millares 4 5 9" xfId="5103" xr:uid="{3ACF6EAF-229D-4B7F-836B-05A61FA9E655}"/>
    <cellStyle name="Millares 4 6" xfId="5104" xr:uid="{822BA6AC-CC24-493A-99ED-E92CA0566817}"/>
    <cellStyle name="Millares 4 6 10" xfId="5105" xr:uid="{5BF3DC75-CE54-42AE-9C10-C81C735B0E92}"/>
    <cellStyle name="Millares 4 6 11" xfId="5106" xr:uid="{462EE7F9-12E1-40C0-8232-245D4DDD990E}"/>
    <cellStyle name="Millares 4 6 12" xfId="5107" xr:uid="{BACD2C54-F2E5-409D-BFC5-30B273CBD60A}"/>
    <cellStyle name="Millares 4 6 13" xfId="5108" xr:uid="{163190DF-2CBA-4414-994E-B609B5898205}"/>
    <cellStyle name="Millares 4 6 14" xfId="5109" xr:uid="{5146531B-3F8E-4892-A51E-CBB40BBF5DBC}"/>
    <cellStyle name="Millares 4 6 15" xfId="5110" xr:uid="{2C4E0E33-7C54-45CA-8AFB-A94C5AF04B32}"/>
    <cellStyle name="Millares 4 6 16" xfId="5111" xr:uid="{682BE1F4-AEE1-44C3-B3DE-874836733247}"/>
    <cellStyle name="Millares 4 6 17" xfId="5112" xr:uid="{D4F3674A-09CE-4313-BED1-FCA009862F1E}"/>
    <cellStyle name="Millares 4 6 18" xfId="5113" xr:uid="{75070EB9-0992-4D35-A3C8-BE10DA60C9BC}"/>
    <cellStyle name="Millares 4 6 19" xfId="5114" xr:uid="{666F607C-FD5D-4978-BFC1-699CB84F2F3E}"/>
    <cellStyle name="Millares 4 6 2" xfId="5115" xr:uid="{3C878A8C-1B8F-4E75-852A-3101591048D9}"/>
    <cellStyle name="Millares 4 6 2 2" xfId="5116" xr:uid="{8FF167E4-1D04-495B-835B-710BD29C3D0E}"/>
    <cellStyle name="Millares 4 6 2 3" xfId="5117" xr:uid="{66367AE0-2551-489F-8593-EE644C44F4D4}"/>
    <cellStyle name="Millares 4 6 20" xfId="5118" xr:uid="{EED4BCBC-39F0-421C-944D-01C860167E4C}"/>
    <cellStyle name="Millares 4 6 21" xfId="5119" xr:uid="{C4562820-4F23-4908-A2FC-F2C2C369A337}"/>
    <cellStyle name="Millares 4 6 22" xfId="5120" xr:uid="{E494517D-24B4-4E7C-B411-A6E878FB9D01}"/>
    <cellStyle name="Millares 4 6 3" xfId="5121" xr:uid="{A1FD5D8D-25E2-400D-A676-2F6CD6319A28}"/>
    <cellStyle name="Millares 4 6 4" xfId="5122" xr:uid="{7FF4A3B8-4B4F-4A35-BBEF-4256C006AA68}"/>
    <cellStyle name="Millares 4 6 5" xfId="5123" xr:uid="{7E5706DC-8FC1-4EF6-A2F0-251AAE945E63}"/>
    <cellStyle name="Millares 4 6 6" xfId="5124" xr:uid="{06864D72-FF6C-407F-B00C-6249B2FC446C}"/>
    <cellStyle name="Millares 4 6 7" xfId="5125" xr:uid="{698D243C-7967-4C85-9B5C-6F4AFFDE95D8}"/>
    <cellStyle name="Millares 4 6 8" xfId="5126" xr:uid="{3CE8EE15-C93F-497D-B231-615FE405549F}"/>
    <cellStyle name="Millares 4 6 9" xfId="5127" xr:uid="{DF582A9C-0E1A-47AC-84E5-A92D245A1AEA}"/>
    <cellStyle name="Millares 4 7" xfId="5128" xr:uid="{0F4000E7-39FD-404F-BFD0-04A989A60975}"/>
    <cellStyle name="Millares 4 7 10" xfId="5129" xr:uid="{175790C0-C162-4B7B-A2AD-253872B5AEEC}"/>
    <cellStyle name="Millares 4 7 11" xfId="5130" xr:uid="{1B6C955D-A340-4F54-BDEB-E1757430BECC}"/>
    <cellStyle name="Millares 4 7 12" xfId="5131" xr:uid="{002E7F4D-939E-482E-87D7-C462FC36B594}"/>
    <cellStyle name="Millares 4 7 13" xfId="5132" xr:uid="{E4C313D0-4397-4178-A008-CFD261432B96}"/>
    <cellStyle name="Millares 4 7 14" xfId="5133" xr:uid="{B5CDBBF6-FAE1-4597-AB42-F21C4B3AA7E7}"/>
    <cellStyle name="Millares 4 7 15" xfId="5134" xr:uid="{23045692-86B2-40EC-88FE-F79FDB706FE5}"/>
    <cellStyle name="Millares 4 7 16" xfId="5135" xr:uid="{958CE166-B233-467A-9DAD-6D12DEA8F85A}"/>
    <cellStyle name="Millares 4 7 17" xfId="5136" xr:uid="{BAE5472F-1DBB-4130-86DF-CCB234FDFC4E}"/>
    <cellStyle name="Millares 4 7 18" xfId="5137" xr:uid="{B7A0ECFB-0F1B-4558-9A2B-85C6BD4004BA}"/>
    <cellStyle name="Millares 4 7 19" xfId="5138" xr:uid="{4E4F21A7-2CA8-4847-BB4A-70B59B148014}"/>
    <cellStyle name="Millares 4 7 2" xfId="5139" xr:uid="{7CD1A44E-D40B-46BD-8D4C-EFBB9DF789E5}"/>
    <cellStyle name="Millares 4 7 2 2" xfId="5140" xr:uid="{8FC3F822-EEFD-4AB2-A3B6-B32CA4D1E98A}"/>
    <cellStyle name="Millares 4 7 2 3" xfId="5141" xr:uid="{6A3EF03E-43E4-41D1-BCFE-4B99A1C465AB}"/>
    <cellStyle name="Millares 4 7 20" xfId="5142" xr:uid="{36B1C8D0-6339-43CA-A2D1-6C7FB8A6DBC4}"/>
    <cellStyle name="Millares 4 7 21" xfId="5143" xr:uid="{90C02377-D06E-4FF3-875F-BBF8051E1DF0}"/>
    <cellStyle name="Millares 4 7 22" xfId="5144" xr:uid="{53753BFA-6F9E-4D63-A267-5AEF1DBFBDA6}"/>
    <cellStyle name="Millares 4 7 3" xfId="5145" xr:uid="{8275676B-3BAA-4ACE-8589-F41CAF44CFD7}"/>
    <cellStyle name="Millares 4 7 4" xfId="5146" xr:uid="{2CF044D5-B6AD-4581-BBF4-48D42CF8EBA4}"/>
    <cellStyle name="Millares 4 7 5" xfId="5147" xr:uid="{8ECD6323-79AD-43C6-9F01-38849122B7BE}"/>
    <cellStyle name="Millares 4 7 6" xfId="5148" xr:uid="{5ADB4826-0AFB-4018-9748-C648D3BF4114}"/>
    <cellStyle name="Millares 4 7 7" xfId="5149" xr:uid="{806420BC-1A9C-4123-899B-94449EF18EB9}"/>
    <cellStyle name="Millares 4 7 8" xfId="5150" xr:uid="{608BCC58-5D0A-4ABD-9CA2-0D597536C6C3}"/>
    <cellStyle name="Millares 4 7 9" xfId="5151" xr:uid="{30BA659B-887A-4013-8E38-7730462F48D7}"/>
    <cellStyle name="Millares 4 8" xfId="5152" xr:uid="{63062050-606F-4488-B908-4006E08836BA}"/>
    <cellStyle name="Millares 4 8 10" xfId="5153" xr:uid="{F4805825-CB86-4195-B62F-7A071246A546}"/>
    <cellStyle name="Millares 4 8 11" xfId="5154" xr:uid="{6E86D332-20C7-4241-B135-DFA85F2CFE28}"/>
    <cellStyle name="Millares 4 8 12" xfId="5155" xr:uid="{C8F8AF35-4491-4B17-91AA-096C3151A9F1}"/>
    <cellStyle name="Millares 4 8 13" xfId="5156" xr:uid="{34306393-91CB-4E7B-9182-D1DE3A99DD60}"/>
    <cellStyle name="Millares 4 8 14" xfId="5157" xr:uid="{A9F7A42A-3474-4A1B-86F0-8AE49EC13FF8}"/>
    <cellStyle name="Millares 4 8 15" xfId="5158" xr:uid="{2F80C968-17E6-40E6-8327-1B48840D7AE3}"/>
    <cellStyle name="Millares 4 8 16" xfId="5159" xr:uid="{1029F9F9-A436-4E9A-96F2-B2EAA424157A}"/>
    <cellStyle name="Millares 4 8 17" xfId="5160" xr:uid="{F73DABCE-E081-40CC-91DC-2B84DE1EF11B}"/>
    <cellStyle name="Millares 4 8 18" xfId="5161" xr:uid="{23DD5969-5675-489F-8314-A4B50BDA88E6}"/>
    <cellStyle name="Millares 4 8 19" xfId="5162" xr:uid="{5AD12686-A140-4F2A-A5FB-CEAA5FA872FD}"/>
    <cellStyle name="Millares 4 8 2" xfId="5163" xr:uid="{FFA924D3-6438-4090-9F94-797F55F7EE6F}"/>
    <cellStyle name="Millares 4 8 2 2" xfId="5164" xr:uid="{AB6E7FEC-0554-432D-81B3-B27E905F9703}"/>
    <cellStyle name="Millares 4 8 2 3" xfId="5165" xr:uid="{33D9782F-BFDD-477C-842F-D507AE7E2FA1}"/>
    <cellStyle name="Millares 4 8 20" xfId="5166" xr:uid="{BF7D26CB-B648-4486-8466-6B85723668EA}"/>
    <cellStyle name="Millares 4 8 21" xfId="5167" xr:uid="{2F6D5EB9-8C78-4F5A-A713-3D96A1406C0E}"/>
    <cellStyle name="Millares 4 8 22" xfId="5168" xr:uid="{EDD04677-2FE6-41BB-B357-4D79723154DC}"/>
    <cellStyle name="Millares 4 8 3" xfId="5169" xr:uid="{7860CDE5-B690-438E-A106-F122A8D2D0C0}"/>
    <cellStyle name="Millares 4 8 4" xfId="5170" xr:uid="{05442324-3375-4A04-861B-8DAED9450527}"/>
    <cellStyle name="Millares 4 8 5" xfId="5171" xr:uid="{F850056A-4BB6-45F0-8A80-0BB3774AA297}"/>
    <cellStyle name="Millares 4 8 6" xfId="5172" xr:uid="{58F598E0-2318-4CC9-9CB0-57C02AA3E6BA}"/>
    <cellStyle name="Millares 4 8 7" xfId="5173" xr:uid="{2A164518-E340-41FE-9B8C-4A2518700FD2}"/>
    <cellStyle name="Millares 4 8 8" xfId="5174" xr:uid="{65D955D3-A2EB-45EE-8E9F-C80BD104B2DA}"/>
    <cellStyle name="Millares 4 8 9" xfId="5175" xr:uid="{65A48E06-20A3-42AB-9CE4-8917C1033016}"/>
    <cellStyle name="Millares 4 9" xfId="5176" xr:uid="{7B975A28-96F7-4D8F-90F2-2F874572A618}"/>
    <cellStyle name="Millares 4 9 10" xfId="5177" xr:uid="{86A6D9BA-E176-4FE4-8037-1D94CDB73FF4}"/>
    <cellStyle name="Millares 4 9 11" xfId="5178" xr:uid="{94590459-D827-441E-AF3C-03752A1FA7CA}"/>
    <cellStyle name="Millares 4 9 12" xfId="5179" xr:uid="{30B31945-3903-409F-9440-320E8DA4188C}"/>
    <cellStyle name="Millares 4 9 13" xfId="5180" xr:uid="{B59D1185-EA14-4774-A166-A3D157F67D08}"/>
    <cellStyle name="Millares 4 9 14" xfId="5181" xr:uid="{66FEB763-737C-4EDA-927E-2BA4CD52C3B4}"/>
    <cellStyle name="Millares 4 9 15" xfId="5182" xr:uid="{1E14C42F-B688-45C4-BE8A-626F482B4282}"/>
    <cellStyle name="Millares 4 9 16" xfId="5183" xr:uid="{687A11BB-66A7-4D0D-AE44-8A06AF4EF45A}"/>
    <cellStyle name="Millares 4 9 17" xfId="5184" xr:uid="{689848C8-2838-4766-9D3D-37E7B1A8398A}"/>
    <cellStyle name="Millares 4 9 18" xfId="5185" xr:uid="{7563F03B-616E-45CB-9860-09E820E2C1D5}"/>
    <cellStyle name="Millares 4 9 19" xfId="5186" xr:uid="{02B804A7-3F66-4380-A29E-4B7D556F01C9}"/>
    <cellStyle name="Millares 4 9 2" xfId="5187" xr:uid="{7C67A527-50F1-4006-AA81-96F393407FE5}"/>
    <cellStyle name="Millares 4 9 2 2" xfId="5188" xr:uid="{F09742CE-5F67-4B91-A247-7ED8D78CF402}"/>
    <cellStyle name="Millares 4 9 2 3" xfId="5189" xr:uid="{C9F7527C-FA2E-41F9-9FF3-8242B7A3D04D}"/>
    <cellStyle name="Millares 4 9 20" xfId="5190" xr:uid="{E36CE5C2-336E-4392-82D9-78AED64DC656}"/>
    <cellStyle name="Millares 4 9 21" xfId="5191" xr:uid="{7D6B2F9C-2926-492E-8410-D55353CA3673}"/>
    <cellStyle name="Millares 4 9 22" xfId="5192" xr:uid="{874B8E45-813A-4821-9800-07DE23CDD159}"/>
    <cellStyle name="Millares 4 9 3" xfId="5193" xr:uid="{F16FB1F8-D780-4E33-9F4D-FA79BCC0C1DF}"/>
    <cellStyle name="Millares 4 9 4" xfId="5194" xr:uid="{941F163E-97C4-484C-A8CC-922819CF76DC}"/>
    <cellStyle name="Millares 4 9 5" xfId="5195" xr:uid="{E4AA75E4-01D5-4EBE-8277-B77973A15FBF}"/>
    <cellStyle name="Millares 4 9 6" xfId="5196" xr:uid="{F1E2E37F-7065-4BF3-A910-EE66BF1DAADF}"/>
    <cellStyle name="Millares 4 9 7" xfId="5197" xr:uid="{B126CEBD-A69F-436D-BBBF-9E09CDD7B67F}"/>
    <cellStyle name="Millares 4 9 8" xfId="5198" xr:uid="{F6BD98A2-539F-463B-B56D-266A97861965}"/>
    <cellStyle name="Millares 4 9 9" xfId="5199" xr:uid="{1ABF67FE-A22D-4253-907D-C431A5D07B23}"/>
    <cellStyle name="Millares 40" xfId="5200" xr:uid="{29DB5238-5633-4510-B2AD-8C415DAD596E}"/>
    <cellStyle name="Millares 40 10" xfId="5201" xr:uid="{E86613CE-AB09-474D-8A38-A2C65E3C388A}"/>
    <cellStyle name="Millares 40 11" xfId="5202" xr:uid="{28478842-26BB-4579-B01E-C53B114AE480}"/>
    <cellStyle name="Millares 40 12" xfId="5203" xr:uid="{6592BF7B-23E8-4F0D-9C5F-476708B3D32A}"/>
    <cellStyle name="Millares 40 13" xfId="5204" xr:uid="{96D2B551-4B77-4ADF-B3FD-9A7B0C22500B}"/>
    <cellStyle name="Millares 40 14" xfId="5205" xr:uid="{8C53D461-3082-4444-8212-E10E4A7EF504}"/>
    <cellStyle name="Millares 40 15" xfId="5206" xr:uid="{A712EB36-C33F-4782-A78F-59C678875126}"/>
    <cellStyle name="Millares 40 16" xfId="5207" xr:uid="{E730BDB0-24A7-4C9E-ABDD-FE268B275F9D}"/>
    <cellStyle name="Millares 40 17" xfId="5208" xr:uid="{54BE3167-CB6D-4E38-A728-462582C40D30}"/>
    <cellStyle name="Millares 40 18" xfId="5209" xr:uid="{81DA6356-6AC5-4874-BF61-B02B25493D8B}"/>
    <cellStyle name="Millares 40 19" xfId="5210" xr:uid="{FFBD7521-DB22-428C-BC11-F79BF572E09C}"/>
    <cellStyle name="Millares 40 2" xfId="5211" xr:uid="{D48B38B2-5B56-49A2-A7FB-F1A15D997BE7}"/>
    <cellStyle name="Millares 40 2 2" xfId="5212" xr:uid="{E082328E-CC01-4FDF-80EF-7FE75FD91279}"/>
    <cellStyle name="Millares 40 2 3" xfId="5213" xr:uid="{55FBB98B-CABB-46B2-925A-920B0EB79161}"/>
    <cellStyle name="Millares 40 20" xfId="5214" xr:uid="{FCE8C63F-24AD-4B3F-9829-468DACA2617E}"/>
    <cellStyle name="Millares 40 21" xfId="5215" xr:uid="{AEC01738-CEB9-4480-81C0-BA704E8D662E}"/>
    <cellStyle name="Millares 40 22" xfId="5216" xr:uid="{83EE256A-7A67-4361-BDE2-AA26FED7D9C2}"/>
    <cellStyle name="Millares 40 23" xfId="5217" xr:uid="{B4AD5DC4-5196-4086-8F04-EB61EF115EEA}"/>
    <cellStyle name="Millares 40 24" xfId="9328" xr:uid="{04D5C5ED-3DC1-4F9E-8BBA-22F55D5EA9FD}"/>
    <cellStyle name="Millares 40 3" xfId="5218" xr:uid="{B5092394-364D-4390-982F-C2DC9C942E9C}"/>
    <cellStyle name="Millares 40 4" xfId="5219" xr:uid="{C2FAFA58-C173-4E8B-BC71-A18E0144F0BD}"/>
    <cellStyle name="Millares 40 5" xfId="5220" xr:uid="{1A6905D8-AADD-4B34-8780-1D7FC5B51FA7}"/>
    <cellStyle name="Millares 40 6" xfId="5221" xr:uid="{AE92F6BE-E0B7-4477-8DA1-D826408194A3}"/>
    <cellStyle name="Millares 40 7" xfId="5222" xr:uid="{F0CEBEF7-D186-4CF5-893F-41772B898D29}"/>
    <cellStyle name="Millares 40 8" xfId="5223" xr:uid="{80328E19-7312-4933-AFA2-D14DF753C199}"/>
    <cellStyle name="Millares 40 9" xfId="5224" xr:uid="{9842D68F-5B24-4656-B647-3033C8C1FBCE}"/>
    <cellStyle name="Millares 41" xfId="5225" xr:uid="{B1342C5B-BA63-403D-BF8F-8DFCCC12951A}"/>
    <cellStyle name="Millares 41 10" xfId="5226" xr:uid="{E605C7BD-F7CA-48CF-8AB8-AEB888A8BFBA}"/>
    <cellStyle name="Millares 41 11" xfId="5227" xr:uid="{559CA6A0-62ED-48DE-B4E7-9C73A0DEAD60}"/>
    <cellStyle name="Millares 41 12" xfId="5228" xr:uid="{0F7B359A-658F-4EBC-BCB1-AE00BCC913EA}"/>
    <cellStyle name="Millares 41 13" xfId="5229" xr:uid="{7B7DD0E2-8DA3-49FC-A6F6-D5FDC8C25A33}"/>
    <cellStyle name="Millares 41 14" xfId="5230" xr:uid="{9B7D4150-F3A9-48BE-AF4C-D015CF645FCF}"/>
    <cellStyle name="Millares 41 15" xfId="5231" xr:uid="{497863E8-7B53-471A-90C2-B64DBD0D4871}"/>
    <cellStyle name="Millares 41 16" xfId="5232" xr:uid="{54D70237-A72D-4E66-B448-69433632014E}"/>
    <cellStyle name="Millares 41 17" xfId="5233" xr:uid="{D2D1031C-184A-49FE-B15C-08385E2B8010}"/>
    <cellStyle name="Millares 41 18" xfId="5234" xr:uid="{10243B25-1D50-4ED1-8C8E-B1E0F929C843}"/>
    <cellStyle name="Millares 41 19" xfId="5235" xr:uid="{99E6AF05-6816-41E2-BA3E-F018E8453F4F}"/>
    <cellStyle name="Millares 41 2" xfId="5236" xr:uid="{DC6F451C-D546-4F37-BDE6-4DAFB2FC22A2}"/>
    <cellStyle name="Millares 41 2 2" xfId="5237" xr:uid="{9A0FDCF9-462C-42C5-9ACD-E258FCEAD53F}"/>
    <cellStyle name="Millares 41 2 3" xfId="5238" xr:uid="{9110138A-9F7C-4805-83E8-C8B33424A0DD}"/>
    <cellStyle name="Millares 41 20" xfId="5239" xr:uid="{D8FE05A9-60FA-4E79-9DC9-1136D28F3676}"/>
    <cellStyle name="Millares 41 21" xfId="5240" xr:uid="{CA3946FD-449C-413F-8726-A1BFCEC42FC9}"/>
    <cellStyle name="Millares 41 22" xfId="5241" xr:uid="{6C7B5049-7699-4354-8814-C1B455C5C7C1}"/>
    <cellStyle name="Millares 41 23" xfId="5242" xr:uid="{1BBA203E-BFA1-43EE-8B7D-8FEA524DFCBB}"/>
    <cellStyle name="Millares 41 24" xfId="9329" xr:uid="{CF43B0B8-3F25-43FC-8915-287BD846B2C5}"/>
    <cellStyle name="Millares 41 3" xfId="5243" xr:uid="{3062B8D1-DE65-4995-A012-68F2CDE11A7A}"/>
    <cellStyle name="Millares 41 4" xfId="5244" xr:uid="{D771E5FB-E1B3-41DA-9E86-2B295AFCFF98}"/>
    <cellStyle name="Millares 41 5" xfId="5245" xr:uid="{E997B1A0-88DB-4D3B-9D99-3048283315AC}"/>
    <cellStyle name="Millares 41 6" xfId="5246" xr:uid="{3BFA7441-3AAC-4E06-8AED-AC7D1D185D4C}"/>
    <cellStyle name="Millares 41 7" xfId="5247" xr:uid="{9F7D1420-F04C-4290-BC60-4D3BAD93FCF0}"/>
    <cellStyle name="Millares 41 8" xfId="5248" xr:uid="{9082BC16-0561-4751-8086-8178E465EE2C}"/>
    <cellStyle name="Millares 41 9" xfId="5249" xr:uid="{00A2046C-06DD-4112-AC2D-E22AD29B8F77}"/>
    <cellStyle name="Millares 42" xfId="5250" xr:uid="{C92342AF-BF78-40D7-B9CE-B7C4D3C60E00}"/>
    <cellStyle name="Millares 42 10" xfId="5251" xr:uid="{686A3EEB-E87A-490E-81A6-B7F72DF0A9ED}"/>
    <cellStyle name="Millares 42 11" xfId="5252" xr:uid="{F54C5B54-4EA6-491F-86F7-43B3A4D698D9}"/>
    <cellStyle name="Millares 42 12" xfId="5253" xr:uid="{46146C2F-A14F-4FC1-BED9-0505484A7796}"/>
    <cellStyle name="Millares 42 13" xfId="5254" xr:uid="{B6AC1708-8044-4F42-ADCB-FB895EF8177A}"/>
    <cellStyle name="Millares 42 14" xfId="5255" xr:uid="{ECAAA546-6955-402E-BED8-34F031F33E88}"/>
    <cellStyle name="Millares 42 15" xfId="5256" xr:uid="{E3A934B8-2E78-4089-8016-A3C95AE3758A}"/>
    <cellStyle name="Millares 42 16" xfId="5257" xr:uid="{15ABFFB6-8913-4D18-BB12-9636AC281720}"/>
    <cellStyle name="Millares 42 17" xfId="5258" xr:uid="{159962FB-9E5D-428F-8A8A-2F78D9573BC8}"/>
    <cellStyle name="Millares 42 18" xfId="5259" xr:uid="{BC9DD410-FF4A-4A00-AF53-348E2E31EB8F}"/>
    <cellStyle name="Millares 42 19" xfId="5260" xr:uid="{6C1BF35E-A0C5-4F5D-9AF2-4E2226123E13}"/>
    <cellStyle name="Millares 42 2" xfId="5261" xr:uid="{A576B04A-D06A-456E-97AA-80B98D69084F}"/>
    <cellStyle name="Millares 42 2 2" xfId="5262" xr:uid="{E97B0A20-B6C5-49FD-8811-C2EA520A87E0}"/>
    <cellStyle name="Millares 42 2 3" xfId="5263" xr:uid="{865B793E-77EB-4744-83DC-996FCBBBD685}"/>
    <cellStyle name="Millares 42 20" xfId="5264" xr:uid="{5E3DF29E-7FF3-4B3D-A047-77546BA09F43}"/>
    <cellStyle name="Millares 42 21" xfId="5265" xr:uid="{2FC1518A-503F-4B5D-9328-7FE7857090C9}"/>
    <cellStyle name="Millares 42 22" xfId="5266" xr:uid="{5C2AFA74-E8FF-4855-861F-B26CF7AC8F49}"/>
    <cellStyle name="Millares 42 23" xfId="5267" xr:uid="{618C08BB-DE7F-41AC-A2A4-2262302BC4CB}"/>
    <cellStyle name="Millares 42 24" xfId="9330" xr:uid="{AB1186A3-6D2D-4DF1-AA27-45694DB65228}"/>
    <cellStyle name="Millares 42 3" xfId="5268" xr:uid="{FF4DD3DE-4FCF-4AD2-BDBE-3076B4B8BCE5}"/>
    <cellStyle name="Millares 42 4" xfId="5269" xr:uid="{BBCA5FB7-140A-490D-BAC9-CEDE2FDB684A}"/>
    <cellStyle name="Millares 42 5" xfId="5270" xr:uid="{703B71C4-25A9-4AD8-BF21-7A565C776EB8}"/>
    <cellStyle name="Millares 42 6" xfId="5271" xr:uid="{1EAF546E-C11F-463A-B5E9-D14F18D75557}"/>
    <cellStyle name="Millares 42 7" xfId="5272" xr:uid="{2E06169E-124C-43E8-B6D2-5574FB51D3D3}"/>
    <cellStyle name="Millares 42 8" xfId="5273" xr:uid="{2601FD62-1759-4A6C-82E7-1EBFCB42CFE3}"/>
    <cellStyle name="Millares 42 9" xfId="5274" xr:uid="{897F713B-9D02-44BE-98BF-D068D3656870}"/>
    <cellStyle name="Millares 43" xfId="5275" xr:uid="{B91F84DF-4E41-4A84-8C1E-79DE338AE22D}"/>
    <cellStyle name="Millares 43 10" xfId="5276" xr:uid="{E2040746-7670-467D-A05F-D3C2C3868D02}"/>
    <cellStyle name="Millares 43 11" xfId="5277" xr:uid="{91AD0C0F-5C7C-4A80-9C0D-A8240C5FBDA1}"/>
    <cellStyle name="Millares 43 12" xfId="5278" xr:uid="{67B5E5A4-AB2A-4635-A9C5-715D79A6D2F0}"/>
    <cellStyle name="Millares 43 13" xfId="5279" xr:uid="{69B34A2D-75A4-4644-83C0-3CD14CD4204B}"/>
    <cellStyle name="Millares 43 14" xfId="5280" xr:uid="{6E591158-1B64-4556-8D56-B485EA8200F7}"/>
    <cellStyle name="Millares 43 15" xfId="5281" xr:uid="{F8978856-D79A-4BFA-9E62-31B562AFF9E9}"/>
    <cellStyle name="Millares 43 16" xfId="5282" xr:uid="{27E8BA2D-54D7-4DDD-BA1F-FFAE88E493F9}"/>
    <cellStyle name="Millares 43 17" xfId="5283" xr:uid="{20907826-2F37-4A33-9ABA-1C85ED9F3F0B}"/>
    <cellStyle name="Millares 43 18" xfId="5284" xr:uid="{34AC183B-675F-4C3B-9749-69FAE32BAD10}"/>
    <cellStyle name="Millares 43 19" xfId="5285" xr:uid="{52EDBAD5-2F5A-4F39-A178-74335106A4C3}"/>
    <cellStyle name="Millares 43 2" xfId="5286" xr:uid="{A891D454-9D52-4BB4-8F90-5676F7402F63}"/>
    <cellStyle name="Millares 43 2 2" xfId="5287" xr:uid="{A11FA289-F015-4C34-A1A7-C968175F8020}"/>
    <cellStyle name="Millares 43 2 3" xfId="5288" xr:uid="{34197FD4-383D-49E5-9090-7F6D311B5A1F}"/>
    <cellStyle name="Millares 43 20" xfId="5289" xr:uid="{14F1D5FC-62FF-450A-8ADC-38AA36A8C4A5}"/>
    <cellStyle name="Millares 43 21" xfId="5290" xr:uid="{E1311303-0CF7-45DB-8705-9FF9011FB4C5}"/>
    <cellStyle name="Millares 43 22" xfId="5291" xr:uid="{388FC0BF-D871-4167-BD43-5A86ECB1A999}"/>
    <cellStyle name="Millares 43 23" xfId="5292" xr:uid="{3BA25EBE-5787-430E-970C-55A91B89C85B}"/>
    <cellStyle name="Millares 43 24" xfId="9331" xr:uid="{A8DEC564-1571-4BA6-8E0C-AB227C789AAD}"/>
    <cellStyle name="Millares 43 3" xfId="5293" xr:uid="{3DA61615-28A9-4B68-88BC-B4B9FBB438F6}"/>
    <cellStyle name="Millares 43 4" xfId="5294" xr:uid="{16D3B868-814C-4E3C-B2C9-7CFBF23D2AAF}"/>
    <cellStyle name="Millares 43 5" xfId="5295" xr:uid="{993CE05C-600A-470A-BB8A-77DD98FD4268}"/>
    <cellStyle name="Millares 43 6" xfId="5296" xr:uid="{1AB92F7D-AA00-4E04-A78A-DC28519DE0A1}"/>
    <cellStyle name="Millares 43 7" xfId="5297" xr:uid="{E9DDC836-DC0E-4EA6-A6E2-09170BD4F7D9}"/>
    <cellStyle name="Millares 43 8" xfId="5298" xr:uid="{9ECABF56-574F-4A06-A9DA-CBF8B694C950}"/>
    <cellStyle name="Millares 43 9" xfId="5299" xr:uid="{9ACBF02F-E023-446F-8A89-0729D2578C7D}"/>
    <cellStyle name="Millares 431" xfId="8091" xr:uid="{95EF22F7-C3E3-4A39-AD70-C4AE8243BBA7}"/>
    <cellStyle name="Millares 44" xfId="5300" xr:uid="{5E51FEF1-FE8E-4840-9324-04726D5B8D66}"/>
    <cellStyle name="Millares 44 10" xfId="5301" xr:uid="{660C3E57-F6D0-423E-BD66-CACA170C1C5A}"/>
    <cellStyle name="Millares 44 11" xfId="5302" xr:uid="{82743987-84AC-440A-8BBC-5044FF0651D2}"/>
    <cellStyle name="Millares 44 12" xfId="5303" xr:uid="{B191A99F-CDA0-4ACE-A382-CF0B96D7F964}"/>
    <cellStyle name="Millares 44 13" xfId="5304" xr:uid="{17E7363D-1AFD-4135-B5A3-22853A35CE98}"/>
    <cellStyle name="Millares 44 14" xfId="5305" xr:uid="{F50E3821-FD2C-4B92-91DF-0C455F9CBEB3}"/>
    <cellStyle name="Millares 44 15" xfId="5306" xr:uid="{B6FE2366-0DD6-45D6-B402-E2FB0E5A1262}"/>
    <cellStyle name="Millares 44 16" xfId="5307" xr:uid="{1A6184E5-F52B-4BA8-B6AD-06BD0EB56BA8}"/>
    <cellStyle name="Millares 44 17" xfId="5308" xr:uid="{1F79264B-F679-4A10-994D-B860BBAA0BF3}"/>
    <cellStyle name="Millares 44 18" xfId="5309" xr:uid="{4EFC5DFB-1ADE-40E0-86D0-77F45485E756}"/>
    <cellStyle name="Millares 44 19" xfId="5310" xr:uid="{A7FBBCB8-ECA7-4E94-A694-95313E4486B9}"/>
    <cellStyle name="Millares 44 2" xfId="5311" xr:uid="{1610A580-D8F0-4287-9E8E-4D8A228A2D06}"/>
    <cellStyle name="Millares 44 2 2" xfId="5312" xr:uid="{4AE2D075-F880-4C4D-98F9-444F3E129995}"/>
    <cellStyle name="Millares 44 2 3" xfId="5313" xr:uid="{1D75D077-5077-453E-A24C-73EF17DE0F10}"/>
    <cellStyle name="Millares 44 20" xfId="5314" xr:uid="{B2665D15-4FAC-418B-8474-C25FCBCF6913}"/>
    <cellStyle name="Millares 44 21" xfId="5315" xr:uid="{C1741103-EB86-4F72-898A-278596D7BF66}"/>
    <cellStyle name="Millares 44 22" xfId="5316" xr:uid="{98DA223E-AE99-4401-BC8A-AE972C7D51D0}"/>
    <cellStyle name="Millares 44 23" xfId="5317" xr:uid="{5B29D2EA-90DC-4B34-B864-0B17B6E5E3A7}"/>
    <cellStyle name="Millares 44 24" xfId="9332" xr:uid="{6519BEE9-367C-4891-ABE6-FB963C717505}"/>
    <cellStyle name="Millares 44 3" xfId="5318" xr:uid="{0CB60DDB-A00A-47BB-9493-F92B6B23274B}"/>
    <cellStyle name="Millares 44 4" xfId="5319" xr:uid="{22BDFAED-EA96-4B3B-B3B6-1A19E70D7ED5}"/>
    <cellStyle name="Millares 44 5" xfId="5320" xr:uid="{9B667730-00B9-4B23-B067-88010BF5D8D2}"/>
    <cellStyle name="Millares 44 6" xfId="5321" xr:uid="{4BD57DEA-3950-4298-815E-ECFBF1C6DDA2}"/>
    <cellStyle name="Millares 44 7" xfId="5322" xr:uid="{1143A48B-3909-4994-A50D-8F9405D0B302}"/>
    <cellStyle name="Millares 44 8" xfId="5323" xr:uid="{8DFF9FCA-E3E0-4B50-86C1-5C26033E519B}"/>
    <cellStyle name="Millares 44 9" xfId="5324" xr:uid="{EAD3E6C5-91AD-41C6-B290-516C9778ADBF}"/>
    <cellStyle name="Millares 45" xfId="5325" xr:uid="{96D3D8E3-A847-43FB-A97A-B8C1F964B7C0}"/>
    <cellStyle name="Millares 45 10" xfId="5326" xr:uid="{59B85CB6-B3CA-4A8A-9E71-607FCED254F4}"/>
    <cellStyle name="Millares 45 11" xfId="5327" xr:uid="{B7931952-BAB5-4A9C-A88B-91C8848FEAFD}"/>
    <cellStyle name="Millares 45 12" xfId="5328" xr:uid="{8CE70BBC-E6E9-4D92-BE2D-CAF5E0C008F9}"/>
    <cellStyle name="Millares 45 13" xfId="5329" xr:uid="{C7FC8DAB-46D6-4EA1-A0B5-2E515E3652E7}"/>
    <cellStyle name="Millares 45 14" xfId="5330" xr:uid="{7BE977CF-EAB6-4175-AAB8-6EBF6C626C3D}"/>
    <cellStyle name="Millares 45 15" xfId="5331" xr:uid="{001FB6AE-7666-42A4-87FB-692D856959E0}"/>
    <cellStyle name="Millares 45 16" xfId="5332" xr:uid="{6D8A4341-FC88-43A8-86FC-A09B0B6BF803}"/>
    <cellStyle name="Millares 45 17" xfId="5333" xr:uid="{DABEE1AD-580E-46AB-B37A-2EFEA1DEC495}"/>
    <cellStyle name="Millares 45 18" xfId="5334" xr:uid="{40002F55-FB17-4F9E-9607-B7825EE0C98C}"/>
    <cellStyle name="Millares 45 19" xfId="5335" xr:uid="{B39AE163-6E70-4A33-8EE6-6F9F51A82938}"/>
    <cellStyle name="Millares 45 2" xfId="5336" xr:uid="{E0DB2B56-EF2D-47E5-8D60-27D0E344EADC}"/>
    <cellStyle name="Millares 45 2 2" xfId="5337" xr:uid="{163140B7-DF2A-4310-98C7-9AD9F47B3E5A}"/>
    <cellStyle name="Millares 45 2 3" xfId="5338" xr:uid="{013B17C5-88CE-48FC-A911-6746192475C7}"/>
    <cellStyle name="Millares 45 20" xfId="5339" xr:uid="{1E1314DE-CB11-4E03-857C-1080F9C2BD3B}"/>
    <cellStyle name="Millares 45 21" xfId="5340" xr:uid="{4CD4DB98-AE1D-41FB-A1C3-B76A280E753C}"/>
    <cellStyle name="Millares 45 22" xfId="5341" xr:uid="{C0DF97D1-6F6E-40EA-B1E3-0FD21306F2D9}"/>
    <cellStyle name="Millares 45 23" xfId="5342" xr:uid="{186F6F25-0EC5-4421-861A-C08C6E41C986}"/>
    <cellStyle name="Millares 45 24" xfId="9333" xr:uid="{9CD62C86-A770-4337-BA5A-53C7282C416A}"/>
    <cellStyle name="Millares 45 3" xfId="5343" xr:uid="{33379BBA-B766-4632-8B72-A30559D6FDA7}"/>
    <cellStyle name="Millares 45 4" xfId="5344" xr:uid="{EEE4F6E2-9A32-4F70-9691-6613F31C809E}"/>
    <cellStyle name="Millares 45 5" xfId="5345" xr:uid="{83599370-2257-425A-8A35-33CB3A321249}"/>
    <cellStyle name="Millares 45 6" xfId="5346" xr:uid="{CB43BCF9-2E4B-430E-8E2E-134400812551}"/>
    <cellStyle name="Millares 45 7" xfId="5347" xr:uid="{AC2FC43A-00F6-4453-9D38-0CB9B96463F0}"/>
    <cellStyle name="Millares 45 8" xfId="5348" xr:uid="{748D6E4B-1518-4F0C-82DA-9A9956E9EB6A}"/>
    <cellStyle name="Millares 45 9" xfId="5349" xr:uid="{7D6453E3-DB5D-4445-AF42-9B3A9C878ECA}"/>
    <cellStyle name="Millares 456" xfId="9253" xr:uid="{C3D5FD6B-319A-4B4F-A693-98E418135BFD}"/>
    <cellStyle name="Millares 46" xfId="5350" xr:uid="{273FFF28-C243-44C5-A150-E323929987E5}"/>
    <cellStyle name="Millares 46 10" xfId="5351" xr:uid="{ECB21D05-D5D5-4E64-BC53-42951168F508}"/>
    <cellStyle name="Millares 46 11" xfId="5352" xr:uid="{8C54A5C3-441C-4B13-B723-C7E1D7405672}"/>
    <cellStyle name="Millares 46 12" xfId="5353" xr:uid="{EAA351C7-B6E8-4B3B-8E32-69B47B196C88}"/>
    <cellStyle name="Millares 46 13" xfId="5354" xr:uid="{57FE602E-CACF-40D6-936C-AC125E18349B}"/>
    <cellStyle name="Millares 46 14" xfId="5355" xr:uid="{224EEB43-1ACF-4E66-980A-A48340FF3932}"/>
    <cellStyle name="Millares 46 15" xfId="5356" xr:uid="{E8CD558C-E585-41DF-B3F1-F94899A8D45F}"/>
    <cellStyle name="Millares 46 16" xfId="5357" xr:uid="{B5F3EB24-1757-4220-8F06-464B2566488A}"/>
    <cellStyle name="Millares 46 17" xfId="5358" xr:uid="{E9326618-07BA-4EE2-B452-D2CFDF7E60D7}"/>
    <cellStyle name="Millares 46 18" xfId="5359" xr:uid="{F5EF23F4-2E05-4E35-BC91-E48A110B0C19}"/>
    <cellStyle name="Millares 46 19" xfId="5360" xr:uid="{0291DAAC-1D42-4077-941B-FD34C6769164}"/>
    <cellStyle name="Millares 46 2" xfId="5361" xr:uid="{BD1B77FB-4CE1-4908-BB59-4F2844D44031}"/>
    <cellStyle name="Millares 46 2 2" xfId="5362" xr:uid="{B1EA44F0-BF40-46EE-B448-FF945CE5E427}"/>
    <cellStyle name="Millares 46 2 3" xfId="5363" xr:uid="{3072779D-0B8B-44F8-9853-36A707152DEF}"/>
    <cellStyle name="Millares 46 20" xfId="5364" xr:uid="{86697001-83C9-466D-8E3A-2AD75D4E781E}"/>
    <cellStyle name="Millares 46 21" xfId="5365" xr:uid="{C9214BED-E79A-4789-B598-8ABFF6A2574D}"/>
    <cellStyle name="Millares 46 22" xfId="5366" xr:uid="{45AA223E-6C34-4A45-B96E-DBF90876FCC2}"/>
    <cellStyle name="Millares 46 23" xfId="5367" xr:uid="{2F39A49E-31E6-4573-B4A6-E7DFB1A742D4}"/>
    <cellStyle name="Millares 46 24" xfId="9334" xr:uid="{D461DE00-022E-49DC-AA33-3C2960955DBF}"/>
    <cellStyle name="Millares 46 3" xfId="5368" xr:uid="{68EBA42A-953D-40CD-88E3-A8F042FCF678}"/>
    <cellStyle name="Millares 46 4" xfId="5369" xr:uid="{DB7BFA3C-0D1A-4B2B-BFCA-8F3A2C223BF9}"/>
    <cellStyle name="Millares 46 5" xfId="5370" xr:uid="{FB6F5E66-CF25-43D2-A97F-E20FE16DF7D8}"/>
    <cellStyle name="Millares 46 6" xfId="5371" xr:uid="{C2B050CD-EF2C-4E1B-85CE-D81ABB3132B8}"/>
    <cellStyle name="Millares 46 7" xfId="5372" xr:uid="{C921206F-F8FB-4F29-A4D4-8DBB4CE5BDBB}"/>
    <cellStyle name="Millares 46 8" xfId="5373" xr:uid="{0CBABDC2-EE6F-4A10-9946-A376608C69F9}"/>
    <cellStyle name="Millares 46 9" xfId="5374" xr:uid="{7C761724-E074-4C0C-9209-1061CB064F7A}"/>
    <cellStyle name="Millares 47" xfId="5375" xr:uid="{B7A29D8D-B54C-4D05-9967-AEA2F4EF3923}"/>
    <cellStyle name="Millares 47 10" xfId="5376" xr:uid="{B5FBF119-72A3-42C4-A186-FCB1BD73799C}"/>
    <cellStyle name="Millares 47 11" xfId="5377" xr:uid="{F75EE8FE-7311-498D-9524-4495EB486445}"/>
    <cellStyle name="Millares 47 12" xfId="5378" xr:uid="{E0C5B305-3E64-4F38-8F81-63B136BBEBE4}"/>
    <cellStyle name="Millares 47 13" xfId="5379" xr:uid="{9CE380D7-E0B7-4899-B319-D246C791F253}"/>
    <cellStyle name="Millares 47 14" xfId="5380" xr:uid="{ACE88430-3121-4506-B7C5-471D32AB7E23}"/>
    <cellStyle name="Millares 47 15" xfId="5381" xr:uid="{D67AF1A2-754C-4D4F-B5FA-AC1C9A928646}"/>
    <cellStyle name="Millares 47 16" xfId="5382" xr:uid="{DC2F952B-13B9-486B-AAD8-976F31C72780}"/>
    <cellStyle name="Millares 47 17" xfId="5383" xr:uid="{8D0858EB-0293-461E-881C-0108FE89D0B2}"/>
    <cellStyle name="Millares 47 18" xfId="5384" xr:uid="{7617A689-7F09-48E7-9F14-49D8E61A5FAE}"/>
    <cellStyle name="Millares 47 19" xfId="5385" xr:uid="{85FD7267-E6E3-4F6C-AA3D-3906D043CA44}"/>
    <cellStyle name="Millares 47 2" xfId="5386" xr:uid="{F43E72D0-0A91-412A-BBCB-13068C9F98DE}"/>
    <cellStyle name="Millares 47 2 2" xfId="5387" xr:uid="{7FC86AFF-5C56-4CE3-A181-547682E4C3DA}"/>
    <cellStyle name="Millares 47 2 3" xfId="5388" xr:uid="{078BD713-5329-429F-AD0D-8352364269C1}"/>
    <cellStyle name="Millares 47 20" xfId="5389" xr:uid="{53C77426-F795-47D0-A3E9-B866715B7130}"/>
    <cellStyle name="Millares 47 21" xfId="5390" xr:uid="{E2974C2E-4665-4EC0-8206-4172C6FECB24}"/>
    <cellStyle name="Millares 47 22" xfId="5391" xr:uid="{6EC30A4D-7652-41AB-BE78-FB76925D9455}"/>
    <cellStyle name="Millares 47 23" xfId="5392" xr:uid="{4695CEC5-C050-4EF0-A945-4345942C0CE6}"/>
    <cellStyle name="Millares 47 24" xfId="9335" xr:uid="{34F5F03F-C4A5-4390-9A26-A24241DA0AA9}"/>
    <cellStyle name="Millares 47 3" xfId="5393" xr:uid="{24B4C8BD-1AF9-459B-9B61-F6693C1417D9}"/>
    <cellStyle name="Millares 47 4" xfId="5394" xr:uid="{2B33BCA7-80AC-493A-A51A-255D6EA6FD5D}"/>
    <cellStyle name="Millares 47 5" xfId="5395" xr:uid="{8477F86F-2E99-45F8-A5D1-77CA33CD33E7}"/>
    <cellStyle name="Millares 47 6" xfId="5396" xr:uid="{BDF0F1E0-A153-4646-97C6-9A187D1D9978}"/>
    <cellStyle name="Millares 47 7" xfId="5397" xr:uid="{3BC38C51-1238-4FEC-A45B-6D3669D0A8F6}"/>
    <cellStyle name="Millares 47 8" xfId="5398" xr:uid="{85BFC909-2404-4732-9AF6-C98A63D026A9}"/>
    <cellStyle name="Millares 47 9" xfId="5399" xr:uid="{C2CF620C-BBB4-4C2B-9146-7D7EE056BC01}"/>
    <cellStyle name="Millares 48" xfId="5400" xr:uid="{87908D7D-4753-4ED5-96F0-979945AC21C4}"/>
    <cellStyle name="Millares 48 10" xfId="5401" xr:uid="{73DACD35-A77A-47ED-A64B-6519036F6099}"/>
    <cellStyle name="Millares 48 11" xfId="5402" xr:uid="{060124E4-AF33-4E42-92B0-5022B6F9A37C}"/>
    <cellStyle name="Millares 48 12" xfId="5403" xr:uid="{58EA2DA4-91FE-43B3-A459-836114EED725}"/>
    <cellStyle name="Millares 48 13" xfId="5404" xr:uid="{1665E1D0-F722-4794-A59A-6E74016FBF9F}"/>
    <cellStyle name="Millares 48 14" xfId="5405" xr:uid="{E3BD8E00-2A57-4CE5-B6F4-5A8302EE214F}"/>
    <cellStyle name="Millares 48 15" xfId="5406" xr:uid="{C5D2F8B8-6346-4FA0-8E07-B5D4FD61B764}"/>
    <cellStyle name="Millares 48 16" xfId="5407" xr:uid="{60431AEC-992D-48F2-8CC9-9B1803B11B35}"/>
    <cellStyle name="Millares 48 17" xfId="5408" xr:uid="{F2E360B4-A5AA-4E13-AC6E-4225839CFCEF}"/>
    <cellStyle name="Millares 48 18" xfId="5409" xr:uid="{97977984-64E4-423A-BCD0-86A02D5E0140}"/>
    <cellStyle name="Millares 48 19" xfId="5410" xr:uid="{57626DA1-BBC4-4F68-BBE6-B6BBC452A211}"/>
    <cellStyle name="Millares 48 2" xfId="5411" xr:uid="{D2AC9F38-3C85-4073-ABDC-6FD8B77F0C45}"/>
    <cellStyle name="Millares 48 2 2" xfId="5412" xr:uid="{916436D8-F579-4D5C-B5EE-F9266C7363D3}"/>
    <cellStyle name="Millares 48 2 3" xfId="5413" xr:uid="{4ED0CCD9-4B5F-4F54-A517-8DF58D494601}"/>
    <cellStyle name="Millares 48 20" xfId="5414" xr:uid="{59FEA271-A4A9-407E-B7B2-CD06E2A2124D}"/>
    <cellStyle name="Millares 48 21" xfId="5415" xr:uid="{6D5A397D-4DF5-4CE5-9D3B-EF74282B991A}"/>
    <cellStyle name="Millares 48 22" xfId="5416" xr:uid="{F7EE19CB-2989-40B0-8A1B-609BFD204342}"/>
    <cellStyle name="Millares 48 23" xfId="5417" xr:uid="{7EFF5F2B-C449-4B6D-AF26-B960A40950FD}"/>
    <cellStyle name="Millares 48 24" xfId="9336" xr:uid="{1C9B4262-96AE-4780-8EA1-7DD29793AD8E}"/>
    <cellStyle name="Millares 48 3" xfId="5418" xr:uid="{90C5B2FC-930C-48D1-83DB-5B08093629FA}"/>
    <cellStyle name="Millares 48 4" xfId="5419" xr:uid="{3533A41D-7344-486E-B372-2DA4E1494340}"/>
    <cellStyle name="Millares 48 5" xfId="5420" xr:uid="{39087B0F-D7EB-448A-BC96-9D7D0D666484}"/>
    <cellStyle name="Millares 48 6" xfId="5421" xr:uid="{3C57ED50-C819-4F95-9737-51B1FEAE23B4}"/>
    <cellStyle name="Millares 48 7" xfId="5422" xr:uid="{C373A455-84B4-4586-B1A0-69F32F561CC0}"/>
    <cellStyle name="Millares 48 8" xfId="5423" xr:uid="{CC2CBA19-7D50-4FBD-A2D2-084022FD5B51}"/>
    <cellStyle name="Millares 48 9" xfId="5424" xr:uid="{B24FF016-626D-420B-874C-3C7FBD3E48C8}"/>
    <cellStyle name="Millares 49" xfId="5425" xr:uid="{DEAFB911-B457-4519-8C97-DEF65BE89B91}"/>
    <cellStyle name="Millares 49 10" xfId="5426" xr:uid="{847DD714-BEBB-4FA9-9F5F-13693763F355}"/>
    <cellStyle name="Millares 49 11" xfId="5427" xr:uid="{4AE70F92-0851-42A5-84D8-3C0053B315DE}"/>
    <cellStyle name="Millares 49 12" xfId="5428" xr:uid="{FD13CCAF-D7D7-48D1-9CBA-ECB2C556E5E1}"/>
    <cellStyle name="Millares 49 13" xfId="5429" xr:uid="{568F01B5-9641-40AF-87C0-1F244E27A8CC}"/>
    <cellStyle name="Millares 49 14" xfId="5430" xr:uid="{5ADA9B4E-3CD4-404B-BC5A-9C26C68B8D6F}"/>
    <cellStyle name="Millares 49 15" xfId="5431" xr:uid="{6497EAD5-DE1D-4835-8A5D-A01084F31754}"/>
    <cellStyle name="Millares 49 16" xfId="5432" xr:uid="{590CC091-68BB-4460-B023-AC3E2C9F4ED2}"/>
    <cellStyle name="Millares 49 17" xfId="5433" xr:uid="{834C8B00-A8DB-4645-BFC2-826C8E25488B}"/>
    <cellStyle name="Millares 49 18" xfId="5434" xr:uid="{EA20DE19-6FE3-41D1-8530-4348920605BD}"/>
    <cellStyle name="Millares 49 19" xfId="5435" xr:uid="{74DB4F16-5726-4E59-9829-CE92A55B61E2}"/>
    <cellStyle name="Millares 49 2" xfId="5436" xr:uid="{4DAD4ADC-2EB2-4C1F-91CC-BB6FA5A93CE5}"/>
    <cellStyle name="Millares 49 2 2" xfId="5437" xr:uid="{E0A3BAB1-3FEA-4F72-AECA-165C2466EB87}"/>
    <cellStyle name="Millares 49 2 3" xfId="5438" xr:uid="{433B840E-C0AF-4EFA-BAF9-E08CB8B10571}"/>
    <cellStyle name="Millares 49 20" xfId="5439" xr:uid="{299FC1EC-775C-4A13-AD09-98F03E5C5E40}"/>
    <cellStyle name="Millares 49 21" xfId="5440" xr:uid="{E7439DAB-63D7-44B5-B903-FAD4018CA14F}"/>
    <cellStyle name="Millares 49 22" xfId="5441" xr:uid="{934741F2-7B64-4322-908B-699BEC21630C}"/>
    <cellStyle name="Millares 49 23" xfId="5442" xr:uid="{76CC3BE9-5FA5-4547-A7C9-2E1EE0EAE438}"/>
    <cellStyle name="Millares 49 24" xfId="9337" xr:uid="{ECEF9058-546A-4E16-B7C8-667A9E13E4DC}"/>
    <cellStyle name="Millares 49 3" xfId="5443" xr:uid="{2EE7364A-4DFA-4D02-A48E-54744EAF1B19}"/>
    <cellStyle name="Millares 49 4" xfId="5444" xr:uid="{A8FF02FA-1E4F-4B5B-8C98-BEAE64190D87}"/>
    <cellStyle name="Millares 49 5" xfId="5445" xr:uid="{5293E11A-345C-41B8-959D-81EBA7639281}"/>
    <cellStyle name="Millares 49 6" xfId="5446" xr:uid="{C24B1A14-7CA3-468F-9E17-193B8497BEA0}"/>
    <cellStyle name="Millares 49 7" xfId="5447" xr:uid="{FD31AD44-F519-4CEC-A7D8-CE02BE4895F9}"/>
    <cellStyle name="Millares 49 8" xfId="5448" xr:uid="{61B681C4-7D94-4955-B720-B90DDEF9BED7}"/>
    <cellStyle name="Millares 49 9" xfId="5449" xr:uid="{8766A1BE-4F2A-43C5-8B12-7E8CB9D9BFF8}"/>
    <cellStyle name="Millares 490" xfId="8095" xr:uid="{9F9378A8-3EC1-48EA-8CBF-7CBD6D3887F8}"/>
    <cellStyle name="Millares 5" xfId="5450" xr:uid="{90893733-19F4-4510-AE2A-49CE8F204861}"/>
    <cellStyle name="Millares 5 10" xfId="5451" xr:uid="{649B6AB2-7A97-4160-82EF-D98481A7C4D6}"/>
    <cellStyle name="Millares 5 11" xfId="5452" xr:uid="{D596864C-C304-4568-9C4C-FD60DA470EE5}"/>
    <cellStyle name="Millares 5 12" xfId="5453" xr:uid="{6AD98533-519C-4580-899B-228AB3338CEF}"/>
    <cellStyle name="Millares 5 13" xfId="5454" xr:uid="{5D6D78AE-23A6-4002-B243-47E08EDC6F83}"/>
    <cellStyle name="Millares 5 14" xfId="5455" xr:uid="{70629509-6E2C-44BA-9C11-4B6010C11BBD}"/>
    <cellStyle name="Millares 5 15" xfId="5456" xr:uid="{D948BED7-8496-429F-8B05-53CD3149F9AD}"/>
    <cellStyle name="Millares 5 16" xfId="5457" xr:uid="{3219AB1F-0114-47A3-92E8-BCDE355D3C51}"/>
    <cellStyle name="Millares 5 17" xfId="5458" xr:uid="{EE1F0AE7-65B6-4FC3-8239-653F8C492FB4}"/>
    <cellStyle name="Millares 5 18" xfId="5459" xr:uid="{E2ED8ECD-3516-4EA5-92A2-9D822A595842}"/>
    <cellStyle name="Millares 5 19" xfId="5460" xr:uid="{4FC1F848-F196-416C-829D-CE64E7334846}"/>
    <cellStyle name="Millares 5 2" xfId="5461" xr:uid="{860C1C6B-018B-41C0-9ACA-B4F54E146C3B}"/>
    <cellStyle name="Millares 5 2 10" xfId="5462" xr:uid="{8EC3776A-F80D-4773-A021-0F23CA0ABC97}"/>
    <cellStyle name="Millares 5 2 11" xfId="5463" xr:uid="{3B3F5CEE-8EA5-4383-8DB5-2B02F8394DD6}"/>
    <cellStyle name="Millares 5 2 12" xfId="5464" xr:uid="{0D5D3D27-B95D-4070-8DE8-929E643205CE}"/>
    <cellStyle name="Millares 5 2 13" xfId="5465" xr:uid="{303FC216-F7E3-4E8C-A28F-C73C8690E36C}"/>
    <cellStyle name="Millares 5 2 14" xfId="5466" xr:uid="{239BA9F4-0B4A-4238-9BC8-7C9935451A50}"/>
    <cellStyle name="Millares 5 2 15" xfId="5467" xr:uid="{F0B308A0-D42D-43A9-A089-D1E4563325AC}"/>
    <cellStyle name="Millares 5 2 16" xfId="5468" xr:uid="{A1FDE7A2-DDE0-401A-B616-67BDF49E6626}"/>
    <cellStyle name="Millares 5 2 17" xfId="5469" xr:uid="{1D6A9C53-8493-4879-9EA6-0F43148A0EC7}"/>
    <cellStyle name="Millares 5 2 18" xfId="5470" xr:uid="{A40F4F57-FDDD-4C2E-8D61-7F7471A35E39}"/>
    <cellStyle name="Millares 5 2 19" xfId="5471" xr:uid="{0551EE71-180D-4008-B497-C70612269A7F}"/>
    <cellStyle name="Millares 5 2 2" xfId="5472" xr:uid="{05093A16-AD56-48EC-B5F3-729E4C032201}"/>
    <cellStyle name="Millares 5 2 2 2" xfId="5473" xr:uid="{114E407B-6ADD-49C6-B0BF-284288D7D9D2}"/>
    <cellStyle name="Millares 5 2 2 3" xfId="5474" xr:uid="{25966D9E-8BC9-4AC0-9F67-7B0AC2AAC7A2}"/>
    <cellStyle name="Millares 5 2 20" xfId="5475" xr:uid="{31989336-089A-46D1-AD40-7CE1983E353B}"/>
    <cellStyle name="Millares 5 2 21" xfId="5476" xr:uid="{24A3FF20-9FDC-4990-B150-EC533AD5D44C}"/>
    <cellStyle name="Millares 5 2 22" xfId="5477" xr:uid="{6E8F8A56-FAD4-4F00-BD32-D7FAFFA07EF2}"/>
    <cellStyle name="Millares 5 2 3" xfId="5478" xr:uid="{E5462F01-0A92-464A-BBF7-4C8EE6E4D5B6}"/>
    <cellStyle name="Millares 5 2 4" xfId="5479" xr:uid="{0BF6B17E-1CAC-4E9C-B39B-C290FB09DA53}"/>
    <cellStyle name="Millares 5 2 5" xfId="5480" xr:uid="{BDF7AF7B-8AF4-47AD-8590-1689A12992A9}"/>
    <cellStyle name="Millares 5 2 6" xfId="5481" xr:uid="{BC598A10-892F-492F-A42A-E93EA74B9CF1}"/>
    <cellStyle name="Millares 5 2 7" xfId="5482" xr:uid="{08EE14E0-9AA9-4CE5-8C2E-FC66331F1490}"/>
    <cellStyle name="Millares 5 2 8" xfId="5483" xr:uid="{D568D78D-8D45-4EEF-B6F3-F342033D237C}"/>
    <cellStyle name="Millares 5 2 9" xfId="5484" xr:uid="{66DE6649-6651-4B8F-8F0D-E6419511B821}"/>
    <cellStyle name="Millares 5 20" xfId="5485" xr:uid="{55B81175-1DA1-4106-89A5-D76A5CC96A88}"/>
    <cellStyle name="Millares 5 21" xfId="5486" xr:uid="{9F24EF4D-BFBA-4637-A47A-ADE9A667A94B}"/>
    <cellStyle name="Millares 5 22" xfId="5487" xr:uid="{2609CAB1-CD54-4D25-A1E6-5B30D9AB9E98}"/>
    <cellStyle name="Millares 5 23" xfId="5488" xr:uid="{328CA506-7484-46CF-BF7D-7C96E28D0C32}"/>
    <cellStyle name="Millares 5 24" xfId="5489" xr:uid="{2B7FE9CB-D74D-4550-87C7-6FF581406872}"/>
    <cellStyle name="Millares 5 25" xfId="5490" xr:uid="{92B3B8FA-5A84-41DC-8165-7CEB6110EA73}"/>
    <cellStyle name="Millares 5 26" xfId="5491" xr:uid="{E6DE72B2-5D8E-454A-8F86-1C99E6760280}"/>
    <cellStyle name="Millares 5 3" xfId="5492" xr:uid="{317A7480-4244-4410-8F51-35EC6C0536B1}"/>
    <cellStyle name="Millares 5 3 10" xfId="5493" xr:uid="{AF92CBE3-4F7E-4208-B906-98564D903E3C}"/>
    <cellStyle name="Millares 5 3 11" xfId="5494" xr:uid="{74EDE921-2996-4E53-8BC3-BF4B8E8FFDF9}"/>
    <cellStyle name="Millares 5 3 12" xfId="5495" xr:uid="{0020F8F6-0B9B-4BBB-B45F-C54E9A630F09}"/>
    <cellStyle name="Millares 5 3 13" xfId="5496" xr:uid="{4728B1C8-D724-4B85-983A-3B8A22D73537}"/>
    <cellStyle name="Millares 5 3 14" xfId="5497" xr:uid="{E15A4645-D4C2-4441-8649-A59B67B8C500}"/>
    <cellStyle name="Millares 5 3 15" xfId="5498" xr:uid="{3D7EF419-E604-48E9-95FB-588C9C1E6FB9}"/>
    <cellStyle name="Millares 5 3 16" xfId="5499" xr:uid="{A1D2BF15-7321-432F-9F5C-E6E8AEEE617F}"/>
    <cellStyle name="Millares 5 3 17" xfId="5500" xr:uid="{4EA653A2-381E-4450-A524-66A5304A9272}"/>
    <cellStyle name="Millares 5 3 18" xfId="5501" xr:uid="{4B176DAC-09AB-49B3-AC47-58DC372E0915}"/>
    <cellStyle name="Millares 5 3 19" xfId="5502" xr:uid="{4F2C3000-0362-4821-9CBA-817D13FCA3A1}"/>
    <cellStyle name="Millares 5 3 2" xfId="5503" xr:uid="{39C90CA1-3C25-4E91-9759-8EFFA99FD1A4}"/>
    <cellStyle name="Millares 5 3 2 2" xfId="5504" xr:uid="{DAA5A524-BAE2-4D17-87E8-44663972150F}"/>
    <cellStyle name="Millares 5 3 2 3" xfId="5505" xr:uid="{5D8CCFF7-B2D4-4DE9-8A0E-0EDA8843990A}"/>
    <cellStyle name="Millares 5 3 20" xfId="5506" xr:uid="{71E8F345-5C20-4966-AD4C-E27710E89AA2}"/>
    <cellStyle name="Millares 5 3 21" xfId="5507" xr:uid="{952F4608-D909-4483-8E2C-6BA65CE76865}"/>
    <cellStyle name="Millares 5 3 22" xfId="5508" xr:uid="{A9937377-1506-4CDA-A1F8-C0CB7E0CF8E0}"/>
    <cellStyle name="Millares 5 3 3" xfId="5509" xr:uid="{051DA2B7-BF10-4858-B2AF-1820C0EEB9DA}"/>
    <cellStyle name="Millares 5 3 4" xfId="5510" xr:uid="{8D86BFC9-216D-47A6-BCD4-D0B9F886C56F}"/>
    <cellStyle name="Millares 5 3 5" xfId="5511" xr:uid="{798E7FF4-DD41-4AAA-A94D-E60CB7CF35AB}"/>
    <cellStyle name="Millares 5 3 6" xfId="5512" xr:uid="{E3303E3C-799C-4B36-827E-4E3C6202F133}"/>
    <cellStyle name="Millares 5 3 7" xfId="5513" xr:uid="{DA94439C-8775-4D8B-A35A-4B852BE15FDE}"/>
    <cellStyle name="Millares 5 3 8" xfId="5514" xr:uid="{E0695569-5748-40C3-B8E9-F37FA54C9B58}"/>
    <cellStyle name="Millares 5 3 9" xfId="5515" xr:uid="{D1FA9389-324E-4778-A024-71540F166689}"/>
    <cellStyle name="Millares 5 4" xfId="5516" xr:uid="{F59D37F7-304D-4F30-A2AF-9EC25046734A}"/>
    <cellStyle name="Millares 5 4 10" xfId="5517" xr:uid="{E4BE7315-72FB-434B-82AC-4E48BBE1E40C}"/>
    <cellStyle name="Millares 5 4 11" xfId="5518" xr:uid="{BA2852F0-1411-44D8-AD21-FCB85F55A0C0}"/>
    <cellStyle name="Millares 5 4 12" xfId="5519" xr:uid="{233A3AA0-EBBE-4B57-B84C-C750BA60A471}"/>
    <cellStyle name="Millares 5 4 13" xfId="5520" xr:uid="{F8774EA4-5894-49B9-A3C0-9802D6209FCC}"/>
    <cellStyle name="Millares 5 4 14" xfId="5521" xr:uid="{416A6740-A768-47E8-A464-D96CCD28C063}"/>
    <cellStyle name="Millares 5 4 15" xfId="5522" xr:uid="{2AD5314E-354A-4849-922E-D215339D9829}"/>
    <cellStyle name="Millares 5 4 16" xfId="5523" xr:uid="{B5FCC708-339F-4E0E-90DE-FE4F6D406F01}"/>
    <cellStyle name="Millares 5 4 17" xfId="5524" xr:uid="{D4C4BFBE-B0D6-4403-8466-D506C13CAFFF}"/>
    <cellStyle name="Millares 5 4 18" xfId="5525" xr:uid="{2CAD4350-8097-4413-B125-5209C8E760D0}"/>
    <cellStyle name="Millares 5 4 19" xfId="5526" xr:uid="{36C70F44-822D-48D6-9EE5-3DE5B5DC3A43}"/>
    <cellStyle name="Millares 5 4 2" xfId="5527" xr:uid="{C7901094-6A88-4277-BEE9-53A0EF50EFD2}"/>
    <cellStyle name="Millares 5 4 2 2" xfId="5528" xr:uid="{324D3AD1-5D0A-4342-B735-A14F637DD056}"/>
    <cellStyle name="Millares 5 4 2 3" xfId="5529" xr:uid="{E3117E78-475F-44D4-8073-759FF1BCF806}"/>
    <cellStyle name="Millares 5 4 20" xfId="5530" xr:uid="{F44A2DB3-A150-438A-B878-A05571925E31}"/>
    <cellStyle name="Millares 5 4 21" xfId="5531" xr:uid="{DECCBB4A-0172-4341-9311-9EA66C2EEC88}"/>
    <cellStyle name="Millares 5 4 3" xfId="5532" xr:uid="{2B969594-A02F-487E-9842-1E377F953300}"/>
    <cellStyle name="Millares 5 4 4" xfId="5533" xr:uid="{C44531C5-5C4A-432C-B535-D4EEFCA0D8D4}"/>
    <cellStyle name="Millares 5 4 5" xfId="5534" xr:uid="{5C9801AB-8813-4DF0-B2AE-98FC82584D54}"/>
    <cellStyle name="Millares 5 4 6" xfId="5535" xr:uid="{43702AAB-6882-46A7-8CD7-7E46EFD1A175}"/>
    <cellStyle name="Millares 5 4 7" xfId="5536" xr:uid="{B4E641B1-02FA-4020-82C6-19F3480975ED}"/>
    <cellStyle name="Millares 5 4 8" xfId="5537" xr:uid="{1F11882E-3471-46CD-9511-7E3D3DFE5E66}"/>
    <cellStyle name="Millares 5 4 9" xfId="5538" xr:uid="{69D73FB2-2552-4032-8DA2-AE6573D19F7B}"/>
    <cellStyle name="Millares 5 5" xfId="5539" xr:uid="{0F7E8952-EEFC-481B-8596-2E638EAF0232}"/>
    <cellStyle name="Millares 5 5 10" xfId="5540" xr:uid="{C4109A06-98C0-44DF-82E2-8502813456D1}"/>
    <cellStyle name="Millares 5 5 11" xfId="5541" xr:uid="{32B1B17D-6ECD-42DE-A012-2C7CEC9D3323}"/>
    <cellStyle name="Millares 5 5 12" xfId="5542" xr:uid="{12E461D5-BF0D-4BC8-9F1B-B548570D5A1D}"/>
    <cellStyle name="Millares 5 5 13" xfId="5543" xr:uid="{75CB52D7-3A6A-4EBC-BDBA-B112D0F9F732}"/>
    <cellStyle name="Millares 5 5 14" xfId="5544" xr:uid="{E15AE241-5C8B-4EEF-8748-139EEF02C190}"/>
    <cellStyle name="Millares 5 5 15" xfId="5545" xr:uid="{324BF5AB-9051-49D7-A038-D317ACE72FA8}"/>
    <cellStyle name="Millares 5 5 16" xfId="5546" xr:uid="{7EEC3625-65A5-4A34-8F19-3412AD9E8420}"/>
    <cellStyle name="Millares 5 5 17" xfId="5547" xr:uid="{A805E789-74F2-4B70-AEEB-0B236668D4BA}"/>
    <cellStyle name="Millares 5 5 18" xfId="5548" xr:uid="{9F4E310B-6BE1-4057-9975-9C52EBE63B5A}"/>
    <cellStyle name="Millares 5 5 19" xfId="5549" xr:uid="{68A4A8DF-9F6E-42EB-ABCC-9BE65F89B5A8}"/>
    <cellStyle name="Millares 5 5 2" xfId="5550" xr:uid="{C93D5DBD-2D9F-4478-B1B2-5C30073AE35F}"/>
    <cellStyle name="Millares 5 5 2 2" xfId="5551" xr:uid="{0D01B542-7A8A-434A-9FCD-6AF55496140F}"/>
    <cellStyle name="Millares 5 5 2 3" xfId="5552" xr:uid="{52CF64B2-EA45-40E9-9A5B-9D05F0E3210C}"/>
    <cellStyle name="Millares 5 5 20" xfId="5553" xr:uid="{4AFBE5BC-B37C-4C4C-8402-C1515092540F}"/>
    <cellStyle name="Millares 5 5 21" xfId="5554" xr:uid="{3032D498-48E2-405E-885A-FB72091EC741}"/>
    <cellStyle name="Millares 5 5 3" xfId="5555" xr:uid="{B2AF601D-4732-4A2B-A284-D97D4FBFA326}"/>
    <cellStyle name="Millares 5 5 4" xfId="5556" xr:uid="{3A1B01AD-DE67-4DD4-A703-C75F70132178}"/>
    <cellStyle name="Millares 5 5 5" xfId="5557" xr:uid="{E5ED36BA-13C4-49DD-83D1-6826B449068E}"/>
    <cellStyle name="Millares 5 5 6" xfId="5558" xr:uid="{C9CB4EF4-38E3-4726-AD40-2FC8266F5DF0}"/>
    <cellStyle name="Millares 5 5 7" xfId="5559" xr:uid="{52CE7EE7-C85F-43FB-90EE-BEE72F0D89D5}"/>
    <cellStyle name="Millares 5 5 8" xfId="5560" xr:uid="{893DB138-BCE4-4251-BED0-4F2015F792F1}"/>
    <cellStyle name="Millares 5 5 9" xfId="5561" xr:uid="{2A104B9B-DDE9-4185-976B-7E3EEAB9AB97}"/>
    <cellStyle name="Millares 5 6" xfId="5562" xr:uid="{4EEE8E51-0694-4529-B19E-FA88CD22AB0A}"/>
    <cellStyle name="Millares 5 6 2" xfId="5563" xr:uid="{CCEC0A93-138A-404C-B70A-DD821A0C53A5}"/>
    <cellStyle name="Millares 5 6 2 2" xfId="5564" xr:uid="{21EF0463-6A05-4BF6-874D-C62ED9C23513}"/>
    <cellStyle name="Millares 5 6 2 3" xfId="5565" xr:uid="{17E0A20C-9D57-4C0E-AB84-31A0B362854C}"/>
    <cellStyle name="Millares 5 6 3" xfId="5566" xr:uid="{C8BE1F64-B861-46C6-BECF-DD3EF2D34C6F}"/>
    <cellStyle name="Millares 5 6 4" xfId="5567" xr:uid="{0DFEFAE5-BDBF-4DEC-A48F-7FDB0D69AE12}"/>
    <cellStyle name="Millares 5 6 5" xfId="5568" xr:uid="{04B3C40F-112B-4D5C-BA8A-1E31165EFF09}"/>
    <cellStyle name="Millares 5 6 6" xfId="5569" xr:uid="{0B5B6891-6280-48BA-AC99-12DC8EFEC3F8}"/>
    <cellStyle name="Millares 5 6 7" xfId="5570" xr:uid="{B055D038-4C8F-4110-BB52-302905151264}"/>
    <cellStyle name="Millares 5 6 8" xfId="5571" xr:uid="{3B8044CC-FE79-439E-B8B3-74119A953CC1}"/>
    <cellStyle name="Millares 5 7" xfId="5572" xr:uid="{90B2C9F3-9BDC-45B4-9925-AF9671E11E73}"/>
    <cellStyle name="Millares 5 7 2" xfId="5573" xr:uid="{3940403B-92E6-4CCD-8FAF-55452635F5BC}"/>
    <cellStyle name="Millares 5 7 3" xfId="5574" xr:uid="{FA4E5292-D807-4AA6-8448-FCD060A03E85}"/>
    <cellStyle name="Millares 5 8" xfId="5575" xr:uid="{1F3C9554-B1E7-406C-A2EA-2B8E27FAE93B}"/>
    <cellStyle name="Millares 5 9" xfId="5576" xr:uid="{85702A81-B730-41E1-94E3-258BCC805EFB}"/>
    <cellStyle name="Millares 50" xfId="5577" xr:uid="{69E3BF43-1CE9-4352-8E6B-32B8F3303B5C}"/>
    <cellStyle name="Millares 50 10" xfId="5578" xr:uid="{7CB86E2B-A503-40C1-A151-1AA172C54F25}"/>
    <cellStyle name="Millares 50 11" xfId="5579" xr:uid="{91FC44EC-C725-4F85-BABF-7DA2CC1F4A08}"/>
    <cellStyle name="Millares 50 12" xfId="5580" xr:uid="{DCAC7CD4-8A30-438F-B8A1-A4FC7DA13BBB}"/>
    <cellStyle name="Millares 50 13" xfId="5581" xr:uid="{A97B009C-200B-4EC7-A6AC-840F9833FD72}"/>
    <cellStyle name="Millares 50 14" xfId="5582" xr:uid="{ED494C28-D717-43EC-BD07-02F13E755BCF}"/>
    <cellStyle name="Millares 50 15" xfId="5583" xr:uid="{76007C6E-3286-4A6D-B804-3D218AF01F30}"/>
    <cellStyle name="Millares 50 16" xfId="5584" xr:uid="{1CB32FC5-249C-441B-B4AA-F7AB5E4FA717}"/>
    <cellStyle name="Millares 50 17" xfId="5585" xr:uid="{A712C106-5FFF-42A0-9B3D-AEE790FA69A8}"/>
    <cellStyle name="Millares 50 18" xfId="5586" xr:uid="{17D132E5-73AE-40AE-A3FC-A63ECBC41941}"/>
    <cellStyle name="Millares 50 19" xfId="5587" xr:uid="{D7422BBB-091F-4F89-9AF1-BD0E0ACF2284}"/>
    <cellStyle name="Millares 50 2" xfId="5588" xr:uid="{9FF2968B-E84D-41DB-A485-0DFE5313926D}"/>
    <cellStyle name="Millares 50 2 2" xfId="5589" xr:uid="{1C73EAA5-CDDB-4F85-B95E-6A31D1926DB1}"/>
    <cellStyle name="Millares 50 2 3" xfId="5590" xr:uid="{111EF4CF-37E9-45BE-A2D5-C048FA3C29FA}"/>
    <cellStyle name="Millares 50 20" xfId="5591" xr:uid="{4F055AC5-DC96-40F9-9ADD-CEEAB75B2F6F}"/>
    <cellStyle name="Millares 50 21" xfId="5592" xr:uid="{3CA12F43-DCFA-42B5-9B23-8EE181F8F231}"/>
    <cellStyle name="Millares 50 22" xfId="5593" xr:uid="{92FC67E8-B900-4D42-AF9B-C396AEF1C4E5}"/>
    <cellStyle name="Millares 50 23" xfId="5594" xr:uid="{92A9870B-F471-479E-97FB-7C7B904F146D}"/>
    <cellStyle name="Millares 50 24" xfId="9338" xr:uid="{B903B69F-4E60-454D-A053-9E4FA59CFCB7}"/>
    <cellStyle name="Millares 50 3" xfId="5595" xr:uid="{7D1AB6EF-FBC7-4B94-9298-9842F3C4FAAB}"/>
    <cellStyle name="Millares 50 4" xfId="5596" xr:uid="{9D7A5F00-6BEB-4D4A-80B3-57D829C3D327}"/>
    <cellStyle name="Millares 50 5" xfId="5597" xr:uid="{FE7DF22B-5363-4F04-8B34-2F5240068636}"/>
    <cellStyle name="Millares 50 6" xfId="5598" xr:uid="{694B81E5-12EB-4B49-A783-71CC9A2AC28C}"/>
    <cellStyle name="Millares 50 7" xfId="5599" xr:uid="{C20ADBE2-766D-441D-B439-A2B9D086168E}"/>
    <cellStyle name="Millares 50 8" xfId="5600" xr:uid="{56F6BD00-C361-4D46-AF6C-5498EDD52AB9}"/>
    <cellStyle name="Millares 50 9" xfId="5601" xr:uid="{06707F18-215B-4C09-B9EA-C6A8EE99DBA3}"/>
    <cellStyle name="Millares 51" xfId="5602" xr:uid="{ACAAD2F6-3CD3-4EC4-9836-09436C7E455B}"/>
    <cellStyle name="Millares 51 10" xfId="5603" xr:uid="{931F5807-83EE-4F56-9597-0F8CE8952619}"/>
    <cellStyle name="Millares 51 11" xfId="5604" xr:uid="{8E951E6C-164B-4B0E-8D24-2389481F6B50}"/>
    <cellStyle name="Millares 51 12" xfId="5605" xr:uid="{6D449533-3335-4AA2-807A-59AA17ED3043}"/>
    <cellStyle name="Millares 51 13" xfId="5606" xr:uid="{48D38044-07F8-485F-AB4D-914215125388}"/>
    <cellStyle name="Millares 51 14" xfId="5607" xr:uid="{EFA45373-62B4-4521-B802-CC094268364D}"/>
    <cellStyle name="Millares 51 15" xfId="5608" xr:uid="{F6E8D803-AFC1-487D-B2C0-D7D78DC57089}"/>
    <cellStyle name="Millares 51 16" xfId="5609" xr:uid="{6EB5B98E-286B-4C83-91C1-65F0583F484F}"/>
    <cellStyle name="Millares 51 17" xfId="5610" xr:uid="{9EBCED61-F06F-480B-A374-75C48B924DD7}"/>
    <cellStyle name="Millares 51 18" xfId="5611" xr:uid="{B8B7F4D9-7027-4778-9BB7-926209BC8C03}"/>
    <cellStyle name="Millares 51 19" xfId="5612" xr:uid="{7EDCEA59-6B04-454B-B1DA-E119771DA204}"/>
    <cellStyle name="Millares 51 2" xfId="5613" xr:uid="{1E3D241D-A4AE-4F18-9CCE-C323A2759C39}"/>
    <cellStyle name="Millares 51 2 2" xfId="5614" xr:uid="{75042B71-E6B5-471F-9787-0C6612E1FBFD}"/>
    <cellStyle name="Millares 51 2 3" xfId="5615" xr:uid="{3BAF774E-F952-4E07-87B5-264ABED05FB1}"/>
    <cellStyle name="Millares 51 20" xfId="5616" xr:uid="{B565B5B2-D948-43BA-9010-CC787650AE20}"/>
    <cellStyle name="Millares 51 21" xfId="5617" xr:uid="{8973F7E8-1117-4384-8113-3349B0D0E8D1}"/>
    <cellStyle name="Millares 51 22" xfId="5618" xr:uid="{27FE18D9-E2FC-46EE-BFB2-FDA03629C1B2}"/>
    <cellStyle name="Millares 51 23" xfId="5619" xr:uid="{330F7684-2112-4AAB-9F96-21897B656723}"/>
    <cellStyle name="Millares 51 24" xfId="9339" xr:uid="{1DA97317-BD9F-46D4-83DB-113A0F5F7C02}"/>
    <cellStyle name="Millares 51 3" xfId="5620" xr:uid="{4C28A964-0FD9-4D75-8CEC-6F72D1620E81}"/>
    <cellStyle name="Millares 51 4" xfId="5621" xr:uid="{3B2A13C3-A5D3-4DA9-B467-39B2970A9CA7}"/>
    <cellStyle name="Millares 51 5" xfId="5622" xr:uid="{3E116B6E-FE60-45CD-AF35-D0C604A866A9}"/>
    <cellStyle name="Millares 51 6" xfId="5623" xr:uid="{47C2E373-2295-4827-9577-1071DF7AD7FB}"/>
    <cellStyle name="Millares 51 7" xfId="5624" xr:uid="{7DA4471E-8E96-4ACA-ABE7-777C9A59A68F}"/>
    <cellStyle name="Millares 51 8" xfId="5625" xr:uid="{D0D6356F-AEEE-4D0C-9583-A7B50BC52E64}"/>
    <cellStyle name="Millares 51 9" xfId="5626" xr:uid="{595A6D37-EB1C-45BE-9920-8EC26858963C}"/>
    <cellStyle name="Millares 52" xfId="5627" xr:uid="{3536C677-37B9-4E9A-ABFF-6D181164C4BE}"/>
    <cellStyle name="Millares 52 10" xfId="5628" xr:uid="{40D46D5A-F203-4863-870D-D65FF5C210AA}"/>
    <cellStyle name="Millares 52 11" xfId="5629" xr:uid="{7B9B3AEB-09C4-4806-BD13-DEAF9D0C655A}"/>
    <cellStyle name="Millares 52 12" xfId="5630" xr:uid="{0C238B54-A1F9-4606-91CE-7BC826BCA6FB}"/>
    <cellStyle name="Millares 52 13" xfId="5631" xr:uid="{95B55FA7-ADBC-43EE-8952-306E518E792E}"/>
    <cellStyle name="Millares 52 14" xfId="5632" xr:uid="{032D4461-90F5-4861-A5A7-D86A773A18E2}"/>
    <cellStyle name="Millares 52 15" xfId="5633" xr:uid="{5399A632-4FE6-407F-BA26-1E64D20ABDC2}"/>
    <cellStyle name="Millares 52 16" xfId="5634" xr:uid="{3C3491E1-AD51-43C4-8020-F896FD44D3C5}"/>
    <cellStyle name="Millares 52 17" xfId="5635" xr:uid="{D7AFFDDC-870B-4AF7-92EC-560DD0892596}"/>
    <cellStyle name="Millares 52 18" xfId="5636" xr:uid="{345B7AAB-EFD6-4552-A191-D3BCCC9D3846}"/>
    <cellStyle name="Millares 52 19" xfId="5637" xr:uid="{1E199108-B3E8-4126-820C-46FC748C581E}"/>
    <cellStyle name="Millares 52 2" xfId="5638" xr:uid="{5D5A1C38-B2AA-42C1-BF29-0C1A55D2B033}"/>
    <cellStyle name="Millares 52 2 2" xfId="5639" xr:uid="{04324B85-A31B-4B46-8D14-5CF1F0ED928E}"/>
    <cellStyle name="Millares 52 2 3" xfId="5640" xr:uid="{13DAD16E-0737-445F-BB97-0F3607B51185}"/>
    <cellStyle name="Millares 52 20" xfId="5641" xr:uid="{FE4E6BA9-267E-400C-A8E7-0C78402FFC2A}"/>
    <cellStyle name="Millares 52 21" xfId="5642" xr:uid="{28241654-C110-4A31-A1AD-8A1D22A29B67}"/>
    <cellStyle name="Millares 52 22" xfId="5643" xr:uid="{49A65C0D-4434-4B9A-BA6C-6C82C156D1A5}"/>
    <cellStyle name="Millares 52 23" xfId="5644" xr:uid="{5F330144-5B4F-4124-807E-7D37B593389B}"/>
    <cellStyle name="Millares 52 24" xfId="9340" xr:uid="{D553627A-700D-4364-AD80-549E4C1665F8}"/>
    <cellStyle name="Millares 52 3" xfId="5645" xr:uid="{D561D8C0-D1AF-4D99-8B4E-7967A05430F3}"/>
    <cellStyle name="Millares 52 4" xfId="5646" xr:uid="{CF38CB7A-D198-4EB3-A7DB-B6D49683D46C}"/>
    <cellStyle name="Millares 52 5" xfId="5647" xr:uid="{2D084480-7708-42EC-A27F-5C9828B4CEFD}"/>
    <cellStyle name="Millares 52 6" xfId="5648" xr:uid="{667370EF-7582-4BE3-84FF-B9CEF143890B}"/>
    <cellStyle name="Millares 52 7" xfId="5649" xr:uid="{85EE6808-A123-4A08-83FC-D09E8FD36A9D}"/>
    <cellStyle name="Millares 52 8" xfId="5650" xr:uid="{E0CFF00A-237D-4FB1-80DD-E05E2369DB92}"/>
    <cellStyle name="Millares 52 9" xfId="5651" xr:uid="{A93EA756-D7B8-43B6-A6D2-9140DFD7DF72}"/>
    <cellStyle name="Millares 53" xfId="5652" xr:uid="{A1F2C4F4-180B-4177-97A9-C6C8D1AE5D1A}"/>
    <cellStyle name="Millares 53 10" xfId="5653" xr:uid="{A4FE72AA-03CE-4C4B-AE87-0D87C4F086B4}"/>
    <cellStyle name="Millares 53 11" xfId="5654" xr:uid="{4D45A154-6249-47A2-8E7D-46D6C9F82743}"/>
    <cellStyle name="Millares 53 12" xfId="5655" xr:uid="{15B8D350-4066-4C7B-8A1B-BF1B46FAA320}"/>
    <cellStyle name="Millares 53 13" xfId="5656" xr:uid="{C8D89B9B-967C-4B44-BE95-6F7468D05A27}"/>
    <cellStyle name="Millares 53 14" xfId="5657" xr:uid="{8C749996-C492-41F3-AF78-0A97867363D3}"/>
    <cellStyle name="Millares 53 15" xfId="5658" xr:uid="{EC454B93-9D29-426B-BE18-2B6A3B707251}"/>
    <cellStyle name="Millares 53 16" xfId="5659" xr:uid="{6BB3F11A-6010-407B-8214-A81545D4ACB2}"/>
    <cellStyle name="Millares 53 17" xfId="5660" xr:uid="{4D323493-02FF-4710-8042-BE8EC9DDFFAC}"/>
    <cellStyle name="Millares 53 18" xfId="5661" xr:uid="{CD6F5424-7744-4938-8307-A76B45F57E14}"/>
    <cellStyle name="Millares 53 19" xfId="5662" xr:uid="{5F718BE6-6A3A-4B16-9201-E7412B5CE7F5}"/>
    <cellStyle name="Millares 53 2" xfId="5663" xr:uid="{C39DF83E-A505-43FB-8608-AD5A98A7FDE9}"/>
    <cellStyle name="Millares 53 2 2" xfId="5664" xr:uid="{A9E4656B-87C4-484A-945E-9116A6A2711D}"/>
    <cellStyle name="Millares 53 2 3" xfId="5665" xr:uid="{07FE9374-DFDE-4C0D-A601-F56D26FABDCE}"/>
    <cellStyle name="Millares 53 20" xfId="5666" xr:uid="{8F99E1C5-38A1-45B3-A783-DF852FD035F4}"/>
    <cellStyle name="Millares 53 21" xfId="5667" xr:uid="{FF110B07-EDA5-47BD-B551-34CA6F8E0007}"/>
    <cellStyle name="Millares 53 22" xfId="5668" xr:uid="{992FFF89-5A44-42BC-B3EA-D7CBA20752E7}"/>
    <cellStyle name="Millares 53 23" xfId="5669" xr:uid="{51719D93-4B6E-4631-90B3-4338071BB6AF}"/>
    <cellStyle name="Millares 53 24" xfId="9341" xr:uid="{53BE2F83-50D6-407A-AC22-CD8880140525}"/>
    <cellStyle name="Millares 53 3" xfId="5670" xr:uid="{FA732258-C259-44B4-9C7A-C155260E60D5}"/>
    <cellStyle name="Millares 53 4" xfId="5671" xr:uid="{3E33FE21-E97E-4C84-855F-693E57EB7B0A}"/>
    <cellStyle name="Millares 53 5" xfId="5672" xr:uid="{899DA3B0-48D5-4B3E-9215-421798191408}"/>
    <cellStyle name="Millares 53 6" xfId="5673" xr:uid="{515B60A7-D6AC-43FA-8B3A-F20C11992141}"/>
    <cellStyle name="Millares 53 7" xfId="5674" xr:uid="{5D7771D6-AA50-455D-AD2C-D77655263359}"/>
    <cellStyle name="Millares 53 8" xfId="5675" xr:uid="{3121D9B0-6040-4C8C-82F2-79C6B6C0D3AA}"/>
    <cellStyle name="Millares 53 9" xfId="5676" xr:uid="{4052F259-9B54-4025-B221-6F9F8076E069}"/>
    <cellStyle name="Millares 54" xfId="5677" xr:uid="{8E2F11E1-0CE2-4302-BDFB-3EE048618F84}"/>
    <cellStyle name="Millares 54 10" xfId="5678" xr:uid="{8E1DC7F2-7527-451A-87B0-9B30B4C4CCBB}"/>
    <cellStyle name="Millares 54 11" xfId="5679" xr:uid="{1D4C76C9-F16F-40A3-ADA4-16D06B933A7D}"/>
    <cellStyle name="Millares 54 12" xfId="5680" xr:uid="{F2B37228-011C-4520-A7BC-777A89CF6CC5}"/>
    <cellStyle name="Millares 54 13" xfId="5681" xr:uid="{1DF2DBF5-41ED-4315-93DD-495D8ABD5203}"/>
    <cellStyle name="Millares 54 14" xfId="5682" xr:uid="{9963EAA8-6AF5-4E47-ADB8-C273ED37B4C8}"/>
    <cellStyle name="Millares 54 15" xfId="5683" xr:uid="{8E9479B9-5973-480F-A047-F75FC8DA7D78}"/>
    <cellStyle name="Millares 54 16" xfId="5684" xr:uid="{CCC4D65E-77A5-40BB-83E4-BE29F1A9CDCC}"/>
    <cellStyle name="Millares 54 17" xfId="5685" xr:uid="{581DC478-C579-4780-9761-33550C8E7EF6}"/>
    <cellStyle name="Millares 54 18" xfId="5686" xr:uid="{22EF6859-9AA3-4796-BB93-EE6E748FBE33}"/>
    <cellStyle name="Millares 54 19" xfId="5687" xr:uid="{A6B589AD-2585-4EC7-8C4F-51FBBA32C13F}"/>
    <cellStyle name="Millares 54 2" xfId="5688" xr:uid="{2132358C-D4FA-4CD4-95A5-2DC5674DEB68}"/>
    <cellStyle name="Millares 54 2 2" xfId="5689" xr:uid="{BFDD78B6-EB1D-4CA7-8FEC-8CEE7DC4202F}"/>
    <cellStyle name="Millares 54 2 3" xfId="5690" xr:uid="{7F7FDEB4-9376-481D-BC75-7A9DA368D118}"/>
    <cellStyle name="Millares 54 20" xfId="5691" xr:uid="{CFE69AF0-0869-4A32-BB31-C8CAA9EE1CBA}"/>
    <cellStyle name="Millares 54 21" xfId="5692" xr:uid="{C64EFF71-5D5C-4633-8647-5B26EDF6F783}"/>
    <cellStyle name="Millares 54 22" xfId="5693" xr:uid="{F021278E-729C-4584-ACD0-902B77267F29}"/>
    <cellStyle name="Millares 54 23" xfId="5694" xr:uid="{4BEF4F24-5905-4FA3-901F-FC316536D45B}"/>
    <cellStyle name="Millares 54 24" xfId="9342" xr:uid="{A5B8070C-4B49-4009-B10B-996A49DFDBE8}"/>
    <cellStyle name="Millares 54 3" xfId="5695" xr:uid="{5E8654FD-0A84-40E8-948F-D55B80DFEBB5}"/>
    <cellStyle name="Millares 54 4" xfId="5696" xr:uid="{F2B32072-C446-44CE-BFB2-87CC3527FFBB}"/>
    <cellStyle name="Millares 54 5" xfId="5697" xr:uid="{1108465B-DE63-4277-9B1B-B97AC95D5E94}"/>
    <cellStyle name="Millares 54 6" xfId="5698" xr:uid="{85C5EF3E-1FCC-4E12-8256-FC046C2DE1D3}"/>
    <cellStyle name="Millares 54 7" xfId="5699" xr:uid="{BBFD05BA-F240-4940-805F-3286D0D7828B}"/>
    <cellStyle name="Millares 54 8" xfId="5700" xr:uid="{4D5C2813-0A4D-4425-84BD-4998DFCAD163}"/>
    <cellStyle name="Millares 54 9" xfId="5701" xr:uid="{A7FE829E-1D3B-46CD-A8A9-E799296E7BD6}"/>
    <cellStyle name="Millares 55" xfId="5702" xr:uid="{EC81785E-2DDE-476D-8786-03E70FEA2D1C}"/>
    <cellStyle name="Millares 55 10" xfId="5703" xr:uid="{6C27BB12-0F30-4381-8E9C-D3FABA2B8F05}"/>
    <cellStyle name="Millares 55 11" xfId="5704" xr:uid="{CCD6F1DD-6AEC-4825-9882-56C37F53B4A1}"/>
    <cellStyle name="Millares 55 12" xfId="5705" xr:uid="{E1D86D61-491C-4705-BACD-E6863497E8CA}"/>
    <cellStyle name="Millares 55 13" xfId="5706" xr:uid="{8C4EBBC5-D35A-426D-98D9-9A5FD269EF0E}"/>
    <cellStyle name="Millares 55 14" xfId="5707" xr:uid="{6435E281-4336-44F4-941A-7533C06DB1FC}"/>
    <cellStyle name="Millares 55 15" xfId="5708" xr:uid="{70C5E0AE-7993-4910-A0FA-9A14746A886E}"/>
    <cellStyle name="Millares 55 16" xfId="5709" xr:uid="{7498E57B-F421-4F91-B179-0731C19D911D}"/>
    <cellStyle name="Millares 55 17" xfId="5710" xr:uid="{454B344C-295E-426B-A214-927773B0681A}"/>
    <cellStyle name="Millares 55 18" xfId="5711" xr:uid="{EFACFCB1-15E7-495D-BFF2-E76DE6D09D03}"/>
    <cellStyle name="Millares 55 19" xfId="5712" xr:uid="{D3C47F69-E0E8-4168-897E-106E0A7A33CA}"/>
    <cellStyle name="Millares 55 2" xfId="5713" xr:uid="{35C7B976-6E93-479F-8887-AF83219BAAEE}"/>
    <cellStyle name="Millares 55 2 2" xfId="5714" xr:uid="{3037D153-4EEB-49F4-A61D-62C13452CA3F}"/>
    <cellStyle name="Millares 55 2 3" xfId="5715" xr:uid="{907CE274-0074-44BE-A5FC-7F4CB87D66BD}"/>
    <cellStyle name="Millares 55 20" xfId="5716" xr:uid="{3FE956D8-808E-4FC7-9A0D-17A12686F3BE}"/>
    <cellStyle name="Millares 55 21" xfId="5717" xr:uid="{FE96CA04-83B0-4FDA-8BB5-4D1035EE3F4A}"/>
    <cellStyle name="Millares 55 22" xfId="5718" xr:uid="{747ED6C9-4B3C-413E-8491-950BFC588D78}"/>
    <cellStyle name="Millares 55 23" xfId="5719" xr:uid="{CB8540ED-3156-403B-B548-4C6BE5348DD7}"/>
    <cellStyle name="Millares 55 3" xfId="5720" xr:uid="{23C36FFE-2FFA-4731-8822-E149B02ABB1B}"/>
    <cellStyle name="Millares 55 4" xfId="5721" xr:uid="{8D5C7616-D671-4490-8054-1AACF5DBC9A8}"/>
    <cellStyle name="Millares 55 5" xfId="5722" xr:uid="{19695E4B-76D0-4A61-B499-F5A1CCC8C6C0}"/>
    <cellStyle name="Millares 55 6" xfId="5723" xr:uid="{AC4BE544-8AC5-4FD1-9B7A-B2E5950ED956}"/>
    <cellStyle name="Millares 55 7" xfId="5724" xr:uid="{0A93FE85-CE43-45D1-B165-FA64D1FEA1F6}"/>
    <cellStyle name="Millares 55 8" xfId="5725" xr:uid="{CD818F0B-15A5-4E3B-8432-3D41F4E37D44}"/>
    <cellStyle name="Millares 55 9" xfId="5726" xr:uid="{BF063FB3-48D7-4228-838D-7F8F9CB7369E}"/>
    <cellStyle name="Millares 555" xfId="9003" xr:uid="{9298A0C0-04F5-4CD5-8F83-92E9B1AA296F}"/>
    <cellStyle name="Millares 56" xfId="5727" xr:uid="{31006217-2D0E-4E43-BC7B-F70E36D2D724}"/>
    <cellStyle name="Millares 56 10" xfId="5728" xr:uid="{652BB22E-DFB7-4931-86B7-F806A66AA4A4}"/>
    <cellStyle name="Millares 56 11" xfId="5729" xr:uid="{F153F003-0DF7-40FB-97E9-C0741E4389D6}"/>
    <cellStyle name="Millares 56 12" xfId="5730" xr:uid="{16E16330-CCFE-4743-AC8F-A8C65CA8C64F}"/>
    <cellStyle name="Millares 56 13" xfId="5731" xr:uid="{02B57FB3-1D81-46D7-8733-5C66D16BF6CC}"/>
    <cellStyle name="Millares 56 14" xfId="5732" xr:uid="{FE4181AB-6B25-472E-A743-1B910F211392}"/>
    <cellStyle name="Millares 56 15" xfId="5733" xr:uid="{00FB0264-859A-4716-8BF4-CA320F649AB2}"/>
    <cellStyle name="Millares 56 16" xfId="5734" xr:uid="{CED3512A-8794-4C04-9890-72E31A6A83D9}"/>
    <cellStyle name="Millares 56 17" xfId="5735" xr:uid="{8948C05E-6869-40A0-88D7-0F68B72E5B9A}"/>
    <cellStyle name="Millares 56 18" xfId="5736" xr:uid="{C1CD3C86-416F-4607-A053-BC9464E6186C}"/>
    <cellStyle name="Millares 56 19" xfId="5737" xr:uid="{31A085B6-3E9F-4A91-BBF2-06BCF70F9AD9}"/>
    <cellStyle name="Millares 56 2" xfId="5738" xr:uid="{B722C484-C2DF-4E92-B418-C0169ED0EBA6}"/>
    <cellStyle name="Millares 56 2 2" xfId="5739" xr:uid="{B83A7E37-3BB0-486E-AB2B-463D7F12D47D}"/>
    <cellStyle name="Millares 56 2 3" xfId="5740" xr:uid="{4F381DF6-7EAD-492A-A109-0A419A17F2D9}"/>
    <cellStyle name="Millares 56 20" xfId="5741" xr:uid="{3E1F0B98-0308-44C9-BDA4-16CC0E7A935E}"/>
    <cellStyle name="Millares 56 21" xfId="5742" xr:uid="{CBB17998-EEC1-4C1D-93EF-30CF9DF8C5AC}"/>
    <cellStyle name="Millares 56 22" xfId="5743" xr:uid="{7CA5121C-9DF9-4BD2-9B9F-E05E4E06BA37}"/>
    <cellStyle name="Millares 56 23" xfId="5744" xr:uid="{3B619E6B-48D9-4C42-AFDD-09EE1BCDC6FC}"/>
    <cellStyle name="Millares 56 3" xfId="5745" xr:uid="{1172B135-ADD0-415E-B2F2-8D174F66E418}"/>
    <cellStyle name="Millares 56 4" xfId="5746" xr:uid="{4C5CB21E-D5ED-489C-BA03-3088364734FD}"/>
    <cellStyle name="Millares 56 5" xfId="5747" xr:uid="{4EC66624-EB4F-4A65-BDC8-1B1FBD618104}"/>
    <cellStyle name="Millares 56 6" xfId="5748" xr:uid="{0EEFA726-505D-401D-9579-2F58AD637D2B}"/>
    <cellStyle name="Millares 56 7" xfId="5749" xr:uid="{50D8639E-B923-4A3C-87F2-CAEDC00C4A3D}"/>
    <cellStyle name="Millares 56 8" xfId="5750" xr:uid="{AA5F7CFB-B629-484E-A3B0-015E350B6F5C}"/>
    <cellStyle name="Millares 56 9" xfId="5751" xr:uid="{44083842-DC0F-40DB-858C-9368B57CB081}"/>
    <cellStyle name="Millares 57" xfId="5752" xr:uid="{C2BAC748-4207-4A46-AF3B-56B57CB332F9}"/>
    <cellStyle name="Millares 57 10" xfId="5753" xr:uid="{D7EE7580-8076-4382-A079-204836FA6040}"/>
    <cellStyle name="Millares 57 11" xfId="5754" xr:uid="{924D5ED1-BC3B-47A5-9A15-2C569874EF43}"/>
    <cellStyle name="Millares 57 12" xfId="5755" xr:uid="{E699893B-D676-4A9F-8308-A3E658E9E50C}"/>
    <cellStyle name="Millares 57 13" xfId="5756" xr:uid="{0BB2388B-0825-4FFE-9404-F2E47D68AF13}"/>
    <cellStyle name="Millares 57 14" xfId="5757" xr:uid="{EA30A2B2-744E-4D4A-AE1D-F21F55DF7EC6}"/>
    <cellStyle name="Millares 57 15" xfId="5758" xr:uid="{303B5834-6417-4683-94ED-DADB41E13CA6}"/>
    <cellStyle name="Millares 57 16" xfId="5759" xr:uid="{CA9D2C0E-2B2E-4A50-9443-E0C307053CA2}"/>
    <cellStyle name="Millares 57 17" xfId="5760" xr:uid="{D9D3179E-8E84-4F0A-BE0F-9A2CC4FB93D8}"/>
    <cellStyle name="Millares 57 18" xfId="5761" xr:uid="{53476436-3428-4172-9351-A90810ABC479}"/>
    <cellStyle name="Millares 57 19" xfId="5762" xr:uid="{420BC343-1531-423F-92B3-0DC4DF236B60}"/>
    <cellStyle name="Millares 57 2" xfId="5763" xr:uid="{47231A36-45F0-43BB-8DD3-547FE333FEF8}"/>
    <cellStyle name="Millares 57 2 2" xfId="5764" xr:uid="{3EC8A947-9A56-4A19-9F57-5BB04887846D}"/>
    <cellStyle name="Millares 57 2 3" xfId="5765" xr:uid="{CFC595FD-B8D4-4763-9231-A2DD76B84692}"/>
    <cellStyle name="Millares 57 20" xfId="5766" xr:uid="{B6E281CD-0CB6-436D-A572-96549F08AE42}"/>
    <cellStyle name="Millares 57 21" xfId="5767" xr:uid="{494E3F15-9BCD-4221-AFF1-097A7056A164}"/>
    <cellStyle name="Millares 57 22" xfId="5768" xr:uid="{738142DA-5F04-4082-9549-090CB8B96959}"/>
    <cellStyle name="Millares 57 23" xfId="5769" xr:uid="{22703F1A-9D5C-4D7C-8BEC-1D56E590CA41}"/>
    <cellStyle name="Millares 57 3" xfId="5770" xr:uid="{0C29C486-D2C6-4DF7-AA9A-F0919C2A7B03}"/>
    <cellStyle name="Millares 57 4" xfId="5771" xr:uid="{B6009FDC-9ED5-4324-BA19-F77E0F4E92C3}"/>
    <cellStyle name="Millares 57 5" xfId="5772" xr:uid="{3A5C8E63-4BAA-4463-A6D9-37F4BB0668A8}"/>
    <cellStyle name="Millares 57 6" xfId="5773" xr:uid="{789F0995-121A-46C7-BD41-C06724EE61B5}"/>
    <cellStyle name="Millares 57 7" xfId="5774" xr:uid="{FAF44C90-E525-4CC9-A3D5-08B43A6D7F4E}"/>
    <cellStyle name="Millares 57 8" xfId="5775" xr:uid="{85020490-D20C-4E8A-906D-181D1DA3A083}"/>
    <cellStyle name="Millares 57 9" xfId="5776" xr:uid="{02FF95C8-3A3F-4F6D-9684-BF609090AAF2}"/>
    <cellStyle name="Millares 578" xfId="9006" xr:uid="{A5081A6F-266F-4437-A470-3A412CC46181}"/>
    <cellStyle name="Millares 58" xfId="5777" xr:uid="{95F587D3-7198-4C59-A4BF-87E5A41332B6}"/>
    <cellStyle name="Millares 58 10" xfId="5778" xr:uid="{8FA7DE44-A90A-42B7-8C65-8599ACB57845}"/>
    <cellStyle name="Millares 58 11" xfId="5779" xr:uid="{AC425968-1A61-44D0-8C4A-8C1D93DB6043}"/>
    <cellStyle name="Millares 58 12" xfId="5780" xr:uid="{7D852998-41C1-4B48-B6B4-3B68E32B5BB1}"/>
    <cellStyle name="Millares 58 13" xfId="5781" xr:uid="{B7426012-EBFC-4EB5-AE5B-621CE86E04ED}"/>
    <cellStyle name="Millares 58 14" xfId="5782" xr:uid="{E8207583-B633-446D-913C-A04E312DC80E}"/>
    <cellStyle name="Millares 58 15" xfId="5783" xr:uid="{F3821686-4496-4E61-9BF0-0E530FB3F8A1}"/>
    <cellStyle name="Millares 58 16" xfId="5784" xr:uid="{D21D5EEB-EABB-416D-BAE9-94310156BDAC}"/>
    <cellStyle name="Millares 58 17" xfId="5785" xr:uid="{D46AAD92-5F84-4247-BEF7-8B68E90E15A2}"/>
    <cellStyle name="Millares 58 18" xfId="5786" xr:uid="{9EA61C81-1BEF-4FA3-9CD9-49BAE4D3DB6B}"/>
    <cellStyle name="Millares 58 19" xfId="5787" xr:uid="{6A857C31-A540-4026-8EE5-224D5DDD6ED5}"/>
    <cellStyle name="Millares 58 2" xfId="5788" xr:uid="{4D435002-58B7-41AF-9EAA-1B39B11AF901}"/>
    <cellStyle name="Millares 58 2 2" xfId="5789" xr:uid="{4DF6CB22-9EAB-4854-87B7-E4EC23EFBED1}"/>
    <cellStyle name="Millares 58 2 3" xfId="5790" xr:uid="{4C4A5735-994F-453E-873D-058639ED9677}"/>
    <cellStyle name="Millares 58 20" xfId="5791" xr:uid="{FE7E6467-3445-4F6F-897F-CFF7647E2B9F}"/>
    <cellStyle name="Millares 58 21" xfId="5792" xr:uid="{DE8506D9-C25F-41F1-9277-E29F01BB9A5D}"/>
    <cellStyle name="Millares 58 22" xfId="5793" xr:uid="{6ADAF801-DA82-4D49-B267-C3136E9508CF}"/>
    <cellStyle name="Millares 58 23" xfId="5794" xr:uid="{5AE97965-0F31-49D8-AB26-A451FA4DB34E}"/>
    <cellStyle name="Millares 58 3" xfId="5795" xr:uid="{6CCBD0A3-B955-4484-B01D-4A8C35B1ED83}"/>
    <cellStyle name="Millares 58 4" xfId="5796" xr:uid="{C0F0BABA-B2EE-42BE-AE6A-4145B28D6133}"/>
    <cellStyle name="Millares 58 5" xfId="5797" xr:uid="{EB274651-53A3-4462-AF43-E5793958EF13}"/>
    <cellStyle name="Millares 58 6" xfId="5798" xr:uid="{D5D07AAB-3311-498E-8C26-8E384D61717D}"/>
    <cellStyle name="Millares 58 7" xfId="5799" xr:uid="{67E14D66-D12C-4086-83B0-364785837344}"/>
    <cellStyle name="Millares 58 8" xfId="5800" xr:uid="{DDD76E40-27B9-4DBF-B404-45341C7D9C2A}"/>
    <cellStyle name="Millares 58 9" xfId="5801" xr:uid="{348A7C9A-DE0D-40FE-BA31-01B85CBBF977}"/>
    <cellStyle name="Millares 59" xfId="5802" xr:uid="{127B66D2-80FE-4C9C-BCC3-693D094B85A9}"/>
    <cellStyle name="Millares 59 10" xfId="5803" xr:uid="{55681D9A-F6FE-42FE-861E-402EB360AED6}"/>
    <cellStyle name="Millares 59 11" xfId="5804" xr:uid="{5DE91114-2A4A-435C-B700-9C9F1F53FB27}"/>
    <cellStyle name="Millares 59 12" xfId="5805" xr:uid="{23536876-3D3C-4DDC-B030-E8515B7B7839}"/>
    <cellStyle name="Millares 59 13" xfId="5806" xr:uid="{45B57ED1-246D-434B-B6B4-6C0239BB8EC7}"/>
    <cellStyle name="Millares 59 14" xfId="5807" xr:uid="{879F6474-1572-4C8A-AC84-890AB50DD4F5}"/>
    <cellStyle name="Millares 59 15" xfId="5808" xr:uid="{6DFA18E9-9CA8-456E-8BA3-9373E7F846AB}"/>
    <cellStyle name="Millares 59 16" xfId="5809" xr:uid="{B05F6BAD-EFA0-483D-ABFA-222149995B89}"/>
    <cellStyle name="Millares 59 17" xfId="5810" xr:uid="{9449C7BC-00CC-4923-910B-3D3978FD0E27}"/>
    <cellStyle name="Millares 59 18" xfId="5811" xr:uid="{2F44762C-D12B-4DBF-8EF4-3A257F1D6154}"/>
    <cellStyle name="Millares 59 19" xfId="5812" xr:uid="{BB78EE2B-335E-4F72-A6E4-462D872C3933}"/>
    <cellStyle name="Millares 59 2" xfId="5813" xr:uid="{97BBDCBA-41E5-482C-90A0-04C12856A062}"/>
    <cellStyle name="Millares 59 2 2" xfId="5814" xr:uid="{E78DBA9A-6B08-4AB0-AEE0-079214BD1A24}"/>
    <cellStyle name="Millares 59 2 3" xfId="5815" xr:uid="{FA6FA183-1D4E-4A52-B7E2-CB3C3D055A96}"/>
    <cellStyle name="Millares 59 20" xfId="5816" xr:uid="{E66F45CD-3928-4BEB-B903-6D2B8F197591}"/>
    <cellStyle name="Millares 59 21" xfId="5817" xr:uid="{11AAFCB1-CE5C-4265-84E5-D52025BE59BF}"/>
    <cellStyle name="Millares 59 22" xfId="5818" xr:uid="{A3399643-CB46-45D9-B6D3-C064A8F95848}"/>
    <cellStyle name="Millares 59 23" xfId="5819" xr:uid="{B4988845-1B74-4630-BAE8-D37E39DF394C}"/>
    <cellStyle name="Millares 59 3" xfId="5820" xr:uid="{68EF79A5-E304-4964-B1DC-02947D69B9B5}"/>
    <cellStyle name="Millares 59 4" xfId="5821" xr:uid="{530A6625-AAA9-496F-A151-31DA7DD10396}"/>
    <cellStyle name="Millares 59 5" xfId="5822" xr:uid="{AAB72542-D70E-42A6-8721-364074FFEACE}"/>
    <cellStyle name="Millares 59 6" xfId="5823" xr:uid="{A39D040D-D2FD-4944-8535-B842BC1C9EA4}"/>
    <cellStyle name="Millares 59 7" xfId="5824" xr:uid="{321B5982-AAF8-45AD-9194-C6E38F9791BD}"/>
    <cellStyle name="Millares 59 8" xfId="5825" xr:uid="{0D928738-AEDD-4119-B74E-0376FC7FB8B0}"/>
    <cellStyle name="Millares 59 9" xfId="5826" xr:uid="{1057B8D0-46BE-431F-8255-21569CD51822}"/>
    <cellStyle name="Millares 6" xfId="5827" xr:uid="{FBBED69B-02F4-40CC-AE97-DB0858993B75}"/>
    <cellStyle name="Millares 6 10" xfId="5828" xr:uid="{5D7648F4-B33E-4D08-ACAF-5A55816559BA}"/>
    <cellStyle name="Millares 6 11" xfId="5829" xr:uid="{69CDAF1F-65CA-4C08-92FF-1E97F2AC9E2C}"/>
    <cellStyle name="Millares 6 12" xfId="5830" xr:uid="{B5CCEB41-E9B8-4244-843E-66014FCE69C4}"/>
    <cellStyle name="Millares 6 13" xfId="5831" xr:uid="{821CA243-6C17-4B39-929A-16685B14BE1F}"/>
    <cellStyle name="Millares 6 14" xfId="5832" xr:uid="{6E44F9F4-6947-41A2-A535-66CB59AC8E11}"/>
    <cellStyle name="Millares 6 15" xfId="5833" xr:uid="{6CB9FF6C-F790-419F-B152-B937EE313EEB}"/>
    <cellStyle name="Millares 6 16" xfId="5834" xr:uid="{AC6CDEFC-FC35-4939-8041-0FD62EB04ED8}"/>
    <cellStyle name="Millares 6 17" xfId="5835" xr:uid="{2EEBB79C-2DCB-408F-B962-5905F843CEE7}"/>
    <cellStyle name="Millares 6 18" xfId="5836" xr:uid="{66A4380C-0893-4A90-8C8E-C5FFD45C2AAE}"/>
    <cellStyle name="Millares 6 19" xfId="5837" xr:uid="{D10883BF-3806-46FC-A599-0D1D664A31AD}"/>
    <cellStyle name="Millares 6 2" xfId="5838" xr:uid="{7EF7CAF7-19DB-4779-A379-8BFD183F1EFF}"/>
    <cellStyle name="Millares 6 2 10" xfId="5839" xr:uid="{55D282EE-483F-43B1-9B89-85F9DC4132FA}"/>
    <cellStyle name="Millares 6 2 11" xfId="5840" xr:uid="{ED65A7D7-8717-4EDF-9205-2B613B23B676}"/>
    <cellStyle name="Millares 6 2 12" xfId="5841" xr:uid="{7BE7F843-145A-4126-9FB3-AF5C7683A0C8}"/>
    <cellStyle name="Millares 6 2 13" xfId="5842" xr:uid="{5AC017C3-F045-493C-8B69-7C642A67D85D}"/>
    <cellStyle name="Millares 6 2 14" xfId="5843" xr:uid="{A094C54B-FE71-4C27-852C-C7453898387B}"/>
    <cellStyle name="Millares 6 2 15" xfId="5844" xr:uid="{0CC5C1AD-9459-44BB-8C2E-FEE4B62D1E6D}"/>
    <cellStyle name="Millares 6 2 16" xfId="5845" xr:uid="{FB8CA2BC-CC26-45CB-AD5A-D0480614465E}"/>
    <cellStyle name="Millares 6 2 17" xfId="5846" xr:uid="{239B3822-9634-44BF-AEB1-F3162F4D283F}"/>
    <cellStyle name="Millares 6 2 18" xfId="5847" xr:uid="{A21446FA-986D-4EEC-87E5-6A0FDC91FF7C}"/>
    <cellStyle name="Millares 6 2 19" xfId="5848" xr:uid="{119260AF-1DCE-4DD1-BEE9-1E75DC088CC5}"/>
    <cellStyle name="Millares 6 2 2" xfId="5849" xr:uid="{BD69E8FA-E8A8-42C1-8942-44C5544FC512}"/>
    <cellStyle name="Millares 6 2 2 2" xfId="5850" xr:uid="{15995068-3236-446A-B12A-9C0F1F544581}"/>
    <cellStyle name="Millares 6 2 2 3" xfId="5851" xr:uid="{524161F5-C57C-48BC-9502-30DB0AFC60F2}"/>
    <cellStyle name="Millares 6 2 20" xfId="5852" xr:uid="{DF3EA98F-8D17-487C-8D83-9E942E53E10D}"/>
    <cellStyle name="Millares 6 2 21" xfId="5853" xr:uid="{470D9FA5-1941-4F02-B74D-DD0D8D5E0DE3}"/>
    <cellStyle name="Millares 6 2 22" xfId="5854" xr:uid="{E052CF5D-ABA2-4BC0-A2D2-FAD457D1DE4D}"/>
    <cellStyle name="Millares 6 2 3" xfId="5855" xr:uid="{12FECDB1-E12D-43DF-894A-C113A5C02F03}"/>
    <cellStyle name="Millares 6 2 4" xfId="5856" xr:uid="{BAB9951A-4CF7-478E-8117-FD46DB24ADD9}"/>
    <cellStyle name="Millares 6 2 5" xfId="5857" xr:uid="{19D280FC-988A-4768-8E4F-24D91B4C67E1}"/>
    <cellStyle name="Millares 6 2 6" xfId="5858" xr:uid="{5A56C178-78C7-442D-B9EF-F6115BA7FDD3}"/>
    <cellStyle name="Millares 6 2 7" xfId="5859" xr:uid="{7F0CA4CC-89D0-4582-BAB7-0BC25892C004}"/>
    <cellStyle name="Millares 6 2 8" xfId="5860" xr:uid="{7AD55AC2-9FE2-4454-A8BB-194BCF2CF61C}"/>
    <cellStyle name="Millares 6 2 9" xfId="5861" xr:uid="{F19F57D5-6E2E-4A74-BD09-08CE41DEDF69}"/>
    <cellStyle name="Millares 6 20" xfId="5862" xr:uid="{7CE5D0E1-F5E7-4965-A588-7BF8F07FC4F4}"/>
    <cellStyle name="Millares 6 21" xfId="5863" xr:uid="{D01D8164-0161-4FD8-A4EA-A7D9B7A16578}"/>
    <cellStyle name="Millares 6 22" xfId="5864" xr:uid="{5BB45F7E-2440-4F45-8136-7CD302DF6550}"/>
    <cellStyle name="Millares 6 23" xfId="5865" xr:uid="{F7ABDA8A-698E-4333-9100-7F720FED1B41}"/>
    <cellStyle name="Millares 6 24" xfId="5866" xr:uid="{5A047D10-406F-4BA8-BE79-0BD85DF3B2D9}"/>
    <cellStyle name="Millares 6 25" xfId="5867" xr:uid="{FFD90D5B-0314-4ABC-8D64-144C0F4C8453}"/>
    <cellStyle name="Millares 6 26" xfId="5868" xr:uid="{E86D681D-91F9-4AC8-B909-F3F5A1B210AD}"/>
    <cellStyle name="Millares 6 27" xfId="9081" xr:uid="{C49C4F1F-12EA-4A4D-ABA0-C3755397A86F}"/>
    <cellStyle name="Millares 6 28" xfId="9486" xr:uid="{9CFE3C24-8FAA-4873-ACFF-219423F70984}"/>
    <cellStyle name="Millares 6 3" xfId="5869" xr:uid="{7BAEC288-B451-4D8A-B5B2-256CE17BCBF7}"/>
    <cellStyle name="Millares 6 3 10" xfId="5870" xr:uid="{9ADDA397-E3B4-42A1-AD70-0485AF2CD8DA}"/>
    <cellStyle name="Millares 6 3 11" xfId="5871" xr:uid="{57EC1CF6-5E2F-40F1-A501-220A62EA5BED}"/>
    <cellStyle name="Millares 6 3 12" xfId="5872" xr:uid="{48A52CC8-B048-4CE4-98AC-271BDC8AED0F}"/>
    <cellStyle name="Millares 6 3 13" xfId="5873" xr:uid="{4E90BCEC-43B3-4ADC-B253-6C2AFA6E2216}"/>
    <cellStyle name="Millares 6 3 14" xfId="5874" xr:uid="{3AC1C338-9AE3-4E4B-9C49-346DF1E4A16E}"/>
    <cellStyle name="Millares 6 3 15" xfId="5875" xr:uid="{B8106F40-DDAB-4367-A78E-DDB67C9F209C}"/>
    <cellStyle name="Millares 6 3 16" xfId="5876" xr:uid="{C327781F-E1B1-4794-B0D7-5B4A17C96B7A}"/>
    <cellStyle name="Millares 6 3 17" xfId="5877" xr:uid="{A0B4FBFF-6FDB-4088-B3F9-D3D3248C1A94}"/>
    <cellStyle name="Millares 6 3 18" xfId="5878" xr:uid="{F19E7997-FE5B-4FF6-B313-D3EE6EDD56F0}"/>
    <cellStyle name="Millares 6 3 19" xfId="5879" xr:uid="{C39AD2D4-84E1-4199-BD62-021FEF786CA2}"/>
    <cellStyle name="Millares 6 3 2" xfId="5880" xr:uid="{C9801F62-7CC2-4D6F-9E48-7B18F9CE88CF}"/>
    <cellStyle name="Millares 6 3 2 2" xfId="5881" xr:uid="{93C10373-F06E-42B3-A99F-82349F1F9BDB}"/>
    <cellStyle name="Millares 6 3 2 3" xfId="5882" xr:uid="{C658E9FB-F092-45C4-A148-86BB0FB4C7E4}"/>
    <cellStyle name="Millares 6 3 20" xfId="5883" xr:uid="{D24B5565-D25B-4035-A35F-F03BC69E6184}"/>
    <cellStyle name="Millares 6 3 21" xfId="5884" xr:uid="{E4E4F418-D042-4BAA-BE3B-62ACD08297E4}"/>
    <cellStyle name="Millares 6 3 22" xfId="5885" xr:uid="{AB791F07-FE72-4094-B5BF-7BCF9839793F}"/>
    <cellStyle name="Millares 6 3 3" xfId="5886" xr:uid="{04B0250A-FEAC-4164-AEF8-2DAC3B259779}"/>
    <cellStyle name="Millares 6 3 4" xfId="5887" xr:uid="{A26D4DAF-701E-4FF3-8A58-7DF9217BB0E7}"/>
    <cellStyle name="Millares 6 3 5" xfId="5888" xr:uid="{6575CB9D-1CA7-4C00-8ED9-41CDED61AACD}"/>
    <cellStyle name="Millares 6 3 6" xfId="5889" xr:uid="{DF0D21E2-1BF3-4B6E-9801-EE2A1976CE1E}"/>
    <cellStyle name="Millares 6 3 7" xfId="5890" xr:uid="{81C4A434-D96F-43B7-AF0F-911E976DDA1B}"/>
    <cellStyle name="Millares 6 3 8" xfId="5891" xr:uid="{F4C4824F-C3E0-47AB-9F6C-499E2B83990F}"/>
    <cellStyle name="Millares 6 3 9" xfId="5892" xr:uid="{24F7074A-4A95-4499-BD9F-B09DF2A0750F}"/>
    <cellStyle name="Millares 6 4" xfId="5893" xr:uid="{E4C60BE7-85C9-455C-AB61-4E87D7813560}"/>
    <cellStyle name="Millares 6 4 10" xfId="5894" xr:uid="{BC64DF3E-9F31-43F5-892B-45D06357AC2C}"/>
    <cellStyle name="Millares 6 4 11" xfId="5895" xr:uid="{00687B06-C6CA-4608-87A4-5BC7F031F1F0}"/>
    <cellStyle name="Millares 6 4 12" xfId="5896" xr:uid="{127C4F33-D66F-407E-8670-4C5C64C013A8}"/>
    <cellStyle name="Millares 6 4 13" xfId="5897" xr:uid="{414237DB-A226-4915-BA4D-707D24AD6D60}"/>
    <cellStyle name="Millares 6 4 14" xfId="5898" xr:uid="{0B5F82D5-A889-4D14-85E5-245415AEC552}"/>
    <cellStyle name="Millares 6 4 15" xfId="5899" xr:uid="{DD2676C2-1393-4C5D-952F-214A037FBB20}"/>
    <cellStyle name="Millares 6 4 16" xfId="5900" xr:uid="{E6D6BAE2-D215-4185-B685-787C9B7DB9FF}"/>
    <cellStyle name="Millares 6 4 17" xfId="5901" xr:uid="{BAA5B017-B71F-41A9-9F65-C0E5541A4072}"/>
    <cellStyle name="Millares 6 4 18" xfId="5902" xr:uid="{0BC3A156-F505-46F7-A448-26A3B52237E6}"/>
    <cellStyle name="Millares 6 4 19" xfId="5903" xr:uid="{F78601F7-4DF1-4C11-971A-CCC59ACC8420}"/>
    <cellStyle name="Millares 6 4 2" xfId="5904" xr:uid="{8D24422B-9C77-4495-BC54-C9854F45AF41}"/>
    <cellStyle name="Millares 6 4 2 2" xfId="5905" xr:uid="{003CD058-3D4F-4484-B8EF-19C9E54492BD}"/>
    <cellStyle name="Millares 6 4 2 3" xfId="5906" xr:uid="{6E118496-6663-43AD-9FE4-3A8F6286DCC9}"/>
    <cellStyle name="Millares 6 4 20" xfId="5907" xr:uid="{95A61DDF-F70D-4993-9E7A-32A7966E7E89}"/>
    <cellStyle name="Millares 6 4 21" xfId="5908" xr:uid="{2D55E1D5-81E7-44B1-9355-E60C4A2E34F7}"/>
    <cellStyle name="Millares 6 4 3" xfId="5909" xr:uid="{DF41F0A5-A75A-4605-B6BF-CB3E7EC74961}"/>
    <cellStyle name="Millares 6 4 4" xfId="5910" xr:uid="{0708A6D0-B776-4170-A0AA-227A06C0093A}"/>
    <cellStyle name="Millares 6 4 5" xfId="5911" xr:uid="{2A6C2C80-4A6E-47FF-9C00-4FB8E3502896}"/>
    <cellStyle name="Millares 6 4 6" xfId="5912" xr:uid="{C7F9142A-35A0-4049-9604-BA1C672285D7}"/>
    <cellStyle name="Millares 6 4 7" xfId="5913" xr:uid="{9CA72495-D588-448E-8016-9FDC1C7D5620}"/>
    <cellStyle name="Millares 6 4 8" xfId="5914" xr:uid="{FF8B03AB-9369-4CDB-B2F0-F07922B236DA}"/>
    <cellStyle name="Millares 6 4 9" xfId="5915" xr:uid="{6B6293A2-F36C-46A3-BCA6-A2A81BC9C285}"/>
    <cellStyle name="Millares 6 5" xfId="5916" xr:uid="{156693C1-9D9A-45B6-A21B-5DDE1AC007DD}"/>
    <cellStyle name="Millares 6 5 10" xfId="5917" xr:uid="{F194C0E8-AE74-46E5-B1BE-9ECF3A38CBAB}"/>
    <cellStyle name="Millares 6 5 11" xfId="5918" xr:uid="{56223546-4CE4-43A3-B53F-C40CD0D5F537}"/>
    <cellStyle name="Millares 6 5 12" xfId="5919" xr:uid="{53A422C9-8366-4E8E-99F1-AE66E2BC0340}"/>
    <cellStyle name="Millares 6 5 13" xfId="5920" xr:uid="{17F026EA-FD0E-4E33-AE82-D10261BFE5F1}"/>
    <cellStyle name="Millares 6 5 14" xfId="5921" xr:uid="{CF73CE48-E6D2-4D8A-A2CC-9CC7510E30E9}"/>
    <cellStyle name="Millares 6 5 15" xfId="5922" xr:uid="{BB04FB81-E47D-46AC-8A65-7E49F6C3AC01}"/>
    <cellStyle name="Millares 6 5 16" xfId="5923" xr:uid="{1D1361AA-050A-4B88-92A7-768CD00965EF}"/>
    <cellStyle name="Millares 6 5 17" xfId="5924" xr:uid="{3EA20114-57A3-423C-A62E-C2451A42118A}"/>
    <cellStyle name="Millares 6 5 18" xfId="5925" xr:uid="{C421C60F-152E-46F0-BF07-103B2D4B799E}"/>
    <cellStyle name="Millares 6 5 19" xfId="5926" xr:uid="{4591F8A6-1B1F-4CCC-8B64-0C93537657D9}"/>
    <cellStyle name="Millares 6 5 2" xfId="5927" xr:uid="{767D38F2-D10C-4F2E-A70E-28255AA99A33}"/>
    <cellStyle name="Millares 6 5 2 2" xfId="5928" xr:uid="{DF4A37B7-4A69-4B02-92B6-22F27BEC0A84}"/>
    <cellStyle name="Millares 6 5 2 3" xfId="5929" xr:uid="{DEEACA40-D983-4C2F-9A6D-EC1B929E8E81}"/>
    <cellStyle name="Millares 6 5 20" xfId="5930" xr:uid="{8A44C9AD-F731-4D50-9BB9-6C58038C3294}"/>
    <cellStyle name="Millares 6 5 21" xfId="5931" xr:uid="{7D302E87-6263-4775-BD7C-361220663941}"/>
    <cellStyle name="Millares 6 5 3" xfId="5932" xr:uid="{FA6E82CA-D3DB-43B3-9E4D-22ABC639A890}"/>
    <cellStyle name="Millares 6 5 4" xfId="5933" xr:uid="{B92835BE-3C4B-4798-AA68-A6AE1CF5F149}"/>
    <cellStyle name="Millares 6 5 5" xfId="5934" xr:uid="{0B59C833-BBCD-4FB0-B407-F6A8E0F4E861}"/>
    <cellStyle name="Millares 6 5 6" xfId="5935" xr:uid="{CCA58ADA-4172-4B83-B77A-6A34B1B63F51}"/>
    <cellStyle name="Millares 6 5 7" xfId="5936" xr:uid="{B8CD892F-5357-4698-8AD5-9882BF957821}"/>
    <cellStyle name="Millares 6 5 8" xfId="5937" xr:uid="{36E458A8-E52C-45E0-8DCE-FEEBD4049081}"/>
    <cellStyle name="Millares 6 5 9" xfId="5938" xr:uid="{7AD63E4D-0107-4FEE-80BE-2A5FCE85F57E}"/>
    <cellStyle name="Millares 6 6" xfId="5939" xr:uid="{450F28FE-FBFE-41E9-BBD3-D9FB69BAF694}"/>
    <cellStyle name="Millares 6 6 2" xfId="5940" xr:uid="{8DBB7F7E-8061-4FBD-950A-45F219D54062}"/>
    <cellStyle name="Millares 6 6 2 2" xfId="5941" xr:uid="{D701B17B-0970-4E34-B0E2-C95878654BF5}"/>
    <cellStyle name="Millares 6 6 2 3" xfId="5942" xr:uid="{9AB3F981-A599-4184-AB38-BD9C0F0C6C34}"/>
    <cellStyle name="Millares 6 6 3" xfId="5943" xr:uid="{1BC81273-EDD8-44ED-9FDF-2D993EF83A0A}"/>
    <cellStyle name="Millares 6 6 4" xfId="5944" xr:uid="{9165FE4F-3625-4A4D-8B48-61EC9C5E0522}"/>
    <cellStyle name="Millares 6 6 5" xfId="5945" xr:uid="{2FED73F1-6DD8-4EBC-A7C5-F4C5E90CF9F5}"/>
    <cellStyle name="Millares 6 6 6" xfId="5946" xr:uid="{656B72FA-77C7-44F7-9916-987DE0D1CA9E}"/>
    <cellStyle name="Millares 6 6 7" xfId="5947" xr:uid="{46AC9E23-1E1F-4701-B15A-17B23506ACDD}"/>
    <cellStyle name="Millares 6 6 8" xfId="5948" xr:uid="{A71E9ACF-5AE9-4926-9271-DCAF3DF786E2}"/>
    <cellStyle name="Millares 6 7" xfId="5949" xr:uid="{ACE5A9EA-75EC-4CB7-8F86-5F632398DA29}"/>
    <cellStyle name="Millares 6 7 2" xfId="5950" xr:uid="{6DA0B412-C8D4-4DEC-B1C6-63A873D02814}"/>
    <cellStyle name="Millares 6 7 3" xfId="5951" xr:uid="{F039F20D-C646-4CD3-939A-B8A2BB0286A4}"/>
    <cellStyle name="Millares 6 8" xfId="5952" xr:uid="{5DCF592B-1C26-427F-BBC2-C9A4693F2C56}"/>
    <cellStyle name="Millares 6 9" xfId="5953" xr:uid="{E1A9DDCF-A161-4624-8AE8-BBFFEBCB6390}"/>
    <cellStyle name="Millares 60" xfId="5954" xr:uid="{06FF0722-7CC1-48EC-A06E-A37A78E94BF7}"/>
    <cellStyle name="Millares 60 10" xfId="5955" xr:uid="{0E1C2807-D468-466F-A6C4-209477FC3788}"/>
    <cellStyle name="Millares 60 11" xfId="5956" xr:uid="{8BFCDD10-60E8-47AA-AC5F-D0828B1FF7D8}"/>
    <cellStyle name="Millares 60 12" xfId="5957" xr:uid="{7AC9C14E-59E3-4B67-B643-42573E23E9E1}"/>
    <cellStyle name="Millares 60 13" xfId="5958" xr:uid="{A6919AF2-E2EE-4587-AB37-6042AFF1C1D5}"/>
    <cellStyle name="Millares 60 14" xfId="5959" xr:uid="{39D6290F-367D-4EAE-B63F-B70C62906008}"/>
    <cellStyle name="Millares 60 15" xfId="5960" xr:uid="{C1EEFA80-263E-4B88-BF8E-F572B44CF00B}"/>
    <cellStyle name="Millares 60 16" xfId="5961" xr:uid="{F24CCEE7-991D-4B4F-9126-0E53662A1A83}"/>
    <cellStyle name="Millares 60 17" xfId="5962" xr:uid="{2DE8B823-409E-46A7-AB92-11C08091BFE0}"/>
    <cellStyle name="Millares 60 18" xfId="5963" xr:uid="{F818E44D-138F-40F8-B5D0-770189BD7C81}"/>
    <cellStyle name="Millares 60 19" xfId="5964" xr:uid="{F9DAF3C8-06D9-4BB5-839F-D972053F909C}"/>
    <cellStyle name="Millares 60 2" xfId="5965" xr:uid="{92A4223C-C7C5-429A-BE4F-226CB43737CB}"/>
    <cellStyle name="Millares 60 2 2" xfId="5966" xr:uid="{7879556A-26A9-40D2-AF40-CFD069EA83F8}"/>
    <cellStyle name="Millares 60 2 3" xfId="5967" xr:uid="{789F31F0-C3C3-4C3D-8E2F-61DE60CC2472}"/>
    <cellStyle name="Millares 60 20" xfId="5968" xr:uid="{3D6249DF-BD7D-437A-99E4-FD92B855F750}"/>
    <cellStyle name="Millares 60 21" xfId="5969" xr:uid="{B9179A90-7B04-442A-A2E0-27CAE8C9559F}"/>
    <cellStyle name="Millares 60 22" xfId="5970" xr:uid="{AF6FDC2A-EC9A-4918-8BE2-F7F81880E06A}"/>
    <cellStyle name="Millares 60 23" xfId="5971" xr:uid="{F624343A-2E8B-42FA-938F-5148721A4245}"/>
    <cellStyle name="Millares 60 3" xfId="5972" xr:uid="{2565C908-5496-4293-ABA2-4EAEE9710B9D}"/>
    <cellStyle name="Millares 60 4" xfId="5973" xr:uid="{6127AD74-07D1-433B-9AB8-43F52C06D0D5}"/>
    <cellStyle name="Millares 60 5" xfId="5974" xr:uid="{EF79207E-A0C8-460C-B823-16F1927C0B9A}"/>
    <cellStyle name="Millares 60 6" xfId="5975" xr:uid="{A892BB94-6288-4E7E-8016-5FBD7C453999}"/>
    <cellStyle name="Millares 60 7" xfId="5976" xr:uid="{D833AE82-43B9-4536-A057-8623113D160E}"/>
    <cellStyle name="Millares 60 8" xfId="5977" xr:uid="{60D03B6C-8FF7-474B-BB59-6824AB7B2F34}"/>
    <cellStyle name="Millares 60 9" xfId="5978" xr:uid="{EEC6FAE2-0AAF-45C1-8A96-25E0AF57E79D}"/>
    <cellStyle name="Millares 61" xfId="5979" xr:uid="{4ACD1679-131F-479F-94EF-30FFB7EE6502}"/>
    <cellStyle name="Millares 61 10" xfId="5980" xr:uid="{FE6F1B23-AE86-43C9-ADDF-4C9AA912CDE6}"/>
    <cellStyle name="Millares 61 11" xfId="5981" xr:uid="{20137719-FFFE-4288-A036-06FAC794EB66}"/>
    <cellStyle name="Millares 61 12" xfId="5982" xr:uid="{28EF96F8-A64F-4FD0-83A7-547C75C77E3F}"/>
    <cellStyle name="Millares 61 13" xfId="5983" xr:uid="{03681FC8-A495-49E3-9128-12652B8BF9B5}"/>
    <cellStyle name="Millares 61 14" xfId="5984" xr:uid="{A169D82A-34DE-492E-9960-1AC27ADB3F53}"/>
    <cellStyle name="Millares 61 15" xfId="5985" xr:uid="{9E682DFD-428C-4351-9852-630FDDCDF4D8}"/>
    <cellStyle name="Millares 61 16" xfId="5986" xr:uid="{06719637-587B-4701-9982-AA55D81280B6}"/>
    <cellStyle name="Millares 61 17" xfId="5987" xr:uid="{E801D1B8-3E46-4D58-8650-B285D8774BA7}"/>
    <cellStyle name="Millares 61 18" xfId="5988" xr:uid="{97019400-1562-4004-935C-691D6C2EE6C1}"/>
    <cellStyle name="Millares 61 19" xfId="5989" xr:uid="{3117D800-AB63-44F4-8BFC-BBA28B3C4903}"/>
    <cellStyle name="Millares 61 2" xfId="5990" xr:uid="{BABC652B-D49B-4B7C-8A09-DE2E72B1C6BB}"/>
    <cellStyle name="Millares 61 2 2" xfId="5991" xr:uid="{21C158BB-E017-4CAD-B7A8-D395136FBABB}"/>
    <cellStyle name="Millares 61 2 3" xfId="5992" xr:uid="{30EBE121-A905-4E25-8B8C-840B3A282260}"/>
    <cellStyle name="Millares 61 20" xfId="5993" xr:uid="{94B7A3E7-02A9-43FD-9AEE-41AFA6FF2867}"/>
    <cellStyle name="Millares 61 21" xfId="5994" xr:uid="{377A4771-B785-4AD7-8DD6-90DE80DDE8EF}"/>
    <cellStyle name="Millares 61 22" xfId="5995" xr:uid="{9B3D77A2-3363-4617-9FCC-95370BCEC9BD}"/>
    <cellStyle name="Millares 61 23" xfId="5996" xr:uid="{E458652D-9B20-4FB3-A02A-19C734AA6478}"/>
    <cellStyle name="Millares 61 3" xfId="5997" xr:uid="{0DB934C9-F259-4D7E-AD92-1EBCC27F1B92}"/>
    <cellStyle name="Millares 61 4" xfId="5998" xr:uid="{B6C21C6C-D25A-443C-96E3-4BCEE9127E8E}"/>
    <cellStyle name="Millares 61 5" xfId="5999" xr:uid="{541A62FC-FAF8-4703-BFC3-54B00F7F031C}"/>
    <cellStyle name="Millares 61 6" xfId="6000" xr:uid="{2DF89502-61A8-45F3-8918-C8C879B6036A}"/>
    <cellStyle name="Millares 61 7" xfId="6001" xr:uid="{0CE14EF2-DDD3-4AF1-B468-2E6322E9A389}"/>
    <cellStyle name="Millares 61 8" xfId="6002" xr:uid="{6D14412E-3811-42AE-916F-9C8E9E4DCD82}"/>
    <cellStyle name="Millares 61 9" xfId="6003" xr:uid="{CF9DEBC0-9AF1-4192-8B52-DD9009A5E762}"/>
    <cellStyle name="Millares 62" xfId="6004" xr:uid="{A69BFEE6-9E0E-4512-AF01-1C8C7306A0D0}"/>
    <cellStyle name="Millares 62 10" xfId="6005" xr:uid="{6F4311FB-F257-4B53-AC9D-E3317CDEE6AC}"/>
    <cellStyle name="Millares 62 11" xfId="6006" xr:uid="{9019AB29-9194-4667-906F-5584EE620EFD}"/>
    <cellStyle name="Millares 62 12" xfId="6007" xr:uid="{0163EF77-26DF-4126-AC5E-E5FF09837D78}"/>
    <cellStyle name="Millares 62 13" xfId="6008" xr:uid="{2D69D97A-2227-4BCE-B263-964503A8F1BE}"/>
    <cellStyle name="Millares 62 14" xfId="6009" xr:uid="{3E059F4D-B91C-4D93-952D-9F6B0863399E}"/>
    <cellStyle name="Millares 62 15" xfId="6010" xr:uid="{0B48D438-DD1C-4048-A48A-F5970FCCDB11}"/>
    <cellStyle name="Millares 62 16" xfId="6011" xr:uid="{418331E2-2982-434A-BAB7-C453EC8DBA9C}"/>
    <cellStyle name="Millares 62 17" xfId="6012" xr:uid="{6311AC00-7461-4AB5-9110-4C76948C60DD}"/>
    <cellStyle name="Millares 62 18" xfId="6013" xr:uid="{E26514A2-1312-43B7-A271-95226722ADD6}"/>
    <cellStyle name="Millares 62 19" xfId="6014" xr:uid="{D8E9E999-0E84-4FAC-B754-6F11AE7C0C8B}"/>
    <cellStyle name="Millares 62 2" xfId="6015" xr:uid="{AD0976F6-A35A-48A1-8010-5C8EB1B79B2E}"/>
    <cellStyle name="Millares 62 2 2" xfId="6016" xr:uid="{EB325C26-2BD4-45F2-ADDD-CD18DD50223D}"/>
    <cellStyle name="Millares 62 2 3" xfId="6017" xr:uid="{F1675E9D-4946-46C8-88FF-03E57B9E75E8}"/>
    <cellStyle name="Millares 62 20" xfId="6018" xr:uid="{E1738828-6ED0-40A2-A1B3-4F7573488FCA}"/>
    <cellStyle name="Millares 62 21" xfId="6019" xr:uid="{D486BDB8-CD59-4210-A920-0C302FEC78FC}"/>
    <cellStyle name="Millares 62 22" xfId="6020" xr:uid="{0B980C4E-2890-40FD-8286-717F41E98901}"/>
    <cellStyle name="Millares 62 23" xfId="6021" xr:uid="{FCB1AA1D-0067-408A-A430-BD61D969801C}"/>
    <cellStyle name="Millares 62 3" xfId="6022" xr:uid="{9431FF7B-386F-46F2-BAFC-C9A4F0968D36}"/>
    <cellStyle name="Millares 62 4" xfId="6023" xr:uid="{C25AE5BC-C26E-428B-B459-2602CA3C4061}"/>
    <cellStyle name="Millares 62 5" xfId="6024" xr:uid="{AE9D4F21-FFA0-4071-8439-C97A03ABC3A5}"/>
    <cellStyle name="Millares 62 6" xfId="6025" xr:uid="{937F1E51-7DFF-40C9-A845-9AB2F4819789}"/>
    <cellStyle name="Millares 62 7" xfId="6026" xr:uid="{8950F142-F69B-463A-96A5-B210EEEA5E79}"/>
    <cellStyle name="Millares 62 8" xfId="6027" xr:uid="{8D5B4163-7225-4216-BE65-DE5F0C1A8B08}"/>
    <cellStyle name="Millares 62 9" xfId="6028" xr:uid="{727F690C-4971-4DEF-94E2-90B0039168F0}"/>
    <cellStyle name="Millares 63" xfId="6029" xr:uid="{58D4A893-3ED4-4573-85A4-FE4DE1F3F353}"/>
    <cellStyle name="Millares 63 10" xfId="6030" xr:uid="{3669F83C-7ACB-4ACD-943C-C5BC4978FD1D}"/>
    <cellStyle name="Millares 63 11" xfId="6031" xr:uid="{E7EB40EA-E377-4401-B418-1271E20E9B46}"/>
    <cellStyle name="Millares 63 12" xfId="6032" xr:uid="{86C2755A-2E11-4316-8513-77D23EE3F5A3}"/>
    <cellStyle name="Millares 63 13" xfId="6033" xr:uid="{31A2D9D8-EAA8-49F1-BC88-1CB5654BFEAF}"/>
    <cellStyle name="Millares 63 14" xfId="6034" xr:uid="{D9D908E9-DB2D-4319-B51E-FF2F76CCDFB1}"/>
    <cellStyle name="Millares 63 15" xfId="6035" xr:uid="{AFD7D6C2-90AC-49D1-9003-0C6A6E760EE0}"/>
    <cellStyle name="Millares 63 16" xfId="6036" xr:uid="{0F80F71C-A479-4563-840B-18D74F2DE427}"/>
    <cellStyle name="Millares 63 17" xfId="6037" xr:uid="{8EC52B79-E0A7-470D-9EED-083386AEFA1F}"/>
    <cellStyle name="Millares 63 18" xfId="6038" xr:uid="{1B6E1C59-C232-4A2C-A0CD-BDA9DF03746C}"/>
    <cellStyle name="Millares 63 19" xfId="6039" xr:uid="{157B8950-EEF4-43E4-BC28-60F1A855A48D}"/>
    <cellStyle name="Millares 63 2" xfId="6040" xr:uid="{3BC1C0EE-1C65-491E-9409-B2926F805575}"/>
    <cellStyle name="Millares 63 2 2" xfId="6041" xr:uid="{747BE831-378C-46AB-899B-3BEE71B823E0}"/>
    <cellStyle name="Millares 63 2 3" xfId="6042" xr:uid="{306A497B-7675-4D95-971B-CD962AB7A06A}"/>
    <cellStyle name="Millares 63 20" xfId="6043" xr:uid="{070614DF-2A84-44E4-B306-18842FEBEF8B}"/>
    <cellStyle name="Millares 63 21" xfId="6044" xr:uid="{7771F32E-016E-470D-BAA8-A40F62E83D7D}"/>
    <cellStyle name="Millares 63 22" xfId="6045" xr:uid="{BF321C7B-BA1E-4FF3-AB14-BB1A1F5ECBBF}"/>
    <cellStyle name="Millares 63 23" xfId="6046" xr:uid="{67638EEA-6F3D-4D28-B1E7-C60926CD33A6}"/>
    <cellStyle name="Millares 63 3" xfId="6047" xr:uid="{5D2E0844-533B-4AA4-93D0-5E3AE7A5F97A}"/>
    <cellStyle name="Millares 63 4" xfId="6048" xr:uid="{35D9D50B-140D-492E-B490-B00B3541185A}"/>
    <cellStyle name="Millares 63 5" xfId="6049" xr:uid="{D0C7835F-2275-4F6E-A100-6603D5E0DBC3}"/>
    <cellStyle name="Millares 63 6" xfId="6050" xr:uid="{21B8E9A4-C32E-4A07-994D-B8DB5FF1DC19}"/>
    <cellStyle name="Millares 63 7" xfId="6051" xr:uid="{6BCFE954-6440-4BB5-9A76-8CC6B6764221}"/>
    <cellStyle name="Millares 63 8" xfId="6052" xr:uid="{9A8F20A5-4E36-4E10-BEC6-7F80FB956C7A}"/>
    <cellStyle name="Millares 63 9" xfId="6053" xr:uid="{321C87FF-CEBA-4435-BA9F-4334D611EB01}"/>
    <cellStyle name="Millares 64" xfId="6054" xr:uid="{E65233FD-ACA1-4DC8-A71D-27529E1ECEEB}"/>
    <cellStyle name="Millares 64 10" xfId="6055" xr:uid="{EC20AEF4-83F8-4847-B369-33F02D0EB481}"/>
    <cellStyle name="Millares 64 11" xfId="6056" xr:uid="{92B19F4A-ADC5-45E8-A704-CBBEBA7404FC}"/>
    <cellStyle name="Millares 64 12" xfId="6057" xr:uid="{22E835E1-A1B9-42D1-9096-7403F45750E1}"/>
    <cellStyle name="Millares 64 13" xfId="6058" xr:uid="{56A118DC-BAF1-4CE9-9A4C-653DF9723901}"/>
    <cellStyle name="Millares 64 14" xfId="6059" xr:uid="{C77F7E91-FF74-4241-93DD-0A77C77C648C}"/>
    <cellStyle name="Millares 64 15" xfId="6060" xr:uid="{4A2B1D98-1B05-4EEE-9A56-408F8073F7E8}"/>
    <cellStyle name="Millares 64 16" xfId="6061" xr:uid="{456585EB-B96D-4086-A8B3-48F740541019}"/>
    <cellStyle name="Millares 64 17" xfId="6062" xr:uid="{99D0655B-FF7B-466D-BEC0-E75518F0A82A}"/>
    <cellStyle name="Millares 64 18" xfId="6063" xr:uid="{FE50E7EC-3568-49AD-8ECC-CDDD9349CAF1}"/>
    <cellStyle name="Millares 64 19" xfId="6064" xr:uid="{64677422-2618-468D-8E8E-418FD294051A}"/>
    <cellStyle name="Millares 64 2" xfId="6065" xr:uid="{7E373235-1BAA-4FEE-82EF-755C4DB33239}"/>
    <cellStyle name="Millares 64 2 2" xfId="6066" xr:uid="{6FFF1821-4E36-4BB0-99E5-614E7B9F8B9B}"/>
    <cellStyle name="Millares 64 2 3" xfId="6067" xr:uid="{E0BC664A-09D3-4734-9C10-173F88929CD5}"/>
    <cellStyle name="Millares 64 20" xfId="6068" xr:uid="{B4484127-D7FA-4DE7-AD8F-0FC901006819}"/>
    <cellStyle name="Millares 64 21" xfId="6069" xr:uid="{6401E03D-07B0-44A1-85D0-A7410104970C}"/>
    <cellStyle name="Millares 64 22" xfId="6070" xr:uid="{D9364BC0-4FA6-4B0E-B87E-4D7929F28EF2}"/>
    <cellStyle name="Millares 64 23" xfId="6071" xr:uid="{F2C21FE1-C63B-4B71-8C23-F74824450302}"/>
    <cellStyle name="Millares 64 3" xfId="6072" xr:uid="{1AAE2B16-4E59-4350-A44E-A147FDAD4726}"/>
    <cellStyle name="Millares 64 4" xfId="6073" xr:uid="{4C342D9D-8946-4056-9B48-103E3F141562}"/>
    <cellStyle name="Millares 64 5" xfId="6074" xr:uid="{A470AEEC-6130-4436-92A1-7096A8649D2E}"/>
    <cellStyle name="Millares 64 6" xfId="6075" xr:uid="{EEA78E9A-F550-4EDA-AB9B-6AC1B5BF2602}"/>
    <cellStyle name="Millares 64 7" xfId="6076" xr:uid="{0822B2CC-B52A-4FCD-AA57-20E79EB4A659}"/>
    <cellStyle name="Millares 64 8" xfId="6077" xr:uid="{834D51B0-837B-4314-8E22-4C40CFB733F5}"/>
    <cellStyle name="Millares 64 9" xfId="6078" xr:uid="{E24B1EA2-51F3-4A03-A547-0937B9DD3F4E}"/>
    <cellStyle name="Millares 65" xfId="6079" xr:uid="{09A0AE45-E50D-48C0-A36B-9B8DE7A4A379}"/>
    <cellStyle name="Millares 65 10" xfId="6080" xr:uid="{EAA06B8D-9BBE-4B61-B384-73DAEFFE1B93}"/>
    <cellStyle name="Millares 65 11" xfId="6081" xr:uid="{F91E2501-68C6-4853-8992-8C6B920792A7}"/>
    <cellStyle name="Millares 65 12" xfId="6082" xr:uid="{847AE0A9-01FD-4D28-B996-DB4194D6310D}"/>
    <cellStyle name="Millares 65 13" xfId="6083" xr:uid="{6D905983-2F0A-42D9-8647-7A0C5241E3CB}"/>
    <cellStyle name="Millares 65 14" xfId="6084" xr:uid="{10FEF130-1653-4249-87EE-D9A3CB1264BC}"/>
    <cellStyle name="Millares 65 15" xfId="6085" xr:uid="{A48C190B-671B-4AD0-BD73-B3F5E9893C74}"/>
    <cellStyle name="Millares 65 16" xfId="6086" xr:uid="{5FCD9133-3760-4003-A44A-20EDECAAD351}"/>
    <cellStyle name="Millares 65 17" xfId="6087" xr:uid="{0512C132-36B3-4164-BCF6-01E6D0F27B0E}"/>
    <cellStyle name="Millares 65 18" xfId="6088" xr:uid="{C15C1CB1-D267-4F06-98E2-FEC7E843E867}"/>
    <cellStyle name="Millares 65 19" xfId="6089" xr:uid="{1E03DD75-30BB-4A88-A8E1-242D85766588}"/>
    <cellStyle name="Millares 65 2" xfId="6090" xr:uid="{A0FC2AFF-8357-42BB-B93B-B0DB5D5972D7}"/>
    <cellStyle name="Millares 65 2 2" xfId="6091" xr:uid="{93DAC609-B4CD-4716-A87D-1828AA85F5F2}"/>
    <cellStyle name="Millares 65 2 3" xfId="6092" xr:uid="{2D463E99-71B4-4FD3-A724-196E97F12753}"/>
    <cellStyle name="Millares 65 20" xfId="6093" xr:uid="{5B03397C-12DF-4ECA-BEAD-A2C128A307B9}"/>
    <cellStyle name="Millares 65 21" xfId="6094" xr:uid="{03968688-3BA7-4985-BA2A-AFBB9CBBC9A5}"/>
    <cellStyle name="Millares 65 22" xfId="6095" xr:uid="{EA7BF998-2E2C-4465-B04E-A33E16CECFD8}"/>
    <cellStyle name="Millares 65 23" xfId="6096" xr:uid="{8C6C5DDC-E75F-4324-9C8F-2C1B696FE071}"/>
    <cellStyle name="Millares 65 3" xfId="6097" xr:uid="{F48907E2-47F8-4FEA-99E3-321EBBA4FF07}"/>
    <cellStyle name="Millares 65 4" xfId="6098" xr:uid="{D1D55C39-6DF5-4C10-A8F8-AEED252CCDBD}"/>
    <cellStyle name="Millares 65 5" xfId="6099" xr:uid="{E872768C-5DEA-47E5-B3AD-A6B2CAB10CA0}"/>
    <cellStyle name="Millares 65 6" xfId="6100" xr:uid="{93733CF0-E2CF-4E96-A646-93A68B8F7B08}"/>
    <cellStyle name="Millares 65 7" xfId="6101" xr:uid="{3FB2C65E-1CF7-42FC-9EA6-7850028C3101}"/>
    <cellStyle name="Millares 65 8" xfId="6102" xr:uid="{7B99B7A5-E90D-4449-9DA5-F29D824C7EEC}"/>
    <cellStyle name="Millares 65 9" xfId="6103" xr:uid="{08015B60-26FF-4F8E-BD0F-511972F79298}"/>
    <cellStyle name="Millares 66" xfId="100" xr:uid="{BDCE9C34-9D63-43E7-A22A-78F21CABC6A5}"/>
    <cellStyle name="Millares 66 10" xfId="6104" xr:uid="{812C4D7C-36F8-45FB-8CBA-94B51EF7AAFF}"/>
    <cellStyle name="Millares 66 11" xfId="6105" xr:uid="{479FE1C5-A536-459C-9520-B8627D3947DB}"/>
    <cellStyle name="Millares 66 12" xfId="6106" xr:uid="{A9615087-D749-4977-A7C2-A0F085935D99}"/>
    <cellStyle name="Millares 66 13" xfId="6107" xr:uid="{6B01BFB1-E53C-45C7-8086-11C7335DA1FF}"/>
    <cellStyle name="Millares 66 14" xfId="6108" xr:uid="{0A30E507-2299-4BBC-BF78-EA77DA7C50B8}"/>
    <cellStyle name="Millares 66 15" xfId="6109" xr:uid="{3EB3AE7B-9798-47C4-ACE0-FFF924D8AD24}"/>
    <cellStyle name="Millares 66 16" xfId="6110" xr:uid="{597FCB0B-DBFA-4FBC-8871-FB6D270D761C}"/>
    <cellStyle name="Millares 66 17" xfId="6111" xr:uid="{EB7C493F-26B9-4284-B5C8-A2383AE5E79B}"/>
    <cellStyle name="Millares 66 18" xfId="6112" xr:uid="{4F84C7E4-E34B-4708-A5E4-77BE8402D176}"/>
    <cellStyle name="Millares 66 19" xfId="6113" xr:uid="{EF0A3218-F55A-4794-AA69-D3D85B9E3999}"/>
    <cellStyle name="Millares 66 2" xfId="6114" xr:uid="{729FCE24-AD76-4842-AC34-5D48B54BF26B}"/>
    <cellStyle name="Millares 66 2 2" xfId="6115" xr:uid="{67F0CA6D-D712-4361-9C32-43BCCC6BA9D3}"/>
    <cellStyle name="Millares 66 2 3" xfId="6116" xr:uid="{22A73082-B612-4E34-A245-8C3A7C116D6A}"/>
    <cellStyle name="Millares 66 20" xfId="6117" xr:uid="{CDF45D6A-77C6-4C39-8BBF-D84C2A973312}"/>
    <cellStyle name="Millares 66 21" xfId="6118" xr:uid="{0369509A-2160-4E1F-8E6E-31C1ABFAA84D}"/>
    <cellStyle name="Millares 66 22" xfId="6119" xr:uid="{8ED6CF4A-6714-4106-85B7-2A0735A26633}"/>
    <cellStyle name="Millares 66 23" xfId="6120" xr:uid="{12624FDA-83C7-4298-AA59-53D7B06284F4}"/>
    <cellStyle name="Millares 66 3" xfId="6121" xr:uid="{8F49E804-84EA-4C2C-8CB6-18BC341C2F94}"/>
    <cellStyle name="Millares 66 4" xfId="6122" xr:uid="{A698FBFF-785E-40F2-AA76-C897B71F85E1}"/>
    <cellStyle name="Millares 66 5" xfId="6123" xr:uid="{AA66DB35-6698-437A-8345-0D9A4F83E32E}"/>
    <cellStyle name="Millares 66 6" xfId="6124" xr:uid="{5E433B82-8F77-4FE6-B6B2-FDB18789592D}"/>
    <cellStyle name="Millares 66 7" xfId="6125" xr:uid="{F1A140F8-EEE5-4509-9FC2-973F71ECB151}"/>
    <cellStyle name="Millares 66 8" xfId="6126" xr:uid="{EEBE4067-5056-4203-AE50-FFB9CB4C43EE}"/>
    <cellStyle name="Millares 66 9" xfId="6127" xr:uid="{3C248355-EBC6-4AB0-B33F-D638B1E91627}"/>
    <cellStyle name="Millares 67" xfId="6128" xr:uid="{11A10351-16E1-4C3D-9424-630C9259F6E6}"/>
    <cellStyle name="Millares 67 10" xfId="6129" xr:uid="{273AE1B5-C082-404A-9A73-86D18846C27A}"/>
    <cellStyle name="Millares 67 11" xfId="6130" xr:uid="{E710F167-9256-4B40-8050-E6D2E8815CDD}"/>
    <cellStyle name="Millares 67 12" xfId="6131" xr:uid="{8105F081-DC33-46F5-A2E1-4BC61DEA5198}"/>
    <cellStyle name="Millares 67 13" xfId="6132" xr:uid="{797175A6-190B-4E0E-A381-ACC6E71FF6CD}"/>
    <cellStyle name="Millares 67 14" xfId="6133" xr:uid="{FD8FFB92-2EE5-4822-901A-0B33B1818C68}"/>
    <cellStyle name="Millares 67 15" xfId="6134" xr:uid="{9BD16779-FE07-466B-BD28-6D39181DB188}"/>
    <cellStyle name="Millares 67 16" xfId="6135" xr:uid="{AA140A00-A329-442F-8C5D-0DC26CED1010}"/>
    <cellStyle name="Millares 67 17" xfId="6136" xr:uid="{FB49F2D9-1819-45EC-9831-AD9A7742C2D8}"/>
    <cellStyle name="Millares 67 18" xfId="6137" xr:uid="{7A471573-CDFA-47A4-8EAB-38DBBA5788DE}"/>
    <cellStyle name="Millares 67 19" xfId="6138" xr:uid="{779F42DB-DFA2-4550-8F3C-4AAD4E790814}"/>
    <cellStyle name="Millares 67 2" xfId="6139" xr:uid="{593BA4C7-CBBD-4E6D-801B-01297C0E8C1E}"/>
    <cellStyle name="Millares 67 2 2" xfId="6140" xr:uid="{7F2658F3-B3CD-458F-A420-8F2CC34B818F}"/>
    <cellStyle name="Millares 67 2 3" xfId="6141" xr:uid="{526F0E5A-C543-45C2-B6FB-364055C97607}"/>
    <cellStyle name="Millares 67 20" xfId="6142" xr:uid="{533E29F7-C766-4CFF-A100-B0494D635C49}"/>
    <cellStyle name="Millares 67 21" xfId="6143" xr:uid="{05C3A16D-AED9-4E7A-9641-825F47A54D1C}"/>
    <cellStyle name="Millares 67 22" xfId="6144" xr:uid="{F6A138CD-1353-477A-97FF-234CDC300062}"/>
    <cellStyle name="Millares 67 23" xfId="6145" xr:uid="{F37A6C5F-595A-447F-8B44-BDDCCBB75210}"/>
    <cellStyle name="Millares 67 3" xfId="6146" xr:uid="{38620830-989A-48CE-B1BD-5864309231C5}"/>
    <cellStyle name="Millares 67 4" xfId="6147" xr:uid="{3F993FF3-B2BC-4B82-95C3-091F151C60F5}"/>
    <cellStyle name="Millares 67 5" xfId="6148" xr:uid="{F24C8FC8-E37C-49FB-B34E-BB36DCC3D977}"/>
    <cellStyle name="Millares 67 6" xfId="6149" xr:uid="{08F1097B-4E34-4D08-B1B5-EA9630CBB088}"/>
    <cellStyle name="Millares 67 7" xfId="6150" xr:uid="{A42F43A0-5B9B-4907-B657-1E72BA19AF11}"/>
    <cellStyle name="Millares 67 8" xfId="6151" xr:uid="{F49EDE71-19F5-4A86-9284-D472C19F7ED0}"/>
    <cellStyle name="Millares 67 9" xfId="6152" xr:uid="{D648CA98-197D-4D4C-9A55-FF7BB36A0983}"/>
    <cellStyle name="Millares 68" xfId="6153" xr:uid="{8B101513-52B7-4FDA-AFE7-9F4F37FBEB38}"/>
    <cellStyle name="Millares 68 10" xfId="6154" xr:uid="{941425C3-D1E5-4338-9258-79285F84A9B0}"/>
    <cellStyle name="Millares 68 11" xfId="6155" xr:uid="{224010EE-693D-4820-9990-8A2B1AC0E53A}"/>
    <cellStyle name="Millares 68 12" xfId="6156" xr:uid="{57974A76-08E8-4767-9637-56CC4D67E65E}"/>
    <cellStyle name="Millares 68 13" xfId="6157" xr:uid="{63F35B28-21D6-44C0-ACB6-72D6311A876D}"/>
    <cellStyle name="Millares 68 14" xfId="6158" xr:uid="{9A45E433-A68F-4CD9-9C58-E25A61889EDD}"/>
    <cellStyle name="Millares 68 15" xfId="6159" xr:uid="{F1CC5CAC-63ED-44AF-A2D7-1A7A41012E21}"/>
    <cellStyle name="Millares 68 16" xfId="6160" xr:uid="{03109C97-D2B2-4568-B553-398CE7CB5BF6}"/>
    <cellStyle name="Millares 68 17" xfId="6161" xr:uid="{6155E7DA-4420-45CB-810E-44FD501AF80C}"/>
    <cellStyle name="Millares 68 18" xfId="6162" xr:uid="{F8E008D8-7A20-4062-93BF-02D81C6E96F8}"/>
    <cellStyle name="Millares 68 19" xfId="6163" xr:uid="{2B39CCC8-97FD-4C3A-B99E-9EC2CBCD2CB8}"/>
    <cellStyle name="Millares 68 2" xfId="6164" xr:uid="{CF1C3F56-744B-4DBB-AE70-9CFBCEBD62FB}"/>
    <cellStyle name="Millares 68 2 2" xfId="6165" xr:uid="{4DDCB291-2900-47A9-8606-17376348FD6A}"/>
    <cellStyle name="Millares 68 2 3" xfId="6166" xr:uid="{7936A0E1-3758-4FF9-B623-334B6F1D5A55}"/>
    <cellStyle name="Millares 68 20" xfId="6167" xr:uid="{413EF84C-A44A-4B44-94E7-313D7C743165}"/>
    <cellStyle name="Millares 68 21" xfId="6168" xr:uid="{E483932A-E241-4D7B-B8FA-30DB350D65F3}"/>
    <cellStyle name="Millares 68 22" xfId="6169" xr:uid="{309E753C-4A2A-4844-BDCF-86F08CA85343}"/>
    <cellStyle name="Millares 68 23" xfId="6170" xr:uid="{CA546395-1A29-4E3F-9D12-3214DD89A228}"/>
    <cellStyle name="Millares 68 3" xfId="6171" xr:uid="{D0B36484-2524-4548-A502-8873864CFED9}"/>
    <cellStyle name="Millares 68 4" xfId="6172" xr:uid="{140A7BBD-1171-4F76-9449-AE895D1904A3}"/>
    <cellStyle name="Millares 68 5" xfId="6173" xr:uid="{0BA82866-4CCA-45DC-A97B-332A7643B2B6}"/>
    <cellStyle name="Millares 68 6" xfId="6174" xr:uid="{34C36BA7-9AFF-43B1-9BAA-7E521DBE9F17}"/>
    <cellStyle name="Millares 68 7" xfId="6175" xr:uid="{1A8B00B7-5BE8-4A6A-A5F1-BC77044CA85D}"/>
    <cellStyle name="Millares 68 8" xfId="6176" xr:uid="{5A0D5905-53AB-455D-BA80-92B7331F9046}"/>
    <cellStyle name="Millares 68 9" xfId="6177" xr:uid="{AFAB28C9-F986-4222-9DCA-36C861B04A76}"/>
    <cellStyle name="Millares 69" xfId="6178" xr:uid="{D7CD2747-CDDA-4C25-8DB8-6C13356D324F}"/>
    <cellStyle name="Millares 69 10" xfId="6179" xr:uid="{AF9FAA0C-8EFC-4BC1-B428-7D85ED255115}"/>
    <cellStyle name="Millares 69 11" xfId="6180" xr:uid="{6F6D145E-F48D-40EE-9177-17006E4D2BE0}"/>
    <cellStyle name="Millares 69 12" xfId="6181" xr:uid="{78DF152B-80B7-4460-9E31-351B3CD97288}"/>
    <cellStyle name="Millares 69 13" xfId="6182" xr:uid="{9F997BB8-E8DD-4A65-B813-D8FA4FEE208E}"/>
    <cellStyle name="Millares 69 14" xfId="6183" xr:uid="{87EAB5AD-A06A-470D-AAE5-3F319D6CAB3B}"/>
    <cellStyle name="Millares 69 15" xfId="6184" xr:uid="{68947429-2131-4614-AF83-A7F123C13B21}"/>
    <cellStyle name="Millares 69 16" xfId="6185" xr:uid="{336611B7-E764-418E-9752-C26E139226C7}"/>
    <cellStyle name="Millares 69 17" xfId="6186" xr:uid="{4B1656D5-37DC-479E-AF87-EFBE0A499CA0}"/>
    <cellStyle name="Millares 69 18" xfId="6187" xr:uid="{2F152109-0C00-4885-B322-266F7BDA9BDC}"/>
    <cellStyle name="Millares 69 19" xfId="6188" xr:uid="{68E52681-E4A5-4F71-8900-086FB6F6A120}"/>
    <cellStyle name="Millares 69 2" xfId="6189" xr:uid="{7CF3B68F-A9ED-4CE4-917B-EA1D9F88610E}"/>
    <cellStyle name="Millares 69 2 2" xfId="6190" xr:uid="{5359885D-CE2B-44DE-95DF-54D31FE37F95}"/>
    <cellStyle name="Millares 69 2 3" xfId="6191" xr:uid="{15CCA14A-E3B3-4F78-AEF9-6D90399753AC}"/>
    <cellStyle name="Millares 69 20" xfId="6192" xr:uid="{892E66FA-85A6-4048-A2DB-44A9CF37036C}"/>
    <cellStyle name="Millares 69 21" xfId="6193" xr:uid="{004D6D93-3A83-438B-8367-6DC64A7E7A86}"/>
    <cellStyle name="Millares 69 22" xfId="6194" xr:uid="{907966FB-69EA-46A1-8461-BA6C4E5CFDEF}"/>
    <cellStyle name="Millares 69 23" xfId="6195" xr:uid="{320ABF1B-4164-4AE8-A270-2681E13E49EC}"/>
    <cellStyle name="Millares 69 3" xfId="6196" xr:uid="{29A8A3B5-0D14-4E89-A7D4-2804B2A67301}"/>
    <cellStyle name="Millares 69 4" xfId="6197" xr:uid="{ACA1BDDC-1E65-4CDE-B5C9-AD4CAB4FA610}"/>
    <cellStyle name="Millares 69 5" xfId="6198" xr:uid="{E67798DC-9AC9-48C6-AD2D-1649489AF8F5}"/>
    <cellStyle name="Millares 69 6" xfId="6199" xr:uid="{61A014E2-9E0C-4149-8C15-6E15AAC62340}"/>
    <cellStyle name="Millares 69 7" xfId="6200" xr:uid="{2E280789-984A-48C2-8E7C-36856A7A4436}"/>
    <cellStyle name="Millares 69 8" xfId="6201" xr:uid="{DE8C40A3-C8D0-411C-AC83-1192450FA9C5}"/>
    <cellStyle name="Millares 69 9" xfId="6202" xr:uid="{E44FD36D-347C-42A2-A393-3EE5484CF3E9}"/>
    <cellStyle name="Millares 7" xfId="6203" xr:uid="{30BAE321-E616-4EEF-88C4-6556F55AFE99}"/>
    <cellStyle name="Millares 7 2" xfId="8098" xr:uid="{BA561F7D-3214-4031-A94D-CF7491000623}"/>
    <cellStyle name="Millares 7 3" xfId="9485" xr:uid="{34FC02B7-E66E-4E25-BCC4-D0CDCF424BDE}"/>
    <cellStyle name="Millares 70" xfId="6204" xr:uid="{EA2B1121-76D7-43D2-8698-2DFC8B730B94}"/>
    <cellStyle name="Millares 70 10" xfId="6205" xr:uid="{CBC7FBFF-5D51-47DE-97E0-D9A81DADB0C2}"/>
    <cellStyle name="Millares 70 11" xfId="6206" xr:uid="{FDB5AE2A-C066-48CA-BB32-FCC61F9D9242}"/>
    <cellStyle name="Millares 70 12" xfId="6207" xr:uid="{88C25EF7-7F2F-43C7-867A-1FA857115DF1}"/>
    <cellStyle name="Millares 70 13" xfId="6208" xr:uid="{B8959F3A-382F-456B-B4B1-84B745084E92}"/>
    <cellStyle name="Millares 70 14" xfId="6209" xr:uid="{145BBFDE-A8BB-4BC0-8B4E-70EBB59B5E06}"/>
    <cellStyle name="Millares 70 15" xfId="6210" xr:uid="{6ADFBF02-AD40-4175-A1D0-2BF8A8B48282}"/>
    <cellStyle name="Millares 70 16" xfId="6211" xr:uid="{E1272BB1-A06B-4EF6-9109-FF64B39DA72E}"/>
    <cellStyle name="Millares 70 17" xfId="6212" xr:uid="{C185ED24-9C65-4CAE-899E-5868CABD6EC1}"/>
    <cellStyle name="Millares 70 18" xfId="6213" xr:uid="{08F2835C-6325-4243-9D8C-BFE6E2941DA5}"/>
    <cellStyle name="Millares 70 19" xfId="6214" xr:uid="{C82010F1-EC6B-4ABE-8C94-2820CD393168}"/>
    <cellStyle name="Millares 70 2" xfId="6215" xr:uid="{DFFCBD20-88F5-41BA-8BFE-D6DEB612C427}"/>
    <cellStyle name="Millares 70 2 2" xfId="6216" xr:uid="{4D02B84F-82F8-4CFC-8082-AFA9843A34A3}"/>
    <cellStyle name="Millares 70 2 3" xfId="6217" xr:uid="{D5B46994-5BB6-487D-A2E7-8FA53183E794}"/>
    <cellStyle name="Millares 70 20" xfId="6218" xr:uid="{225548A5-2336-4775-AFBE-14CD6C7D4ECE}"/>
    <cellStyle name="Millares 70 21" xfId="6219" xr:uid="{C7B0F67D-708E-4BBA-828C-DEED0ECDD991}"/>
    <cellStyle name="Millares 70 3" xfId="6220" xr:uid="{DAC97DF3-CF40-4477-97CA-0011A4945C59}"/>
    <cellStyle name="Millares 70 4" xfId="6221" xr:uid="{DF310BA4-0B58-4304-9ED8-0F6EAD19077B}"/>
    <cellStyle name="Millares 70 5" xfId="6222" xr:uid="{0614A584-7D44-4760-8B1F-7A09BFB347EB}"/>
    <cellStyle name="Millares 70 6" xfId="6223" xr:uid="{2C10B33C-EBCB-4AA8-8559-7934A5ABD037}"/>
    <cellStyle name="Millares 70 7" xfId="6224" xr:uid="{1A88B78B-28F7-4A2A-89E4-BD701ABED786}"/>
    <cellStyle name="Millares 70 8" xfId="6225" xr:uid="{EF5B39D2-5F9A-49C2-9320-EEE4427262D1}"/>
    <cellStyle name="Millares 70 9" xfId="6226" xr:uid="{070C2E81-E6BF-4568-BE94-448E93241B8F}"/>
    <cellStyle name="Millares 71" xfId="6227" xr:uid="{C4901824-E2AD-4A75-B8CD-D6665063CED6}"/>
    <cellStyle name="Millares 72" xfId="6228" xr:uid="{CC303B24-1110-44D7-931F-C082FE6680EC}"/>
    <cellStyle name="Millares 73" xfId="6229" xr:uid="{ED0DAAC8-C28D-4E5E-97B2-1566125D0CD7}"/>
    <cellStyle name="Millares 74" xfId="6230" xr:uid="{3259C08E-0B20-4C43-A8FE-B8A0C9561E03}"/>
    <cellStyle name="Millares 74 10" xfId="6231" xr:uid="{C064B577-DF72-4780-B96A-E3DEE6ABA027}"/>
    <cellStyle name="Millares 74 11" xfId="6232" xr:uid="{ECB7279C-C040-4073-A7CD-5061D9CBF0B8}"/>
    <cellStyle name="Millares 74 12" xfId="6233" xr:uid="{52D67165-94A9-4B2E-94F3-A4C1271660B2}"/>
    <cellStyle name="Millares 74 13" xfId="6234" xr:uid="{FA273B97-E058-4BA3-A378-992EE415710C}"/>
    <cellStyle name="Millares 74 14" xfId="6235" xr:uid="{DC488EBC-E82C-4B00-BB14-61D61C3835BF}"/>
    <cellStyle name="Millares 74 15" xfId="6236" xr:uid="{E3D87F13-6FFE-426C-B646-7716CE3DA886}"/>
    <cellStyle name="Millares 74 16" xfId="6237" xr:uid="{F21F627F-9A2D-429C-922C-33F246C86E51}"/>
    <cellStyle name="Millares 74 17" xfId="6238" xr:uid="{1EB5C4B9-C7A3-43DF-8AA4-0FF4C18A5894}"/>
    <cellStyle name="Millares 74 18" xfId="6239" xr:uid="{45DE9299-0C7A-4152-A8CC-2E3E07BF092A}"/>
    <cellStyle name="Millares 74 19" xfId="6240" xr:uid="{63BC4B2E-075D-425D-B82B-262F52A3FDAB}"/>
    <cellStyle name="Millares 74 2" xfId="6241" xr:uid="{5D17B3D6-876D-473B-B654-08F8CAF96C07}"/>
    <cellStyle name="Millares 74 2 10" xfId="6242" xr:uid="{857A99DB-0C57-4F8F-BADC-14967495F40A}"/>
    <cellStyle name="Millares 74 2 11" xfId="6243" xr:uid="{CA294EEA-4408-4948-B3F6-92A0FD836107}"/>
    <cellStyle name="Millares 74 2 12" xfId="6244" xr:uid="{E3FE7BF4-579E-4044-87C1-601FC8CD38A7}"/>
    <cellStyle name="Millares 74 2 13" xfId="6245" xr:uid="{A1035F19-E74A-4A61-8895-8B08D1DE0BDE}"/>
    <cellStyle name="Millares 74 2 14" xfId="6246" xr:uid="{6E431A71-2225-463C-8630-37D6DE0B9931}"/>
    <cellStyle name="Millares 74 2 15" xfId="6247" xr:uid="{AC1BC9C8-12A3-4DD2-826F-232CF37D1750}"/>
    <cellStyle name="Millares 74 2 16" xfId="6248" xr:uid="{CF46823B-1CB6-4E20-8BCB-DF2BF2A810AE}"/>
    <cellStyle name="Millares 74 2 17" xfId="6249" xr:uid="{B007337C-9327-41B1-9E11-81049DB39859}"/>
    <cellStyle name="Millares 74 2 18" xfId="6250" xr:uid="{DE6A0718-B38E-4541-9849-E1D19E4EC6C8}"/>
    <cellStyle name="Millares 74 2 19" xfId="6251" xr:uid="{91E90744-E145-4379-BB76-897B71343315}"/>
    <cellStyle name="Millares 74 2 2" xfId="6252" xr:uid="{A9D0DBB9-8897-45D6-AED9-EAFEA42371EE}"/>
    <cellStyle name="Millares 74 2 2 10" xfId="6253" xr:uid="{19FD4080-212F-45C5-AA1F-B8E46E194B92}"/>
    <cellStyle name="Millares 74 2 2 11" xfId="6254" xr:uid="{DC14471B-9A9D-4B8D-9FB4-9C2A0EFEB75A}"/>
    <cellStyle name="Millares 74 2 2 12" xfId="6255" xr:uid="{2711E545-73C9-4276-97AE-E5469FFBF013}"/>
    <cellStyle name="Millares 74 2 2 13" xfId="6256" xr:uid="{D7F4D086-3C28-4B8D-8609-0FF5FA6F15EE}"/>
    <cellStyle name="Millares 74 2 2 14" xfId="6257" xr:uid="{0F7CE383-86F6-43F0-B758-6697209A7525}"/>
    <cellStyle name="Millares 74 2 2 15" xfId="6258" xr:uid="{B06EC723-4502-4898-9BDC-26F1C276F852}"/>
    <cellStyle name="Millares 74 2 2 16" xfId="6259" xr:uid="{A5044DD9-F2A1-427C-B1F8-EC3231B534D8}"/>
    <cellStyle name="Millares 74 2 2 17" xfId="6260" xr:uid="{430EE8E5-9D49-4C38-BDEF-4D48E938215A}"/>
    <cellStyle name="Millares 74 2 2 18" xfId="6261" xr:uid="{77B7EFA8-080E-437B-9037-253670A215B9}"/>
    <cellStyle name="Millares 74 2 2 19" xfId="6262" xr:uid="{6FBD7871-9E75-451C-AFD4-07CE4D911195}"/>
    <cellStyle name="Millares 74 2 2 2" xfId="6263" xr:uid="{4F563592-E463-4966-9F05-7A6628C8C25F}"/>
    <cellStyle name="Millares 74 2 2 2 2" xfId="6264" xr:uid="{AB1D38CE-5D61-4B68-855D-9A36AAC5FA12}"/>
    <cellStyle name="Millares 74 2 2 2 3" xfId="6265" xr:uid="{DABE1D88-10C7-4766-BBAD-82DE073F5598}"/>
    <cellStyle name="Millares 74 2 2 20" xfId="6266" xr:uid="{EF62BBB9-BD76-4A14-97A5-DE18F8B25687}"/>
    <cellStyle name="Millares 74 2 2 21" xfId="6267" xr:uid="{37DC14F5-3ADD-496E-8A16-DB7F3019F1CD}"/>
    <cellStyle name="Millares 74 2 2 22" xfId="6268" xr:uid="{8A86C390-919A-43E3-AF61-3E8CFF6A4B0D}"/>
    <cellStyle name="Millares 74 2 2 3" xfId="6269" xr:uid="{85C7DB12-F29B-428C-A7EB-F53E9DA35CF6}"/>
    <cellStyle name="Millares 74 2 2 4" xfId="6270" xr:uid="{0641BADE-600D-4862-9650-4BA5E0AFEEAF}"/>
    <cellStyle name="Millares 74 2 2 5" xfId="6271" xr:uid="{9D4C04E7-9987-4285-948D-B7BA3E7B554E}"/>
    <cellStyle name="Millares 74 2 2 6" xfId="6272" xr:uid="{79C6B429-36B3-416A-9581-26533B8CBBA0}"/>
    <cellStyle name="Millares 74 2 2 7" xfId="6273" xr:uid="{A3622E55-9129-4A57-9727-103E162CDC03}"/>
    <cellStyle name="Millares 74 2 2 8" xfId="6274" xr:uid="{C01EFD77-D56F-4EDD-88E1-56E61F9AD4DB}"/>
    <cellStyle name="Millares 74 2 2 9" xfId="6275" xr:uid="{FF40152D-6648-4FDB-A947-D0C6EB41C794}"/>
    <cellStyle name="Millares 74 2 20" xfId="6276" xr:uid="{495E39A0-91A8-4D28-97A2-109670CED989}"/>
    <cellStyle name="Millares 74 2 21" xfId="6277" xr:uid="{709DE395-EE41-4EB9-93DC-A24C51E625C3}"/>
    <cellStyle name="Millares 74 2 22" xfId="6278" xr:uid="{3F44AFE3-8D47-4DE8-8823-4E30088626ED}"/>
    <cellStyle name="Millares 74 2 23" xfId="6279" xr:uid="{BEE7803B-119F-40A2-AF6F-1D8A228194D0}"/>
    <cellStyle name="Millares 74 2 24" xfId="6280" xr:uid="{A134ED05-6472-421F-863E-E601ECCEA100}"/>
    <cellStyle name="Millares 74 2 25" xfId="6281" xr:uid="{2049BB15-AE96-4C07-A052-C6BA75793BD2}"/>
    <cellStyle name="Millares 74 2 26" xfId="6282" xr:uid="{8DCC6CEF-445E-4C91-9177-18097BE62E46}"/>
    <cellStyle name="Millares 74 2 27" xfId="9344" xr:uid="{448D4E83-5165-437D-A1FE-9BA4A7A4EF9A}"/>
    <cellStyle name="Millares 74 2 3" xfId="6283" xr:uid="{9EF1F98B-1273-4C33-BD20-3537F4AE9471}"/>
    <cellStyle name="Millares 74 2 3 10" xfId="6284" xr:uid="{D9E52C00-B3BD-4D1C-9234-F54269F973E5}"/>
    <cellStyle name="Millares 74 2 3 11" xfId="6285" xr:uid="{B54F2E5F-F378-4A41-BAFC-4899141B3111}"/>
    <cellStyle name="Millares 74 2 3 12" xfId="6286" xr:uid="{89946D83-5E10-4B12-ABD7-6FBE69E6BBC0}"/>
    <cellStyle name="Millares 74 2 3 13" xfId="6287" xr:uid="{E62791B2-C37F-4378-8EB3-144ACC8F9BDF}"/>
    <cellStyle name="Millares 74 2 3 14" xfId="6288" xr:uid="{AC2490F4-E321-4AEA-9D28-44602973EF5D}"/>
    <cellStyle name="Millares 74 2 3 15" xfId="6289" xr:uid="{294C2EF3-55A0-47B8-BDB0-F3CCB0DBDFEC}"/>
    <cellStyle name="Millares 74 2 3 16" xfId="6290" xr:uid="{C83BBF05-088B-4589-B0D8-756FD2C3A171}"/>
    <cellStyle name="Millares 74 2 3 17" xfId="6291" xr:uid="{6D345FAA-D6BE-4070-BABE-729C41801515}"/>
    <cellStyle name="Millares 74 2 3 18" xfId="6292" xr:uid="{B7BDA3E2-F67B-43EE-AFBC-0A2588ABF275}"/>
    <cellStyle name="Millares 74 2 3 19" xfId="6293" xr:uid="{BC808EF8-87D8-4025-B79A-038636A9D8BE}"/>
    <cellStyle name="Millares 74 2 3 2" xfId="6294" xr:uid="{2623EE71-D9C2-4753-AD8D-D0F2BBE6B346}"/>
    <cellStyle name="Millares 74 2 3 2 2" xfId="6295" xr:uid="{4692CF57-0407-45F8-9DF6-CBA95FB84EA2}"/>
    <cellStyle name="Millares 74 2 3 2 3" xfId="6296" xr:uid="{B5C06D0D-197D-47ED-96EE-166A75646E47}"/>
    <cellStyle name="Millares 74 2 3 20" xfId="6297" xr:uid="{EBE15F6B-270B-4639-A003-39048DA76726}"/>
    <cellStyle name="Millares 74 2 3 21" xfId="6298" xr:uid="{FC21D7F1-6D92-4F20-9A3A-77C861278CD4}"/>
    <cellStyle name="Millares 74 2 3 22" xfId="6299" xr:uid="{271C0C03-5D77-47DC-B23E-1A3077415C45}"/>
    <cellStyle name="Millares 74 2 3 3" xfId="6300" xr:uid="{FC79A65E-5511-46D9-B0A1-1EEC0A8400C9}"/>
    <cellStyle name="Millares 74 2 3 4" xfId="6301" xr:uid="{B90ED504-8A24-4682-8DE3-D3EBEAB02DBE}"/>
    <cellStyle name="Millares 74 2 3 5" xfId="6302" xr:uid="{A12B66EA-DFAB-4041-B310-E674F59AF797}"/>
    <cellStyle name="Millares 74 2 3 6" xfId="6303" xr:uid="{79B6CE69-64C4-4942-919B-467B1C6198C3}"/>
    <cellStyle name="Millares 74 2 3 7" xfId="6304" xr:uid="{A5D3FBD7-B037-45A7-8487-3A42839F4EBE}"/>
    <cellStyle name="Millares 74 2 3 8" xfId="6305" xr:uid="{55AE1775-D653-47C1-93FF-FE5E3E644657}"/>
    <cellStyle name="Millares 74 2 3 9" xfId="6306" xr:uid="{3DC8B0F4-6360-481D-B4C3-E5EF5DDEE6FE}"/>
    <cellStyle name="Millares 74 2 4" xfId="6307" xr:uid="{C1C105ED-9927-4D71-B74E-95793F720EEA}"/>
    <cellStyle name="Millares 74 2 4 10" xfId="6308" xr:uid="{123756AB-A786-4C61-ACD6-85F7D3CF7E05}"/>
    <cellStyle name="Millares 74 2 4 11" xfId="6309" xr:uid="{AD7B4E9B-08B8-475D-9B9C-9E6A04A96267}"/>
    <cellStyle name="Millares 74 2 4 12" xfId="6310" xr:uid="{D05AF426-8CDC-4A21-934B-7E9BF5424B91}"/>
    <cellStyle name="Millares 74 2 4 13" xfId="6311" xr:uid="{45497F3E-AB39-4AD4-96B4-6992986797FB}"/>
    <cellStyle name="Millares 74 2 4 14" xfId="6312" xr:uid="{C01726B6-BC14-4D87-B41F-FA791BFCE71C}"/>
    <cellStyle name="Millares 74 2 4 15" xfId="6313" xr:uid="{40FF7111-4064-4B40-B3BF-2CF56BA83963}"/>
    <cellStyle name="Millares 74 2 4 16" xfId="6314" xr:uid="{80BFD5CB-F1BC-4F08-A3E9-DC9C04029BC5}"/>
    <cellStyle name="Millares 74 2 4 17" xfId="6315" xr:uid="{B8066DC2-7EC0-44D7-9A0B-56242F395712}"/>
    <cellStyle name="Millares 74 2 4 18" xfId="6316" xr:uid="{7FDD9D45-8D01-42F3-AF75-AD21E00DB624}"/>
    <cellStyle name="Millares 74 2 4 19" xfId="6317" xr:uid="{2B2D6F52-F014-434F-B76C-9C26DC50BC63}"/>
    <cellStyle name="Millares 74 2 4 2" xfId="6318" xr:uid="{DFA26E0E-E239-46E5-8C7A-64824D556458}"/>
    <cellStyle name="Millares 74 2 4 2 2" xfId="6319" xr:uid="{62B7B088-1F69-47FD-AD81-5109EE28B3BF}"/>
    <cellStyle name="Millares 74 2 4 2 3" xfId="6320" xr:uid="{16616000-8E88-46ED-A1C0-CAA30AF1EED5}"/>
    <cellStyle name="Millares 74 2 4 20" xfId="6321" xr:uid="{74CE11E9-2DC6-4013-8B11-6767DF9B50F9}"/>
    <cellStyle name="Millares 74 2 4 21" xfId="6322" xr:uid="{0D467B72-2BF3-4B23-B062-82BEAD80D9A4}"/>
    <cellStyle name="Millares 74 2 4 3" xfId="6323" xr:uid="{4EC5D0F5-62E4-4A10-BD97-73C6B47E10E9}"/>
    <cellStyle name="Millares 74 2 4 4" xfId="6324" xr:uid="{3940823C-D14E-4FDF-99E0-0D246CFCB679}"/>
    <cellStyle name="Millares 74 2 4 5" xfId="6325" xr:uid="{A169419C-0AFC-4DA3-8F33-B248905092C2}"/>
    <cellStyle name="Millares 74 2 4 6" xfId="6326" xr:uid="{DF648D30-B718-4A0A-BA79-561FFFCEA082}"/>
    <cellStyle name="Millares 74 2 4 7" xfId="6327" xr:uid="{268AA541-F68C-4972-863A-3FE9F9206C75}"/>
    <cellStyle name="Millares 74 2 4 8" xfId="6328" xr:uid="{B4CADBB8-130B-4428-9E77-8B0F1E68182A}"/>
    <cellStyle name="Millares 74 2 4 9" xfId="6329" xr:uid="{A36B2C0B-D580-4162-A965-04F116627735}"/>
    <cellStyle name="Millares 74 2 5" xfId="6330" xr:uid="{F2850D24-F817-48B6-8F5C-FE3EEF65878C}"/>
    <cellStyle name="Millares 74 2 5 10" xfId="6331" xr:uid="{25C319D1-14CF-43D0-8AEB-72CE64628CE0}"/>
    <cellStyle name="Millares 74 2 5 11" xfId="6332" xr:uid="{55756BD3-B5EF-4887-90DE-56510D9E491A}"/>
    <cellStyle name="Millares 74 2 5 12" xfId="6333" xr:uid="{229E8124-71F2-4F0D-9627-970FC841CD16}"/>
    <cellStyle name="Millares 74 2 5 13" xfId="6334" xr:uid="{C323D38E-B773-4543-8105-85CB7C14CB39}"/>
    <cellStyle name="Millares 74 2 5 14" xfId="6335" xr:uid="{3D7A1EF8-55D3-4118-B417-AF0471A3C4F4}"/>
    <cellStyle name="Millares 74 2 5 15" xfId="6336" xr:uid="{E5249326-566D-4840-9D5A-4A641BB99400}"/>
    <cellStyle name="Millares 74 2 5 16" xfId="6337" xr:uid="{6DA29C03-1B8C-4951-B19A-67AB6C782C95}"/>
    <cellStyle name="Millares 74 2 5 17" xfId="6338" xr:uid="{9A0A4B40-1185-4761-AD12-F5DBE12E7373}"/>
    <cellStyle name="Millares 74 2 5 18" xfId="6339" xr:uid="{572493C2-0510-452C-A561-EAADEC403C48}"/>
    <cellStyle name="Millares 74 2 5 19" xfId="6340" xr:uid="{D2A71169-BA27-409C-91AA-7E0F69FEACF7}"/>
    <cellStyle name="Millares 74 2 5 2" xfId="6341" xr:uid="{4C2BCD90-693F-4AF1-9F3A-681BE635CBE2}"/>
    <cellStyle name="Millares 74 2 5 2 2" xfId="6342" xr:uid="{EAB417A2-1B2A-46DC-8216-B1E7680E805F}"/>
    <cellStyle name="Millares 74 2 5 2 3" xfId="6343" xr:uid="{E0062E6A-644C-436E-B6E5-6E5208084A3D}"/>
    <cellStyle name="Millares 74 2 5 20" xfId="6344" xr:uid="{2145BCDB-8354-4B9D-8592-62185CA67446}"/>
    <cellStyle name="Millares 74 2 5 21" xfId="6345" xr:uid="{71EEFF73-6723-4490-9FC3-0D6635334C53}"/>
    <cellStyle name="Millares 74 2 5 3" xfId="6346" xr:uid="{880A025E-80A1-4C16-B364-F0ACD87509E4}"/>
    <cellStyle name="Millares 74 2 5 4" xfId="6347" xr:uid="{AABDC376-23CA-4AEE-82AA-260F750B506D}"/>
    <cellStyle name="Millares 74 2 5 5" xfId="6348" xr:uid="{75FD62A9-A8BD-409C-B3EE-CBDD9C0835D8}"/>
    <cellStyle name="Millares 74 2 5 6" xfId="6349" xr:uid="{29BAB15E-408C-4B2E-9D0B-489EC89F46AB}"/>
    <cellStyle name="Millares 74 2 5 7" xfId="6350" xr:uid="{2E5805DE-C39A-4EC8-B1A0-33CC6B6657A8}"/>
    <cellStyle name="Millares 74 2 5 8" xfId="6351" xr:uid="{363C3DA4-ACE8-4D20-99CF-1C782481F1A0}"/>
    <cellStyle name="Millares 74 2 5 9" xfId="6352" xr:uid="{1B42EFA0-BE93-4BA1-ADFE-CF1580D14B0D}"/>
    <cellStyle name="Millares 74 2 6" xfId="6353" xr:uid="{4A5A36D2-CF56-4549-952A-6D82C835379F}"/>
    <cellStyle name="Millares 74 2 6 2" xfId="6354" xr:uid="{BD2EF996-D304-4B0A-B2BB-7C2E5AE96012}"/>
    <cellStyle name="Millares 74 2 6 2 2" xfId="6355" xr:uid="{FD07FA09-29A3-433D-9AC0-319C3335B84B}"/>
    <cellStyle name="Millares 74 2 6 2 3" xfId="6356" xr:uid="{CE4980A8-C019-47CD-866F-511D6C8E2F2A}"/>
    <cellStyle name="Millares 74 2 6 3" xfId="6357" xr:uid="{D037A9D2-BEE2-4CFC-8FCE-7ABEE22A6755}"/>
    <cellStyle name="Millares 74 2 6 4" xfId="6358" xr:uid="{0AC5503A-C6D7-4552-AE52-18902850A6FA}"/>
    <cellStyle name="Millares 74 2 6 5" xfId="6359" xr:uid="{B4F6A3C7-41F8-4EF6-AC49-EA76A1678659}"/>
    <cellStyle name="Millares 74 2 6 6" xfId="6360" xr:uid="{DDBAFE22-6A9C-42A0-A564-E5D33A5EF087}"/>
    <cellStyle name="Millares 74 2 6 7" xfId="6361" xr:uid="{D158C5EE-9929-4436-A8A8-B5CAD9114052}"/>
    <cellStyle name="Millares 74 2 6 8" xfId="6362" xr:uid="{61D6D1BD-A13D-4801-AA6B-BA9F5964D1C6}"/>
    <cellStyle name="Millares 74 2 7" xfId="6363" xr:uid="{F830A57D-7DE9-4956-8948-210A7299E57D}"/>
    <cellStyle name="Millares 74 2 7 2" xfId="6364" xr:uid="{805398AE-0810-481E-9098-D5C7FD1D72F2}"/>
    <cellStyle name="Millares 74 2 7 3" xfId="6365" xr:uid="{60F475A3-97E9-4E33-9261-B35FC7ECB4C8}"/>
    <cellStyle name="Millares 74 2 8" xfId="6366" xr:uid="{F7DFCC96-594E-4B51-81EF-5750D8241D20}"/>
    <cellStyle name="Millares 74 2 9" xfId="6367" xr:uid="{3B7EEC98-8546-4F96-A073-667F42537750}"/>
    <cellStyle name="Millares 74 20" xfId="6368" xr:uid="{86918F43-EB3F-4565-B664-572CF219D185}"/>
    <cellStyle name="Millares 74 21" xfId="6369" xr:uid="{F9C4FD5E-641D-44C1-9331-3A43B964C209}"/>
    <cellStyle name="Millares 74 22" xfId="6370" xr:uid="{87C67A98-92EE-4458-B65C-49134A5E8816}"/>
    <cellStyle name="Millares 74 23" xfId="6371" xr:uid="{00C95280-9481-43E3-844A-F8FBCE7B1437}"/>
    <cellStyle name="Millares 74 24" xfId="6372" xr:uid="{D9FF8676-76CA-4C70-9E30-F36EED5ED9B8}"/>
    <cellStyle name="Millares 74 25" xfId="6373" xr:uid="{2077F157-180E-4E5A-B961-47DCAB06ADC9}"/>
    <cellStyle name="Millares 74 26" xfId="6374" xr:uid="{B379F7E7-804C-43A0-A571-709C070F0E48}"/>
    <cellStyle name="Millares 74 27" xfId="6375" xr:uid="{C65AE8E2-89CD-4917-B2AB-050DAF1D2181}"/>
    <cellStyle name="Millares 74 28" xfId="6376" xr:uid="{E8740F64-15D8-4E9E-900F-DF99AA3E2BEE}"/>
    <cellStyle name="Millares 74 29" xfId="9343" xr:uid="{1EB18711-EE6C-4A10-AC06-746BB8D8DE53}"/>
    <cellStyle name="Millares 74 3" xfId="6377" xr:uid="{FD8CEA89-EE73-4AFA-9B4F-5A9785204E7A}"/>
    <cellStyle name="Millares 74 3 10" xfId="6378" xr:uid="{4BBBF655-029B-44BC-B3EF-1D9789CE765A}"/>
    <cellStyle name="Millares 74 3 11" xfId="6379" xr:uid="{3F552F2E-04AC-4CCA-B526-C2E4632C7E8B}"/>
    <cellStyle name="Millares 74 3 12" xfId="6380" xr:uid="{A485272E-BB39-406B-BC74-EF13228A293E}"/>
    <cellStyle name="Millares 74 3 13" xfId="6381" xr:uid="{87B8F0B4-30E4-4A97-A437-C2514BEE3590}"/>
    <cellStyle name="Millares 74 3 14" xfId="6382" xr:uid="{DAA5EBFF-C93C-4E3E-812F-0355A49766C4}"/>
    <cellStyle name="Millares 74 3 15" xfId="6383" xr:uid="{F9EE1B0D-8890-48CD-8397-32103E513FAA}"/>
    <cellStyle name="Millares 74 3 16" xfId="6384" xr:uid="{2A3C6D65-15C8-484F-9298-EFFC9C3D78E9}"/>
    <cellStyle name="Millares 74 3 17" xfId="6385" xr:uid="{2FE0FB63-81D5-4C34-991B-6CC5E7F6A286}"/>
    <cellStyle name="Millares 74 3 18" xfId="6386" xr:uid="{EAA8C2F2-1A2D-4809-B3BE-10473F270F81}"/>
    <cellStyle name="Millares 74 3 19" xfId="6387" xr:uid="{B9167B41-762E-462A-8A93-0AC70697A3D9}"/>
    <cellStyle name="Millares 74 3 2" xfId="6388" xr:uid="{F4955BB0-371E-4ACA-ADF8-6B661B5BF816}"/>
    <cellStyle name="Millares 74 3 2 10" xfId="6389" xr:uid="{DE948B2E-C072-4852-BAF6-749DA225FB55}"/>
    <cellStyle name="Millares 74 3 2 11" xfId="6390" xr:uid="{8534EA55-6221-4ED1-8C21-EB92CE46C6FC}"/>
    <cellStyle name="Millares 74 3 2 12" xfId="6391" xr:uid="{1288134F-A35B-4535-B63D-51D5F2EF0E45}"/>
    <cellStyle name="Millares 74 3 2 13" xfId="6392" xr:uid="{2D998FBF-A288-4E71-86DB-7FEAA671A97C}"/>
    <cellStyle name="Millares 74 3 2 14" xfId="6393" xr:uid="{FD1AD756-2BFC-48C7-815A-EDB8A65373F1}"/>
    <cellStyle name="Millares 74 3 2 15" xfId="6394" xr:uid="{8204D444-4C36-4771-87BE-B04EAC175D89}"/>
    <cellStyle name="Millares 74 3 2 16" xfId="6395" xr:uid="{026BC6DC-4BF2-409C-A015-F96F902D3A26}"/>
    <cellStyle name="Millares 74 3 2 17" xfId="6396" xr:uid="{02A972F5-43A3-44D1-94DE-0CC55613E291}"/>
    <cellStyle name="Millares 74 3 2 18" xfId="6397" xr:uid="{010862F5-8D2F-46C8-A4CA-57A4E3F28FC1}"/>
    <cellStyle name="Millares 74 3 2 19" xfId="6398" xr:uid="{E5D2C264-200D-453E-93A9-22A44DA86B65}"/>
    <cellStyle name="Millares 74 3 2 2" xfId="6399" xr:uid="{376443F5-AB48-4F99-85BD-F7CADD13C57A}"/>
    <cellStyle name="Millares 74 3 2 2 2" xfId="6400" xr:uid="{6237FB9A-4647-4A6A-A527-CC8B33B8E393}"/>
    <cellStyle name="Millares 74 3 2 2 3" xfId="6401" xr:uid="{D646FC22-48E3-4AFB-89C2-301551AA709F}"/>
    <cellStyle name="Millares 74 3 2 20" xfId="6402" xr:uid="{B6B858F0-C566-4D41-AAC7-D81F70480504}"/>
    <cellStyle name="Millares 74 3 2 21" xfId="6403" xr:uid="{8718DED0-C15F-4124-B7CB-3CF8355560C0}"/>
    <cellStyle name="Millares 74 3 2 22" xfId="6404" xr:uid="{A9D0F362-09CE-4C5D-AD0F-A23D6E39F05E}"/>
    <cellStyle name="Millares 74 3 2 3" xfId="6405" xr:uid="{EF25D74D-66B9-4334-93AA-DDE681D6F8A5}"/>
    <cellStyle name="Millares 74 3 2 4" xfId="6406" xr:uid="{7B8D36AB-F571-42AB-BBF2-A633C2CC5C6C}"/>
    <cellStyle name="Millares 74 3 2 5" xfId="6407" xr:uid="{642CA259-20CC-49B2-8F08-DB87CE820F09}"/>
    <cellStyle name="Millares 74 3 2 6" xfId="6408" xr:uid="{341B5FDA-42C1-4829-B4AB-87EF60C527A0}"/>
    <cellStyle name="Millares 74 3 2 7" xfId="6409" xr:uid="{13A4A292-A90F-4331-BC8F-D1898169B38E}"/>
    <cellStyle name="Millares 74 3 2 8" xfId="6410" xr:uid="{6E4A7762-01AE-4241-AD1D-CFE637295986}"/>
    <cellStyle name="Millares 74 3 2 9" xfId="6411" xr:uid="{909A4137-7331-4714-BAFF-C6301863C532}"/>
    <cellStyle name="Millares 74 3 20" xfId="6412" xr:uid="{57437B58-8752-4BE1-9E57-1B1CE038A495}"/>
    <cellStyle name="Millares 74 3 21" xfId="6413" xr:uid="{E33E8AB4-CEE9-43F4-9515-F4E5132119FB}"/>
    <cellStyle name="Millares 74 3 22" xfId="6414" xr:uid="{40ADEC8D-A157-4F85-916E-EFC18B57E0FB}"/>
    <cellStyle name="Millares 74 3 23" xfId="6415" xr:uid="{095AD35C-7333-4DB9-8211-FF27FDF43B3E}"/>
    <cellStyle name="Millares 74 3 24" xfId="6416" xr:uid="{D295E6E9-0E65-4F60-8F55-CE591278FDB0}"/>
    <cellStyle name="Millares 74 3 25" xfId="6417" xr:uid="{0F1119A6-5FED-4DF0-B96F-42D0ED0E140C}"/>
    <cellStyle name="Millares 74 3 26" xfId="6418" xr:uid="{2B4282CC-A502-4240-A3B7-79A9A6A97D23}"/>
    <cellStyle name="Millares 74 3 27" xfId="9345" xr:uid="{3EA5EBC8-EB85-4C72-9979-CF3159E1DCA2}"/>
    <cellStyle name="Millares 74 3 3" xfId="6419" xr:uid="{72AC8601-54D6-47CE-8D00-38709BA7F4E9}"/>
    <cellStyle name="Millares 74 3 3 10" xfId="6420" xr:uid="{CE1BF44C-0FE7-400F-B633-A6E9E952FDB7}"/>
    <cellStyle name="Millares 74 3 3 11" xfId="6421" xr:uid="{3B8292D9-A1F8-48CE-AA8A-46407C7E8712}"/>
    <cellStyle name="Millares 74 3 3 12" xfId="6422" xr:uid="{95F48777-D5B0-48A0-AFFF-EB4A1DCA1F4A}"/>
    <cellStyle name="Millares 74 3 3 13" xfId="6423" xr:uid="{4467A95F-D3BF-4754-93B0-50D29FF94231}"/>
    <cellStyle name="Millares 74 3 3 14" xfId="6424" xr:uid="{8B7A6DE3-CB2F-4518-9637-092D18A9D87B}"/>
    <cellStyle name="Millares 74 3 3 15" xfId="6425" xr:uid="{EB5D7341-D139-4F25-92B3-108E653D3C7C}"/>
    <cellStyle name="Millares 74 3 3 16" xfId="6426" xr:uid="{1E69CF2E-D027-4C9A-90C1-F48BF217E4A1}"/>
    <cellStyle name="Millares 74 3 3 17" xfId="6427" xr:uid="{A55D044D-8540-4EA7-81C2-3836CED33351}"/>
    <cellStyle name="Millares 74 3 3 18" xfId="6428" xr:uid="{305BA904-988A-43C5-8319-2213785CAE58}"/>
    <cellStyle name="Millares 74 3 3 19" xfId="6429" xr:uid="{A99DCDF1-81BC-4DB1-A40F-A96C3CC483E3}"/>
    <cellStyle name="Millares 74 3 3 2" xfId="6430" xr:uid="{755C09FD-0F39-434F-9FCC-5996CA136C9E}"/>
    <cellStyle name="Millares 74 3 3 2 2" xfId="6431" xr:uid="{A3B21C6D-C474-412D-BC7D-397D6C0CB621}"/>
    <cellStyle name="Millares 74 3 3 2 3" xfId="6432" xr:uid="{FE1777E8-1089-4B36-A6AB-E4CA95E5282C}"/>
    <cellStyle name="Millares 74 3 3 20" xfId="6433" xr:uid="{F5C3CDA1-EE8E-443D-94EF-4AABFF7361AE}"/>
    <cellStyle name="Millares 74 3 3 21" xfId="6434" xr:uid="{D532AEF7-3606-4308-BB68-BB96683980CB}"/>
    <cellStyle name="Millares 74 3 3 22" xfId="6435" xr:uid="{00F72FCD-07E6-4DEB-B6A8-99DF72D48B52}"/>
    <cellStyle name="Millares 74 3 3 3" xfId="6436" xr:uid="{2DDFAAC8-F73A-4C09-8028-E7D98851BEEB}"/>
    <cellStyle name="Millares 74 3 3 4" xfId="6437" xr:uid="{6A010FAB-7230-443C-9B99-13E6FEBACFBB}"/>
    <cellStyle name="Millares 74 3 3 5" xfId="6438" xr:uid="{8189ABEF-054B-43B6-8FAA-20AD1E22280E}"/>
    <cellStyle name="Millares 74 3 3 6" xfId="6439" xr:uid="{AF1D6191-7EA6-438F-B7DA-E74C0E11EBD5}"/>
    <cellStyle name="Millares 74 3 3 7" xfId="6440" xr:uid="{020AEB6E-A58E-4E6A-A625-5CF6F3B37759}"/>
    <cellStyle name="Millares 74 3 3 8" xfId="6441" xr:uid="{D78B6649-12F3-4722-9513-C507B39FB5B6}"/>
    <cellStyle name="Millares 74 3 3 9" xfId="6442" xr:uid="{FF514DD7-C077-45F8-A51A-6C67E0FC74BA}"/>
    <cellStyle name="Millares 74 3 4" xfId="6443" xr:uid="{21B65035-414D-473B-B039-84EDD749E29E}"/>
    <cellStyle name="Millares 74 3 4 10" xfId="6444" xr:uid="{103F6B8F-F421-4DD9-A59B-BD55EB4DF2E8}"/>
    <cellStyle name="Millares 74 3 4 11" xfId="6445" xr:uid="{8F483552-8D68-4881-AC73-7D53525BA7A2}"/>
    <cellStyle name="Millares 74 3 4 12" xfId="6446" xr:uid="{39534237-A6EC-48FC-8A2C-3B4C20BB18C0}"/>
    <cellStyle name="Millares 74 3 4 13" xfId="6447" xr:uid="{80490153-5DED-44AB-8FE1-E759651649B4}"/>
    <cellStyle name="Millares 74 3 4 14" xfId="6448" xr:uid="{C92108B2-A9DE-4800-90DE-D29B89B97001}"/>
    <cellStyle name="Millares 74 3 4 15" xfId="6449" xr:uid="{89E0D09E-2866-4BAA-9CF0-CFD9DAA679BE}"/>
    <cellStyle name="Millares 74 3 4 16" xfId="6450" xr:uid="{E7B13BD7-174E-41DD-AD62-1E8499D07CC0}"/>
    <cellStyle name="Millares 74 3 4 17" xfId="6451" xr:uid="{284F65A6-99DD-4655-90F9-F90BFA303B7A}"/>
    <cellStyle name="Millares 74 3 4 18" xfId="6452" xr:uid="{6811ED53-1211-4B67-AE57-02D94BFCAE35}"/>
    <cellStyle name="Millares 74 3 4 19" xfId="6453" xr:uid="{032907B0-CFC7-4468-9E32-AA7D11673C65}"/>
    <cellStyle name="Millares 74 3 4 2" xfId="6454" xr:uid="{D8BD8847-9B5C-48CB-91ED-B5608D11C97D}"/>
    <cellStyle name="Millares 74 3 4 2 2" xfId="6455" xr:uid="{FFA9CE3C-7B7A-4B7E-9ABF-B7D2A590E2DE}"/>
    <cellStyle name="Millares 74 3 4 2 3" xfId="6456" xr:uid="{526A6459-C127-4372-8E27-067DE889BFAB}"/>
    <cellStyle name="Millares 74 3 4 20" xfId="6457" xr:uid="{A101E7CA-23A3-4A4B-9C01-098A97C53DC0}"/>
    <cellStyle name="Millares 74 3 4 21" xfId="6458" xr:uid="{705E8D3E-1773-48CD-85A9-E61BB7E43667}"/>
    <cellStyle name="Millares 74 3 4 3" xfId="6459" xr:uid="{C225E063-E2BB-4069-A99E-1F1E57DE2C0E}"/>
    <cellStyle name="Millares 74 3 4 4" xfId="6460" xr:uid="{A7C0DA01-F376-4F83-B873-A50C4091302B}"/>
    <cellStyle name="Millares 74 3 4 5" xfId="6461" xr:uid="{510949F2-430A-42B8-94AF-99B364D99A80}"/>
    <cellStyle name="Millares 74 3 4 6" xfId="6462" xr:uid="{A32353E2-668B-48A9-9FA6-AE18DFA4F5B5}"/>
    <cellStyle name="Millares 74 3 4 7" xfId="6463" xr:uid="{8C7DE6F1-4060-479F-BE0E-04B6EF2FDAD0}"/>
    <cellStyle name="Millares 74 3 4 8" xfId="6464" xr:uid="{62E93F1F-47DA-4F08-B347-C9633357659E}"/>
    <cellStyle name="Millares 74 3 4 9" xfId="6465" xr:uid="{E08A4195-08CB-46ED-B381-9F748523E2AE}"/>
    <cellStyle name="Millares 74 3 5" xfId="6466" xr:uid="{767AC9D0-8A67-4C7C-B891-E0CC5F79BD33}"/>
    <cellStyle name="Millares 74 3 5 10" xfId="6467" xr:uid="{BA8C3D30-26D2-49F9-A16A-0E5EBD2D3394}"/>
    <cellStyle name="Millares 74 3 5 11" xfId="6468" xr:uid="{EB6DCCED-AE77-4E1E-816A-86F8F22D2F98}"/>
    <cellStyle name="Millares 74 3 5 12" xfId="6469" xr:uid="{0D6ECB0C-A903-44D5-AA4E-59B347AA0666}"/>
    <cellStyle name="Millares 74 3 5 13" xfId="6470" xr:uid="{05FAC7FB-50EA-47D9-AFCA-8AEE02D3C9E1}"/>
    <cellStyle name="Millares 74 3 5 14" xfId="6471" xr:uid="{0F2C3A76-5349-4364-8D9F-48E4B12DAD86}"/>
    <cellStyle name="Millares 74 3 5 15" xfId="6472" xr:uid="{5572BB99-1CB2-442D-82E8-53B53990FC6A}"/>
    <cellStyle name="Millares 74 3 5 16" xfId="6473" xr:uid="{A5037BE3-68C1-48F7-AFE1-F3AB279CBB0C}"/>
    <cellStyle name="Millares 74 3 5 17" xfId="6474" xr:uid="{1F5498D0-448F-4EC1-AFB0-FDF79DD1C31D}"/>
    <cellStyle name="Millares 74 3 5 18" xfId="6475" xr:uid="{5ED3A363-6F67-49A7-95D0-B30ABF443229}"/>
    <cellStyle name="Millares 74 3 5 19" xfId="6476" xr:uid="{A8D3B496-C796-41D4-90C9-0FDE501C9030}"/>
    <cellStyle name="Millares 74 3 5 2" xfId="6477" xr:uid="{36CD5589-7137-427B-9111-1CFD164C4261}"/>
    <cellStyle name="Millares 74 3 5 2 2" xfId="6478" xr:uid="{174B98AB-F323-4438-A907-22BBD579C13A}"/>
    <cellStyle name="Millares 74 3 5 2 3" xfId="6479" xr:uid="{0EC06DD9-752E-49DB-8A6A-917D0EBCBFD6}"/>
    <cellStyle name="Millares 74 3 5 20" xfId="6480" xr:uid="{3C64089D-FB7F-439B-8129-23DB2019B746}"/>
    <cellStyle name="Millares 74 3 5 21" xfId="6481" xr:uid="{CBEFCD76-AB41-49CE-A662-30634F41943D}"/>
    <cellStyle name="Millares 74 3 5 3" xfId="6482" xr:uid="{0853D078-A922-4E6C-A39A-FE80B8E6F3A5}"/>
    <cellStyle name="Millares 74 3 5 4" xfId="6483" xr:uid="{9FF0C7AE-3714-4E5F-A89A-C8DEF1379F1D}"/>
    <cellStyle name="Millares 74 3 5 5" xfId="6484" xr:uid="{48DFDC20-B800-4933-BCA8-126E8011810F}"/>
    <cellStyle name="Millares 74 3 5 6" xfId="6485" xr:uid="{F91C64F8-57E2-4BE0-BDC6-153A50C6DEDF}"/>
    <cellStyle name="Millares 74 3 5 7" xfId="6486" xr:uid="{E58EC2B4-8019-4E6D-ADA2-12D5D046B2DE}"/>
    <cellStyle name="Millares 74 3 5 8" xfId="6487" xr:uid="{8C1DFE0D-A746-4959-AD9B-EF056D6312E4}"/>
    <cellStyle name="Millares 74 3 5 9" xfId="6488" xr:uid="{A7B0801E-0D4C-44C1-A7A0-7B422D1E2074}"/>
    <cellStyle name="Millares 74 3 6" xfId="6489" xr:uid="{00D5AE6C-8353-434F-BB89-13A8997E9E25}"/>
    <cellStyle name="Millares 74 3 6 2" xfId="6490" xr:uid="{880A40F7-1701-4860-A70D-B9F459C96F11}"/>
    <cellStyle name="Millares 74 3 6 2 2" xfId="6491" xr:uid="{E4F49522-B259-47A8-898A-40C0F5871F7A}"/>
    <cellStyle name="Millares 74 3 6 2 3" xfId="6492" xr:uid="{AD7A80E2-C259-4917-ABBF-D69D8228D719}"/>
    <cellStyle name="Millares 74 3 6 3" xfId="6493" xr:uid="{A20DB252-8297-4110-8A43-46AD1E68A495}"/>
    <cellStyle name="Millares 74 3 6 4" xfId="6494" xr:uid="{5E9AA0FB-C8C8-45EC-8E3A-F45659054876}"/>
    <cellStyle name="Millares 74 3 6 5" xfId="6495" xr:uid="{C41CC801-D7A0-4DD0-A30A-4B10BE37F9EA}"/>
    <cellStyle name="Millares 74 3 6 6" xfId="6496" xr:uid="{792F2E7F-EFC7-4E34-8B69-CCF49006B7E3}"/>
    <cellStyle name="Millares 74 3 6 7" xfId="6497" xr:uid="{AC3A56F1-50DD-402D-A388-ED2074206235}"/>
    <cellStyle name="Millares 74 3 6 8" xfId="6498" xr:uid="{E91FED8F-8698-404D-B14B-4C0BA35F900B}"/>
    <cellStyle name="Millares 74 3 7" xfId="6499" xr:uid="{28CEDA76-D453-43B5-B163-4A1804F6C942}"/>
    <cellStyle name="Millares 74 3 7 2" xfId="6500" xr:uid="{388E2CA7-EF3D-4DBE-BD3C-F5EA8C41BDE2}"/>
    <cellStyle name="Millares 74 3 7 3" xfId="6501" xr:uid="{21A46C46-D37E-43E5-A875-A44C40833140}"/>
    <cellStyle name="Millares 74 3 8" xfId="6502" xr:uid="{23DF98B5-6E8D-44AC-8DAC-8AA537C60A2D}"/>
    <cellStyle name="Millares 74 3 9" xfId="6503" xr:uid="{9DA52524-620A-4492-9449-767BDD8E5EFF}"/>
    <cellStyle name="Millares 74 4" xfId="6504" xr:uid="{D4B55330-EABC-49DC-9AB5-A00E224E331B}"/>
    <cellStyle name="Millares 74 4 10" xfId="6505" xr:uid="{7607AB47-6CE4-439A-9D43-B8FD254F122D}"/>
    <cellStyle name="Millares 74 4 11" xfId="6506" xr:uid="{2EE9F0C6-93E4-4C58-8540-B143B5591D3C}"/>
    <cellStyle name="Millares 74 4 12" xfId="6507" xr:uid="{EA2816A4-DBEB-4449-A31A-1B3A374154AD}"/>
    <cellStyle name="Millares 74 4 13" xfId="6508" xr:uid="{3A964BE8-1356-41B5-BFF3-3F663EE1A4BA}"/>
    <cellStyle name="Millares 74 4 14" xfId="6509" xr:uid="{7E934A51-7930-4BFE-B607-F8047A2F797C}"/>
    <cellStyle name="Millares 74 4 15" xfId="6510" xr:uid="{85DC4D0E-5B96-41C0-B76A-93B600DB29BE}"/>
    <cellStyle name="Millares 74 4 16" xfId="6511" xr:uid="{E30C4DE5-D961-4D20-BED2-FB8C75EE16FF}"/>
    <cellStyle name="Millares 74 4 17" xfId="6512" xr:uid="{B3C4CCAD-229D-4ECA-BF7A-2FBE8D7EB0FD}"/>
    <cellStyle name="Millares 74 4 18" xfId="6513" xr:uid="{398154A2-0498-4629-B422-5F662DF0DDA6}"/>
    <cellStyle name="Millares 74 4 19" xfId="6514" xr:uid="{94740D02-C821-48B9-848D-3A4A4C26AC15}"/>
    <cellStyle name="Millares 74 4 2" xfId="6515" xr:uid="{0CE02A93-6B3A-4F27-81B0-CF8EFC6065BA}"/>
    <cellStyle name="Millares 74 4 2 2" xfId="6516" xr:uid="{C1396897-6CE9-4E09-A956-E5BB7401B2FE}"/>
    <cellStyle name="Millares 74 4 2 3" xfId="6517" xr:uid="{A0522BA1-01E1-47AF-AABD-AFD4299EA8C3}"/>
    <cellStyle name="Millares 74 4 20" xfId="6518" xr:uid="{E0AAAACF-1AD3-4133-B212-708A0F1A7561}"/>
    <cellStyle name="Millares 74 4 21" xfId="6519" xr:uid="{AC737EE7-8F39-4BA4-A547-D76D12DC872A}"/>
    <cellStyle name="Millares 74 4 22" xfId="6520" xr:uid="{EC792E43-A93E-4C23-B68D-622E666C3552}"/>
    <cellStyle name="Millares 74 4 3" xfId="6521" xr:uid="{C13FB356-050D-4E39-954E-1C2390E8808A}"/>
    <cellStyle name="Millares 74 4 4" xfId="6522" xr:uid="{7C635FF5-33E6-4CFD-BE2B-863C5373CED1}"/>
    <cellStyle name="Millares 74 4 5" xfId="6523" xr:uid="{53F1A6DC-E3B2-40B1-B5AF-AB8FABBD1A48}"/>
    <cellStyle name="Millares 74 4 6" xfId="6524" xr:uid="{FF62894E-4F6A-490C-8F49-58C0BE483CD0}"/>
    <cellStyle name="Millares 74 4 7" xfId="6525" xr:uid="{0D93967F-3C41-42C7-8FEF-E9D6E465E308}"/>
    <cellStyle name="Millares 74 4 8" xfId="6526" xr:uid="{ABE96482-EAFF-4D3C-A9AF-43A19091CAB8}"/>
    <cellStyle name="Millares 74 4 9" xfId="6527" xr:uid="{A629A805-EF8C-4B1E-8DCE-62398AFFC8EE}"/>
    <cellStyle name="Millares 74 5" xfId="6528" xr:uid="{3C1974EB-5769-4628-8D7C-D245E9B27052}"/>
    <cellStyle name="Millares 74 5 10" xfId="6529" xr:uid="{2FBB20E8-E887-46BA-92BF-4EE446DA5D73}"/>
    <cellStyle name="Millares 74 5 11" xfId="6530" xr:uid="{8E2B5E9C-625D-4BB0-A9F1-9FCDFF517CC1}"/>
    <cellStyle name="Millares 74 5 12" xfId="6531" xr:uid="{BF21A26A-61A1-4188-A6E5-B6CE11BAC5F0}"/>
    <cellStyle name="Millares 74 5 13" xfId="6532" xr:uid="{E5EC313F-4C07-48E3-93EE-487D730F6F8F}"/>
    <cellStyle name="Millares 74 5 14" xfId="6533" xr:uid="{CF9A52AD-3DCC-45ED-978C-1714E4EF16FF}"/>
    <cellStyle name="Millares 74 5 15" xfId="6534" xr:uid="{85396EFE-E697-4C94-A75B-865BA497F6E4}"/>
    <cellStyle name="Millares 74 5 16" xfId="6535" xr:uid="{9BEE11C8-2F3A-4B86-BE1A-6DEE687BFD66}"/>
    <cellStyle name="Millares 74 5 17" xfId="6536" xr:uid="{93B8110F-3C21-4976-BD69-0FD6730E97BC}"/>
    <cellStyle name="Millares 74 5 18" xfId="6537" xr:uid="{33623FBC-7AEE-4E71-B768-6973080DC95C}"/>
    <cellStyle name="Millares 74 5 19" xfId="6538" xr:uid="{B9B8A0C6-C01B-449F-AE1C-83A3336D0A5A}"/>
    <cellStyle name="Millares 74 5 2" xfId="6539" xr:uid="{DD00D884-0AFA-43A2-8746-45E55F8F7FEF}"/>
    <cellStyle name="Millares 74 5 2 2" xfId="6540" xr:uid="{15AF5991-0889-47BE-A5B5-5EC08269B1B6}"/>
    <cellStyle name="Millares 74 5 2 3" xfId="6541" xr:uid="{4E2EFFD3-26AD-482E-B19B-B335EB267A65}"/>
    <cellStyle name="Millares 74 5 20" xfId="6542" xr:uid="{AE01AD18-A0EA-4D99-9BD9-A0569B634543}"/>
    <cellStyle name="Millares 74 5 21" xfId="6543" xr:uid="{63EF193E-A7F1-4FB0-9005-B96EAA6C0262}"/>
    <cellStyle name="Millares 74 5 22" xfId="6544" xr:uid="{5C9B101B-7CE6-42F8-9111-EE74ED806F5B}"/>
    <cellStyle name="Millares 74 5 3" xfId="6545" xr:uid="{FFEB6C3D-4A59-4213-80D0-CE2E4D2058E4}"/>
    <cellStyle name="Millares 74 5 4" xfId="6546" xr:uid="{8722C1B2-3A74-412A-80EC-35C2BD884E97}"/>
    <cellStyle name="Millares 74 5 5" xfId="6547" xr:uid="{DDA1306A-09F6-4265-B1AF-77A09DA7211B}"/>
    <cellStyle name="Millares 74 5 6" xfId="6548" xr:uid="{2A545FD1-4728-44EB-9D0C-332E4502CBC9}"/>
    <cellStyle name="Millares 74 5 7" xfId="6549" xr:uid="{A47EA739-3170-4525-9AE3-7C6F5ACFCB44}"/>
    <cellStyle name="Millares 74 5 8" xfId="6550" xr:uid="{5AF7C023-6E3F-42BB-8FD9-5718AD5A17FA}"/>
    <cellStyle name="Millares 74 5 9" xfId="6551" xr:uid="{207E45FF-746D-4998-8B76-45101A5A17DA}"/>
    <cellStyle name="Millares 74 6" xfId="6552" xr:uid="{F9747620-EEDC-4FA0-9C27-7A7DC809E66B}"/>
    <cellStyle name="Millares 74 6 10" xfId="6553" xr:uid="{9AC865EA-E0C7-45B1-A4FF-3D6DDF378CE7}"/>
    <cellStyle name="Millares 74 6 11" xfId="6554" xr:uid="{4CE0C979-50C2-47FC-AE2D-B1C7D68EAF8B}"/>
    <cellStyle name="Millares 74 6 12" xfId="6555" xr:uid="{2C6C8930-A7AA-4A64-AF62-44E5C0D5C096}"/>
    <cellStyle name="Millares 74 6 13" xfId="6556" xr:uid="{56C4A2F6-C7F8-4C9E-B7C9-21C56F339846}"/>
    <cellStyle name="Millares 74 6 14" xfId="6557" xr:uid="{C2F9C0BD-0153-4264-AF52-77250CD51521}"/>
    <cellStyle name="Millares 74 6 15" xfId="6558" xr:uid="{7EFA038B-F2F2-484C-A1F9-F7A2D4A9FF4A}"/>
    <cellStyle name="Millares 74 6 16" xfId="6559" xr:uid="{89E051E9-FD3A-4B28-9E67-2B446D7C6268}"/>
    <cellStyle name="Millares 74 6 17" xfId="6560" xr:uid="{AB154FF8-0D5C-453E-9424-D48DE89F3BAE}"/>
    <cellStyle name="Millares 74 6 18" xfId="6561" xr:uid="{2661844B-80BB-4408-AC9E-A73FC4BA156F}"/>
    <cellStyle name="Millares 74 6 19" xfId="6562" xr:uid="{0CCCF6F1-11FA-40B6-A0E7-43C236706049}"/>
    <cellStyle name="Millares 74 6 2" xfId="6563" xr:uid="{50093124-E31B-4198-9649-E37277AF98A8}"/>
    <cellStyle name="Millares 74 6 2 2" xfId="6564" xr:uid="{B884BD28-9F22-41C1-89E1-AF15ED5AE574}"/>
    <cellStyle name="Millares 74 6 2 3" xfId="6565" xr:uid="{E1A14063-A0A3-4211-8378-114C643D1728}"/>
    <cellStyle name="Millares 74 6 20" xfId="6566" xr:uid="{D595A48D-452F-4BEB-B7F4-F9CE05634A36}"/>
    <cellStyle name="Millares 74 6 21" xfId="6567" xr:uid="{575F8D3D-0A8C-4E5C-9597-9B09080DB6BB}"/>
    <cellStyle name="Millares 74 6 3" xfId="6568" xr:uid="{CBD8B407-52E8-4123-BCAD-1FE8D28A60F7}"/>
    <cellStyle name="Millares 74 6 4" xfId="6569" xr:uid="{31D432DC-B2D0-4AB4-B064-2A17C6BFA589}"/>
    <cellStyle name="Millares 74 6 5" xfId="6570" xr:uid="{7607FCB4-9BE5-4459-8434-617510A04364}"/>
    <cellStyle name="Millares 74 6 6" xfId="6571" xr:uid="{B5E49DAF-6EE1-4710-B114-7FF0BB55C9A7}"/>
    <cellStyle name="Millares 74 6 7" xfId="6572" xr:uid="{DA7F35E6-5C3F-48D8-ADA8-7D34E77E0A7A}"/>
    <cellStyle name="Millares 74 6 8" xfId="6573" xr:uid="{3496187A-ACCF-4DFD-B01F-357CD720C8F8}"/>
    <cellStyle name="Millares 74 6 9" xfId="6574" xr:uid="{14BB8075-0F9C-4ABF-9353-88B058FB1D8E}"/>
    <cellStyle name="Millares 74 7" xfId="6575" xr:uid="{23ABF7D4-21BD-426D-BCC6-A5A93567FDF4}"/>
    <cellStyle name="Millares 74 7 10" xfId="6576" xr:uid="{654AEF02-D46F-40B5-970E-B35F4CA279C7}"/>
    <cellStyle name="Millares 74 7 11" xfId="6577" xr:uid="{5EDDD243-AA08-4AA4-A0EC-F7A0FDBCBF66}"/>
    <cellStyle name="Millares 74 7 12" xfId="6578" xr:uid="{089A4A83-DE7D-4A6A-A785-AE20075A8DFD}"/>
    <cellStyle name="Millares 74 7 13" xfId="6579" xr:uid="{B43AF964-993E-49E4-8C9F-568573C4CCBB}"/>
    <cellStyle name="Millares 74 7 14" xfId="6580" xr:uid="{FB27145F-9981-4445-B0A5-023F04CEB6A6}"/>
    <cellStyle name="Millares 74 7 15" xfId="6581" xr:uid="{82F80A53-CB07-4821-B183-13166C74F114}"/>
    <cellStyle name="Millares 74 7 16" xfId="6582" xr:uid="{D7BE0662-984F-4EE4-AFBF-3DFFB2C89B9E}"/>
    <cellStyle name="Millares 74 7 17" xfId="6583" xr:uid="{E42EFF2C-F9CD-4227-BC83-1CC7CBEBA00E}"/>
    <cellStyle name="Millares 74 7 18" xfId="6584" xr:uid="{DE65D096-2FD3-47EB-88D3-F225B8270704}"/>
    <cellStyle name="Millares 74 7 19" xfId="6585" xr:uid="{DD3D5CF1-FB30-4B37-8339-70E9F618488E}"/>
    <cellStyle name="Millares 74 7 2" xfId="6586" xr:uid="{E70C7C5E-D1B8-482D-9925-818085276415}"/>
    <cellStyle name="Millares 74 7 2 2" xfId="6587" xr:uid="{9D40839D-A290-47BE-B90B-CDDC8774B1F0}"/>
    <cellStyle name="Millares 74 7 2 3" xfId="6588" xr:uid="{8A9B9130-1055-41F1-A079-95C19714E3A1}"/>
    <cellStyle name="Millares 74 7 20" xfId="6589" xr:uid="{21BDC9A0-2783-4C74-8318-B745731EAA73}"/>
    <cellStyle name="Millares 74 7 21" xfId="6590" xr:uid="{0C32FF48-8E17-4FF7-956A-846E37F48EB3}"/>
    <cellStyle name="Millares 74 7 3" xfId="6591" xr:uid="{46AF41F3-1B1E-490C-B173-813D392B1C91}"/>
    <cellStyle name="Millares 74 7 4" xfId="6592" xr:uid="{A0F5DEFA-F265-46D7-AC24-7F0F1B9633FC}"/>
    <cellStyle name="Millares 74 7 5" xfId="6593" xr:uid="{CCF0E545-BCA2-48AD-B2F9-58E25CB1B5AA}"/>
    <cellStyle name="Millares 74 7 6" xfId="6594" xr:uid="{A1E14A3E-1CA2-4F9C-BDD3-69094EB33C4D}"/>
    <cellStyle name="Millares 74 7 7" xfId="6595" xr:uid="{0AEA8417-7D3C-434E-9E77-37714F43DDAC}"/>
    <cellStyle name="Millares 74 7 8" xfId="6596" xr:uid="{EA957386-B879-4F92-9D83-50E76F4AD922}"/>
    <cellStyle name="Millares 74 7 9" xfId="6597" xr:uid="{D93EA807-4094-498B-8F6D-C97192AFA04B}"/>
    <cellStyle name="Millares 74 8" xfId="6598" xr:uid="{DBE1E506-7810-4033-99B8-46C60ED62258}"/>
    <cellStyle name="Millares 74 8 2" xfId="6599" xr:uid="{E17BDDA1-8D69-4D4C-A657-11CC711CB8A2}"/>
    <cellStyle name="Millares 74 8 2 2" xfId="6600" xr:uid="{D982B223-E9AA-4A4E-9EBA-8F6F2D9BE8AB}"/>
    <cellStyle name="Millares 74 8 2 3" xfId="6601" xr:uid="{7F1F865B-B97B-4927-9C5B-DF7012D4DD43}"/>
    <cellStyle name="Millares 74 8 3" xfId="6602" xr:uid="{51729539-47D7-46F3-90CA-415C07E6B386}"/>
    <cellStyle name="Millares 74 8 4" xfId="6603" xr:uid="{18366A0D-6CF4-4343-9392-9EF2DE3E1B46}"/>
    <cellStyle name="Millares 74 8 5" xfId="6604" xr:uid="{CED79D2F-E221-49D9-B535-1E7820DE4BA2}"/>
    <cellStyle name="Millares 74 8 6" xfId="6605" xr:uid="{FACCD222-70E0-487B-AC05-85892C65B32A}"/>
    <cellStyle name="Millares 74 8 7" xfId="6606" xr:uid="{D7C8B607-F7A5-4AC6-B132-FE3979E7FEA4}"/>
    <cellStyle name="Millares 74 8 8" xfId="6607" xr:uid="{55AB0924-BBC6-4550-8E66-1F3DBDB815FB}"/>
    <cellStyle name="Millares 74 9" xfId="6608" xr:uid="{2E260E2A-0BE5-4A52-9B0E-F1DAAAE1BF80}"/>
    <cellStyle name="Millares 74 9 2" xfId="6609" xr:uid="{B5D7BDE5-30F4-454A-B073-4D792E07D85E}"/>
    <cellStyle name="Millares 74 9 3" xfId="6610" xr:uid="{B0DEB7FD-0B71-4106-A242-ED0ADD726748}"/>
    <cellStyle name="Millares 75" xfId="6611" xr:uid="{23719D4F-3B9C-4A32-A675-12752CFA48FB}"/>
    <cellStyle name="Millares 76" xfId="6612" xr:uid="{D634E1F9-D5F7-46C7-9958-7AFE75EE0DCB}"/>
    <cellStyle name="Millares 77" xfId="6613" xr:uid="{BAFACF46-6299-4F0B-98DB-58008419B82B}"/>
    <cellStyle name="Millares 78" xfId="6614" xr:uid="{362C4AA0-257A-4AF7-88F2-5406CAFA7E39}"/>
    <cellStyle name="Millares 79" xfId="6615" xr:uid="{4FF169EB-5052-4016-B3B8-F826279B73AD}"/>
    <cellStyle name="Millares 8" xfId="6616" xr:uid="{EE911867-9256-4B30-93AE-5DB75224F072}"/>
    <cellStyle name="Millares 8 10" xfId="6617" xr:uid="{E1C21E2E-7829-417F-BA5F-2BB88357B673}"/>
    <cellStyle name="Millares 8 11" xfId="6618" xr:uid="{E0C5A0A9-3C5B-426C-9400-AEB9F7589516}"/>
    <cellStyle name="Millares 8 12" xfId="6619" xr:uid="{07767B80-3DF9-4BDF-9476-720249405040}"/>
    <cellStyle name="Millares 8 13" xfId="6620" xr:uid="{896076AA-C8B5-4DD1-9150-126B83BDB2BD}"/>
    <cellStyle name="Millares 8 14" xfId="6621" xr:uid="{24378C26-85D7-4640-8CCF-8AF2AA7016D9}"/>
    <cellStyle name="Millares 8 15" xfId="6622" xr:uid="{4C4A9013-6EBD-4EAC-BDC0-EBD770D0C873}"/>
    <cellStyle name="Millares 8 16" xfId="6623" xr:uid="{F74CFA5C-D351-471F-851F-5B698792FB77}"/>
    <cellStyle name="Millares 8 17" xfId="6624" xr:uid="{F18661F4-5B52-4159-9BE6-4185C7C8B304}"/>
    <cellStyle name="Millares 8 18" xfId="6625" xr:uid="{77E13029-0FB3-4C34-90B2-435273A70D84}"/>
    <cellStyle name="Millares 8 19" xfId="6626" xr:uid="{A4CF459A-E7E9-445F-903E-E1CD6214B7AF}"/>
    <cellStyle name="Millares 8 2" xfId="6627" xr:uid="{5E4F2DE2-3425-4343-ADB5-21991E42CBE3}"/>
    <cellStyle name="Millares 8 2 10" xfId="6628" xr:uid="{FF80508E-83EF-463A-98D5-B1EAE1C203D1}"/>
    <cellStyle name="Millares 8 2 11" xfId="6629" xr:uid="{90A3AA82-CD66-42A4-BE35-979F449A850E}"/>
    <cellStyle name="Millares 8 2 12" xfId="6630" xr:uid="{672A7516-20F1-4B58-BBE3-B423EB9BBB09}"/>
    <cellStyle name="Millares 8 2 13" xfId="6631" xr:uid="{CEC4070A-9E8B-4110-9920-7F890A3A1BBF}"/>
    <cellStyle name="Millares 8 2 14" xfId="6632" xr:uid="{C9CEC8C8-4F82-44EC-9FFF-7D722021966A}"/>
    <cellStyle name="Millares 8 2 15" xfId="6633" xr:uid="{E73C7B8D-2E0A-4C6C-8254-AEA1D763EB22}"/>
    <cellStyle name="Millares 8 2 16" xfId="6634" xr:uid="{8ECAE4BE-87DF-444C-BF80-1002D2F231D5}"/>
    <cellStyle name="Millares 8 2 17" xfId="6635" xr:uid="{7DC44941-31D7-4160-AE53-4FA0135BD841}"/>
    <cellStyle name="Millares 8 2 18" xfId="6636" xr:uid="{CDF41354-34E1-4602-AC33-2F570DF7606B}"/>
    <cellStyle name="Millares 8 2 19" xfId="6637" xr:uid="{10E13E6F-9180-4F79-98CB-651B0BF2D18D}"/>
    <cellStyle name="Millares 8 2 2" xfId="6638" xr:uid="{7CDE1382-FF25-446D-951D-C848064A96EC}"/>
    <cellStyle name="Millares 8 2 2 2" xfId="6639" xr:uid="{81B68F75-2A4A-4BD6-854F-A563E38A0B2D}"/>
    <cellStyle name="Millares 8 2 2 3" xfId="6640" xr:uid="{DAB4E9CF-D7BE-4C7F-8208-FCE5E769EE61}"/>
    <cellStyle name="Millares 8 2 20" xfId="6641" xr:uid="{B652CA52-2FFC-45F2-BF3C-39C06141C8CA}"/>
    <cellStyle name="Millares 8 2 21" xfId="6642" xr:uid="{A9008417-BCAA-438C-B14E-782FB3511B5C}"/>
    <cellStyle name="Millares 8 2 22" xfId="6643" xr:uid="{B5C6DF60-551D-48FB-A3F4-B1D8AD6D4B25}"/>
    <cellStyle name="Millares 8 2 3" xfId="6644" xr:uid="{55624204-CF09-4221-9B68-563C2016B185}"/>
    <cellStyle name="Millares 8 2 4" xfId="6645" xr:uid="{304FA569-5DD7-458A-AAC4-B1DC736729AB}"/>
    <cellStyle name="Millares 8 2 5" xfId="6646" xr:uid="{481A9E00-C373-43A0-A9A8-E9D9A62B591A}"/>
    <cellStyle name="Millares 8 2 6" xfId="6647" xr:uid="{CC91C850-6631-4FD3-870C-A1CAAB3E7FD8}"/>
    <cellStyle name="Millares 8 2 7" xfId="6648" xr:uid="{7DB9A23C-574F-439F-8C8C-956F7D878DB8}"/>
    <cellStyle name="Millares 8 2 8" xfId="6649" xr:uid="{F94C8F88-FD26-401F-81C9-9C70B7E0B23B}"/>
    <cellStyle name="Millares 8 2 9" xfId="6650" xr:uid="{32104EFC-9B46-42AF-BBA1-1FE743A4A45D}"/>
    <cellStyle name="Millares 8 20" xfId="6651" xr:uid="{C62F2BA4-8283-4E17-9E83-03CD5E1F292F}"/>
    <cellStyle name="Millares 8 21" xfId="6652" xr:uid="{04F39BD4-CE2D-4F02-BD22-63E7C6CE5F4E}"/>
    <cellStyle name="Millares 8 22" xfId="6653" xr:uid="{47BABA53-04A0-403D-8F3A-C6510E293E84}"/>
    <cellStyle name="Millares 8 23" xfId="6654" xr:uid="{7167F288-2836-4317-9301-F7F6855ABB60}"/>
    <cellStyle name="Millares 8 24" xfId="6655" xr:uid="{411D6244-176B-40EF-A74A-0D6EE41AB949}"/>
    <cellStyle name="Millares 8 25" xfId="6656" xr:uid="{B729D709-1562-4AEF-ACE3-398076A7E2A0}"/>
    <cellStyle name="Millares 8 26" xfId="6657" xr:uid="{E94237AC-F0FA-46CC-A8D9-CAD607D35801}"/>
    <cellStyle name="Millares 8 27" xfId="9082" xr:uid="{0719CD1A-7BCD-42CD-B3AD-81DB6215A386}"/>
    <cellStyle name="Millares 8 28" xfId="9346" xr:uid="{C620C81D-66AF-4E97-ACED-24BD2B6D0552}"/>
    <cellStyle name="Millares 8 3" xfId="6658" xr:uid="{791CAD3F-6227-42FA-BA84-4AF2AC107802}"/>
    <cellStyle name="Millares 8 3 10" xfId="6659" xr:uid="{7F72253C-763C-41B0-81D9-544224F5271B}"/>
    <cellStyle name="Millares 8 3 11" xfId="6660" xr:uid="{E2C1983F-B700-4E34-85AB-2FFACB351923}"/>
    <cellStyle name="Millares 8 3 12" xfId="6661" xr:uid="{B2A4546D-9D70-433B-AC93-09A4D16C1DAA}"/>
    <cellStyle name="Millares 8 3 13" xfId="6662" xr:uid="{D91A9709-F882-42B2-B3B7-756BEBDFDD59}"/>
    <cellStyle name="Millares 8 3 14" xfId="6663" xr:uid="{8DBF3DC6-AAA6-47B1-8E6E-66BEBD426E9C}"/>
    <cellStyle name="Millares 8 3 15" xfId="6664" xr:uid="{968E7788-43AD-4305-9457-F2AC484EFB62}"/>
    <cellStyle name="Millares 8 3 16" xfId="6665" xr:uid="{00281822-8E4E-4FC1-A967-9CA76B7F5E29}"/>
    <cellStyle name="Millares 8 3 17" xfId="6666" xr:uid="{F78383DF-902D-4CAA-9986-BF82DEDBF02D}"/>
    <cellStyle name="Millares 8 3 18" xfId="6667" xr:uid="{878DB74A-ECD8-4294-B66A-FE86D5A49253}"/>
    <cellStyle name="Millares 8 3 19" xfId="6668" xr:uid="{DC4093A3-5B3D-438E-9A6C-C5C90D4C9A57}"/>
    <cellStyle name="Millares 8 3 2" xfId="6669" xr:uid="{2FF5585E-A9CE-4DD2-BBDF-1EC9DD49B493}"/>
    <cellStyle name="Millares 8 3 2 2" xfId="6670" xr:uid="{C8C74100-BDCA-42B2-89A6-6FD7ACF5F0CD}"/>
    <cellStyle name="Millares 8 3 2 3" xfId="6671" xr:uid="{50D80734-0579-461B-B3EF-D677958CB821}"/>
    <cellStyle name="Millares 8 3 20" xfId="6672" xr:uid="{221EFB3F-E09C-4DBB-9583-F49C6D30E2F9}"/>
    <cellStyle name="Millares 8 3 21" xfId="6673" xr:uid="{F4108EE1-910D-42FD-B2A3-0CC37FA68ACF}"/>
    <cellStyle name="Millares 8 3 22" xfId="6674" xr:uid="{27E2FDE8-AA16-4840-ACF0-D6F5AB8CB7AC}"/>
    <cellStyle name="Millares 8 3 3" xfId="6675" xr:uid="{63554377-0EC4-4B33-9B3D-D1A3214CC7F8}"/>
    <cellStyle name="Millares 8 3 4" xfId="6676" xr:uid="{B4D73803-2522-434A-9236-DA7EFA91C093}"/>
    <cellStyle name="Millares 8 3 5" xfId="6677" xr:uid="{6033F5DB-DDDC-480B-9E3C-34C9DABDAF16}"/>
    <cellStyle name="Millares 8 3 6" xfId="6678" xr:uid="{5AD6E34F-E4E9-4235-B5BA-A001DC8F2FC5}"/>
    <cellStyle name="Millares 8 3 7" xfId="6679" xr:uid="{AE7B537C-D054-4BDE-B3D7-26F1E95F95CF}"/>
    <cellStyle name="Millares 8 3 8" xfId="6680" xr:uid="{8121DFD3-2030-48F0-B90D-EFE8137FB27E}"/>
    <cellStyle name="Millares 8 3 9" xfId="6681" xr:uid="{0C38F920-886E-4FB6-88FA-C087F1D1F2F0}"/>
    <cellStyle name="Millares 8 4" xfId="6682" xr:uid="{488826B8-34C9-470F-946C-8F96B9255EC2}"/>
    <cellStyle name="Millares 8 4 10" xfId="6683" xr:uid="{B301F376-E6EB-4F8F-B574-E764AA3F9055}"/>
    <cellStyle name="Millares 8 4 11" xfId="6684" xr:uid="{9A725E7D-E9F3-4567-BEAF-E47449591DE7}"/>
    <cellStyle name="Millares 8 4 12" xfId="6685" xr:uid="{4111A068-6B41-45D8-8B9E-B26C57171E0C}"/>
    <cellStyle name="Millares 8 4 13" xfId="6686" xr:uid="{D58790E4-260F-47D1-A019-12F6AB2651FE}"/>
    <cellStyle name="Millares 8 4 14" xfId="6687" xr:uid="{BC7B9BCB-AF95-45EA-96D5-E0C7674D0295}"/>
    <cellStyle name="Millares 8 4 15" xfId="6688" xr:uid="{A45C506F-46FB-4EF4-9A41-B47BC3E0E855}"/>
    <cellStyle name="Millares 8 4 16" xfId="6689" xr:uid="{E6B2D84F-2C0D-496F-9746-6B470DD3415A}"/>
    <cellStyle name="Millares 8 4 17" xfId="6690" xr:uid="{7C63F698-D37E-4AFD-9C2D-D614D356D31C}"/>
    <cellStyle name="Millares 8 4 18" xfId="6691" xr:uid="{F438B319-500E-4DE6-A02D-41BDAA5827C4}"/>
    <cellStyle name="Millares 8 4 19" xfId="6692" xr:uid="{0E7EE8E7-4864-40F2-AEB1-5887887BB4F2}"/>
    <cellStyle name="Millares 8 4 2" xfId="6693" xr:uid="{73718D71-F814-4473-BD1B-A5150415B781}"/>
    <cellStyle name="Millares 8 4 2 2" xfId="6694" xr:uid="{D0A585CE-3DEE-475F-8108-8E6041EFF52B}"/>
    <cellStyle name="Millares 8 4 2 3" xfId="6695" xr:uid="{17499916-5E46-46B3-849E-C682017BC2F0}"/>
    <cellStyle name="Millares 8 4 20" xfId="6696" xr:uid="{AB674437-6224-4BC7-961A-1249B6C4F2D5}"/>
    <cellStyle name="Millares 8 4 21" xfId="6697" xr:uid="{CE9D6BBD-A801-437E-B837-AD8F1F0F8E26}"/>
    <cellStyle name="Millares 8 4 3" xfId="6698" xr:uid="{1CE86534-00D6-49CB-B5E7-D93897D611A1}"/>
    <cellStyle name="Millares 8 4 4" xfId="6699" xr:uid="{129CBB47-E5B5-4314-8281-3D986CA8CA13}"/>
    <cellStyle name="Millares 8 4 5" xfId="6700" xr:uid="{230CA38D-9982-426A-BD2F-3B64BB291823}"/>
    <cellStyle name="Millares 8 4 6" xfId="6701" xr:uid="{5BEEFE5E-7799-4A17-9C60-C8397FEF77C9}"/>
    <cellStyle name="Millares 8 4 7" xfId="6702" xr:uid="{FE012C63-14B7-4247-8895-0E780D2EB383}"/>
    <cellStyle name="Millares 8 4 8" xfId="6703" xr:uid="{0CD5C510-A32A-4510-AB5D-F73DAF1BFCE3}"/>
    <cellStyle name="Millares 8 4 9" xfId="6704" xr:uid="{BBE8567D-695D-4010-9F3D-2D1FF2420CA5}"/>
    <cellStyle name="Millares 8 5" xfId="6705" xr:uid="{818BA8B8-A8B3-42CA-B0A5-E0A72A52D584}"/>
    <cellStyle name="Millares 8 5 10" xfId="6706" xr:uid="{95D02792-D906-49DA-AB7E-950B51477509}"/>
    <cellStyle name="Millares 8 5 11" xfId="6707" xr:uid="{84775B0C-5144-4968-87EA-54D64DC4DC07}"/>
    <cellStyle name="Millares 8 5 12" xfId="6708" xr:uid="{0180552C-7765-4F2A-A479-DFB131D0036A}"/>
    <cellStyle name="Millares 8 5 13" xfId="6709" xr:uid="{65DBEC19-C46F-4599-AD2E-6AEB3D675307}"/>
    <cellStyle name="Millares 8 5 14" xfId="6710" xr:uid="{90E6EE47-446E-4C1C-9AAD-5CD1261F5761}"/>
    <cellStyle name="Millares 8 5 15" xfId="6711" xr:uid="{09376C82-B2CC-4B59-8F5C-9876BAC9DB93}"/>
    <cellStyle name="Millares 8 5 16" xfId="6712" xr:uid="{823AAF9C-0B61-4E70-BF6B-E048FC601DF3}"/>
    <cellStyle name="Millares 8 5 17" xfId="6713" xr:uid="{F600B365-6051-4F88-9E4C-FC5F6384FF2E}"/>
    <cellStyle name="Millares 8 5 18" xfId="6714" xr:uid="{11D4B047-5D4A-46FD-8234-9B3D9BBA4F28}"/>
    <cellStyle name="Millares 8 5 19" xfId="6715" xr:uid="{E955CAB2-3B8D-4527-A287-3ADCD62C25F5}"/>
    <cellStyle name="Millares 8 5 2" xfId="6716" xr:uid="{ABCB026B-D2CB-4802-9E1B-31C3C12DD661}"/>
    <cellStyle name="Millares 8 5 2 2" xfId="6717" xr:uid="{288A12CE-0DFB-4FFF-B42F-83DEB46D384B}"/>
    <cellStyle name="Millares 8 5 2 3" xfId="6718" xr:uid="{E8D0C9E3-A76D-4971-A953-86CE0C697231}"/>
    <cellStyle name="Millares 8 5 20" xfId="6719" xr:uid="{FB1EF505-FACF-4B09-A65A-D50C31A488C0}"/>
    <cellStyle name="Millares 8 5 21" xfId="6720" xr:uid="{F6B4D6A4-99AE-4EEF-A9F8-08D6CB44E77C}"/>
    <cellStyle name="Millares 8 5 3" xfId="6721" xr:uid="{22BBDB25-560D-497E-8350-7393101D6BD2}"/>
    <cellStyle name="Millares 8 5 4" xfId="6722" xr:uid="{D4579F2E-6405-4A26-98B6-AF4A7083E76F}"/>
    <cellStyle name="Millares 8 5 5" xfId="6723" xr:uid="{32D9D48F-BF44-45EF-8E34-264CAA570F0A}"/>
    <cellStyle name="Millares 8 5 6" xfId="6724" xr:uid="{04FD6AB9-E4BD-45BA-9F9A-332D2E67E54E}"/>
    <cellStyle name="Millares 8 5 7" xfId="6725" xr:uid="{C121F239-C51D-441C-8D6B-1785669B0D81}"/>
    <cellStyle name="Millares 8 5 8" xfId="6726" xr:uid="{C6B9990C-90D0-42C1-B86F-4F14FD40B442}"/>
    <cellStyle name="Millares 8 5 9" xfId="6727" xr:uid="{1705AD36-4107-4618-849D-65D50903323A}"/>
    <cellStyle name="Millares 8 6" xfId="6728" xr:uid="{21498420-1EE6-4852-A22B-08A2A0F342BF}"/>
    <cellStyle name="Millares 8 6 2" xfId="6729" xr:uid="{2FECFB13-B37B-42BF-A1A5-91756ED41204}"/>
    <cellStyle name="Millares 8 6 2 2" xfId="6730" xr:uid="{F13C7088-D98C-4DCD-8A2A-0616898B128E}"/>
    <cellStyle name="Millares 8 6 2 3" xfId="6731" xr:uid="{5298A703-1945-48C2-A366-61BEDC44B957}"/>
    <cellStyle name="Millares 8 6 3" xfId="6732" xr:uid="{89F1BBE5-4589-4A7A-A35D-C7E25E9A53CC}"/>
    <cellStyle name="Millares 8 6 4" xfId="6733" xr:uid="{0A21A98E-B9C5-4B8C-A046-4E9450796E3E}"/>
    <cellStyle name="Millares 8 6 5" xfId="6734" xr:uid="{BBC1AAA6-8719-468C-B65C-A1D7796B05ED}"/>
    <cellStyle name="Millares 8 6 6" xfId="6735" xr:uid="{24F0F4F2-815A-45EF-8810-D15ED43E7F0B}"/>
    <cellStyle name="Millares 8 6 7" xfId="6736" xr:uid="{956A3692-87D5-4550-9717-AE1F945B4DA9}"/>
    <cellStyle name="Millares 8 6 8" xfId="6737" xr:uid="{3E36697D-D095-4A0C-9C27-BFA8EC6CDAD7}"/>
    <cellStyle name="Millares 8 7" xfId="6738" xr:uid="{402EDAAD-FC87-41E3-8135-3FA94F269D9A}"/>
    <cellStyle name="Millares 8 7 2" xfId="6739" xr:uid="{34C3DD68-9FD0-4604-A9CB-BA5293062098}"/>
    <cellStyle name="Millares 8 7 3" xfId="6740" xr:uid="{4AFA86B5-2243-450A-B98F-A2E03509242E}"/>
    <cellStyle name="Millares 8 8" xfId="6741" xr:uid="{3A261A53-C4A4-4B9C-AB16-D3D3CE096D0F}"/>
    <cellStyle name="Millares 8 9" xfId="6742" xr:uid="{AF64465A-AADC-461F-B241-875EF2AF2FD4}"/>
    <cellStyle name="Millares 80" xfId="6743" xr:uid="{417DE59D-5ED9-4D85-AC38-AE93B2C5C27F}"/>
    <cellStyle name="Millares 81" xfId="6744" xr:uid="{C43018F5-0516-4512-83A0-9D5694DA2D69}"/>
    <cellStyle name="Millares 82" xfId="6745" xr:uid="{4718AA06-FEDC-488B-AD66-39C15953F305}"/>
    <cellStyle name="Millares 83" xfId="6746" xr:uid="{9AEE1BB8-9A23-443E-A278-E9B2491ABC96}"/>
    <cellStyle name="Millares 84" xfId="6747" xr:uid="{7D7FE422-A263-4A43-90C1-86143338B2D2}"/>
    <cellStyle name="Millares 85" xfId="6748" xr:uid="{F4E37E1A-9DEE-40E1-9C90-B0278040D097}"/>
    <cellStyle name="Millares 86" xfId="6749" xr:uid="{35DC7C44-AE2C-4EA3-9B06-5259557C6216}"/>
    <cellStyle name="Millares 87" xfId="6750" xr:uid="{27692631-48BA-4D25-8206-DEEAD0FB0A39}"/>
    <cellStyle name="Millares 88" xfId="6751" xr:uid="{F9B9D03D-1C4C-4561-8272-0F985C9C005A}"/>
    <cellStyle name="Millares 89" xfId="6752" xr:uid="{EB77F078-F5C0-458A-91CF-790B5AAE9701}"/>
    <cellStyle name="Millares 9" xfId="6753" xr:uid="{2D32460E-8D4A-4F91-B35A-D2499EAA3A1F}"/>
    <cellStyle name="Millares 9 10" xfId="6754" xr:uid="{5FB6C01F-5CCF-4108-8F62-DEDFF3D0335A}"/>
    <cellStyle name="Millares 9 11" xfId="6755" xr:uid="{0C859706-683A-4038-B8F4-900CE50F5DE1}"/>
    <cellStyle name="Millares 9 12" xfId="6756" xr:uid="{B2FFEDFC-25EC-45FF-9006-88AD412F031A}"/>
    <cellStyle name="Millares 9 13" xfId="6757" xr:uid="{AF5D58B5-941B-4105-B988-C7635AA4790B}"/>
    <cellStyle name="Millares 9 14" xfId="6758" xr:uid="{8B663509-61B5-428D-8E47-8843AFEB2EAB}"/>
    <cellStyle name="Millares 9 15" xfId="6759" xr:uid="{C6B61F49-6552-4534-9AA0-3D90294F9A2E}"/>
    <cellStyle name="Millares 9 16" xfId="6760" xr:uid="{878CE08A-AEC4-4574-AA37-17695A8A02FE}"/>
    <cellStyle name="Millares 9 17" xfId="6761" xr:uid="{E0BC3FEB-FF4E-4678-A0F3-23C8967372EC}"/>
    <cellStyle name="Millares 9 18" xfId="6762" xr:uid="{E2BD1FC3-62DA-47DA-BBA0-7E7EC10F0D01}"/>
    <cellStyle name="Millares 9 19" xfId="6763" xr:uid="{94858C61-4503-4B43-AFAC-8ACD0611856E}"/>
    <cellStyle name="Millares 9 2" xfId="6764" xr:uid="{C77C294C-82A6-4C29-9B44-E94D9AAB54DD}"/>
    <cellStyle name="Millares 9 2 10" xfId="6765" xr:uid="{23B61C6E-B9EF-4C41-8D93-47A3451C3306}"/>
    <cellStyle name="Millares 9 2 11" xfId="6766" xr:uid="{31F55702-200D-4C94-A2FC-C047FC9285B0}"/>
    <cellStyle name="Millares 9 2 12" xfId="6767" xr:uid="{AC956092-4C17-4BBA-9C0E-09383E782CCB}"/>
    <cellStyle name="Millares 9 2 13" xfId="6768" xr:uid="{7D6DBDE6-F606-4C5B-B017-08F64E53ED25}"/>
    <cellStyle name="Millares 9 2 14" xfId="6769" xr:uid="{C10F391C-D097-491E-8A9C-40908C1F5A35}"/>
    <cellStyle name="Millares 9 2 15" xfId="6770" xr:uid="{AFB44EF6-51CC-434A-93B9-39607415FA53}"/>
    <cellStyle name="Millares 9 2 16" xfId="6771" xr:uid="{191A265B-FB96-4583-AA4E-F6030C29F3A6}"/>
    <cellStyle name="Millares 9 2 17" xfId="6772" xr:uid="{98291A21-A373-40EA-BACA-0E5AD614F104}"/>
    <cellStyle name="Millares 9 2 18" xfId="6773" xr:uid="{BED4F906-840C-409E-A9D4-EC65ED5FE966}"/>
    <cellStyle name="Millares 9 2 19" xfId="6774" xr:uid="{EF544175-4BB1-47A8-86F3-1B586A06CE41}"/>
    <cellStyle name="Millares 9 2 2" xfId="6775" xr:uid="{F74016E8-B9A4-4F4A-8749-2EFC0ED545FE}"/>
    <cellStyle name="Millares 9 2 2 2" xfId="6776" xr:uid="{DD87AA7B-C646-48B9-B109-39D15FCCF400}"/>
    <cellStyle name="Millares 9 2 2 3" xfId="6777" xr:uid="{D75870AD-B473-4D0A-9FA9-7C8B894F597D}"/>
    <cellStyle name="Millares 9 2 20" xfId="6778" xr:uid="{BE87A6FC-4714-4DE5-9FEF-E18FA702E185}"/>
    <cellStyle name="Millares 9 2 21" xfId="6779" xr:uid="{10F624F7-E1AC-4C36-82EC-C23EB56FDF15}"/>
    <cellStyle name="Millares 9 2 22" xfId="6780" xr:uid="{40DD17C2-018D-4D1E-A0A3-9B551F55A0C3}"/>
    <cellStyle name="Millares 9 2 3" xfId="6781" xr:uid="{FBC17E58-857C-45E1-9F7E-4A9E94D0F9E5}"/>
    <cellStyle name="Millares 9 2 4" xfId="6782" xr:uid="{D202DC88-5A5E-43F6-870F-FFA393BDB0B3}"/>
    <cellStyle name="Millares 9 2 5" xfId="6783" xr:uid="{4A69A0EB-1A97-468A-B27A-16417342D152}"/>
    <cellStyle name="Millares 9 2 6" xfId="6784" xr:uid="{18CCE334-D980-487A-A951-2DD7A12361F6}"/>
    <cellStyle name="Millares 9 2 7" xfId="6785" xr:uid="{CCB69575-BB33-4B97-A7AF-15F963C14980}"/>
    <cellStyle name="Millares 9 2 8" xfId="6786" xr:uid="{4FCC351D-6B0A-426D-80E7-A4B04752BA02}"/>
    <cellStyle name="Millares 9 2 9" xfId="6787" xr:uid="{515D0E7D-7F27-4C54-896D-1EEE1420905C}"/>
    <cellStyle name="Millares 9 20" xfId="6788" xr:uid="{D58121B3-3C51-418A-8F10-8C6C2D31D19C}"/>
    <cellStyle name="Millares 9 21" xfId="6789" xr:uid="{DEA83002-EAE5-4C96-BFCE-D6E8A3EDAF8F}"/>
    <cellStyle name="Millares 9 22" xfId="6790" xr:uid="{78294605-87C2-4D11-A261-9CF3226EDE95}"/>
    <cellStyle name="Millares 9 23" xfId="6791" xr:uid="{3F7BAF50-7BEA-4267-B812-F97BC5A5E7F9}"/>
    <cellStyle name="Millares 9 24" xfId="6792" xr:uid="{392E6EEB-CE0A-4AC0-9169-8744D1B9DA39}"/>
    <cellStyle name="Millares 9 25" xfId="6793" xr:uid="{8B4EE34D-FE64-4FD5-93DA-4C353F274535}"/>
    <cellStyle name="Millares 9 26" xfId="6794" xr:uid="{57F3BC6C-0CBC-40E7-8115-454F4F8DCBD1}"/>
    <cellStyle name="Millares 9 27" xfId="9083" xr:uid="{ACE779B2-07A0-4578-9248-6656D0DC1D03}"/>
    <cellStyle name="Millares 9 28" xfId="9347" xr:uid="{C31827F6-3AFB-4DC0-8D15-FE61BB849E39}"/>
    <cellStyle name="Millares 9 3" xfId="6795" xr:uid="{C6E7E4C0-AFA3-47B4-8AB2-ECAB12C179FA}"/>
    <cellStyle name="Millares 9 3 10" xfId="6796" xr:uid="{13458650-BC3D-4F18-A48F-352C8BED369C}"/>
    <cellStyle name="Millares 9 3 11" xfId="6797" xr:uid="{4F0C0D3C-27E7-481D-BE09-1BB520681D3A}"/>
    <cellStyle name="Millares 9 3 12" xfId="6798" xr:uid="{23D23A30-879F-4C15-AA35-C8E18ED74C40}"/>
    <cellStyle name="Millares 9 3 13" xfId="6799" xr:uid="{677B536A-4234-4D27-8D00-4875FA001FEC}"/>
    <cellStyle name="Millares 9 3 14" xfId="6800" xr:uid="{483F840E-BCE8-4B99-9707-C8EA84AA2116}"/>
    <cellStyle name="Millares 9 3 15" xfId="6801" xr:uid="{C6854740-644F-4524-BD09-4FD001634413}"/>
    <cellStyle name="Millares 9 3 16" xfId="6802" xr:uid="{0768029D-C2BB-4087-A372-5C8AE9F1C7A2}"/>
    <cellStyle name="Millares 9 3 17" xfId="6803" xr:uid="{B6283E63-166B-4589-A62C-6C2A6D65969E}"/>
    <cellStyle name="Millares 9 3 18" xfId="6804" xr:uid="{385C2A9B-0D7B-4C0F-BF8B-2E2F4FCDB9B2}"/>
    <cellStyle name="Millares 9 3 19" xfId="6805" xr:uid="{356B4B2C-3C18-47C5-915B-30343CD62913}"/>
    <cellStyle name="Millares 9 3 2" xfId="6806" xr:uid="{ED5C18FC-0980-4467-BEC7-DA1A34B1B254}"/>
    <cellStyle name="Millares 9 3 2 2" xfId="6807" xr:uid="{D82D369A-36BF-4734-9985-6C21D28D7752}"/>
    <cellStyle name="Millares 9 3 2 3" xfId="6808" xr:uid="{70BE86DB-CB47-4C62-9AE2-83BF3AC505D7}"/>
    <cellStyle name="Millares 9 3 20" xfId="6809" xr:uid="{72C14E31-EED9-4B13-B3EF-394A45D105DF}"/>
    <cellStyle name="Millares 9 3 21" xfId="6810" xr:uid="{8A2FAC48-1488-4EED-A8F9-3568D2D18E9F}"/>
    <cellStyle name="Millares 9 3 22" xfId="6811" xr:uid="{BE83990D-9982-41B4-BF26-9A93B9FE0A25}"/>
    <cellStyle name="Millares 9 3 3" xfId="6812" xr:uid="{3DEA517E-4F56-4B2D-BDDE-855A32B9CC93}"/>
    <cellStyle name="Millares 9 3 4" xfId="6813" xr:uid="{D4A45549-B6C2-430F-B679-3162105422FE}"/>
    <cellStyle name="Millares 9 3 5" xfId="6814" xr:uid="{1655E153-F478-4AC3-8E8A-EA7D9B500ABD}"/>
    <cellStyle name="Millares 9 3 6" xfId="6815" xr:uid="{3CA104C4-253F-4139-B57F-164045CC6EC6}"/>
    <cellStyle name="Millares 9 3 7" xfId="6816" xr:uid="{E83EE742-1FDA-493E-BBD5-E8B604632BB3}"/>
    <cellStyle name="Millares 9 3 8" xfId="6817" xr:uid="{666AEEE3-A99F-4BE5-8E8A-088898EE6171}"/>
    <cellStyle name="Millares 9 3 9" xfId="6818" xr:uid="{D354ED98-07C2-4A59-9F33-DC8E3A292587}"/>
    <cellStyle name="Millares 9 4" xfId="6819" xr:uid="{49253341-C9D9-4FAF-A9E2-445987B23DEC}"/>
    <cellStyle name="Millares 9 4 10" xfId="6820" xr:uid="{0D9418E5-5114-46D1-BA6B-FA0370793B8F}"/>
    <cellStyle name="Millares 9 4 11" xfId="6821" xr:uid="{A5C0C75D-BB0D-41C5-8D58-13742F3B511D}"/>
    <cellStyle name="Millares 9 4 12" xfId="6822" xr:uid="{0C44FE7B-899B-4488-9E21-554A99C8DE19}"/>
    <cellStyle name="Millares 9 4 13" xfId="6823" xr:uid="{1C3322AB-FB99-480F-A475-1414DBC11126}"/>
    <cellStyle name="Millares 9 4 14" xfId="6824" xr:uid="{861BC246-E157-4941-ACB3-EBCC8D02E01A}"/>
    <cellStyle name="Millares 9 4 15" xfId="6825" xr:uid="{C12B3C8E-1378-41E0-8AFF-BFC8A9EBD472}"/>
    <cellStyle name="Millares 9 4 16" xfId="6826" xr:uid="{CEAE52E3-90AB-4016-ABFD-6C29096DC4CC}"/>
    <cellStyle name="Millares 9 4 17" xfId="6827" xr:uid="{4858CE89-E214-4754-8BF5-085E86ECAA3B}"/>
    <cellStyle name="Millares 9 4 18" xfId="6828" xr:uid="{E7891DB4-F434-4423-AFD4-74AB5644606E}"/>
    <cellStyle name="Millares 9 4 19" xfId="6829" xr:uid="{E84045FF-23BB-4787-B275-2E6708D9FC75}"/>
    <cellStyle name="Millares 9 4 2" xfId="6830" xr:uid="{EF537313-CDA9-4296-87DE-225F6D96516D}"/>
    <cellStyle name="Millares 9 4 2 2" xfId="6831" xr:uid="{D379BD8E-2C05-4289-AAB6-7C12CE02C0DB}"/>
    <cellStyle name="Millares 9 4 2 3" xfId="6832" xr:uid="{72F40B82-529D-4842-B2B6-B3196FD4E6EF}"/>
    <cellStyle name="Millares 9 4 20" xfId="6833" xr:uid="{62F9D7C8-D329-46BD-9A3B-402FB336566A}"/>
    <cellStyle name="Millares 9 4 21" xfId="6834" xr:uid="{559D7984-9F0F-44BE-A316-DA6207099F6C}"/>
    <cellStyle name="Millares 9 4 3" xfId="6835" xr:uid="{306E3595-6C1E-41C1-8F2F-FF9522EA6989}"/>
    <cellStyle name="Millares 9 4 4" xfId="6836" xr:uid="{B2974830-6138-49D8-AAD4-92D089CA1202}"/>
    <cellStyle name="Millares 9 4 5" xfId="6837" xr:uid="{52E9EF17-6AA1-4147-9834-F397D12DCA57}"/>
    <cellStyle name="Millares 9 4 6" xfId="6838" xr:uid="{D3650C2B-3D3D-4284-912F-3E5812B2D1ED}"/>
    <cellStyle name="Millares 9 4 7" xfId="6839" xr:uid="{9518C281-4F40-420A-B7E5-F0B7D6EDB313}"/>
    <cellStyle name="Millares 9 4 8" xfId="6840" xr:uid="{51891FAA-CFED-4280-ADB0-D9BEFADF5F5F}"/>
    <cellStyle name="Millares 9 4 9" xfId="6841" xr:uid="{453EA24E-C72F-4140-9F02-1FF294F4035B}"/>
    <cellStyle name="Millares 9 5" xfId="6842" xr:uid="{4DE674FD-A39C-4718-AEF7-840A9C00EF79}"/>
    <cellStyle name="Millares 9 5 10" xfId="6843" xr:uid="{B759BDD8-6CFA-495D-8253-82B0F6F4EE44}"/>
    <cellStyle name="Millares 9 5 11" xfId="6844" xr:uid="{D20DDFE7-8572-46FE-9520-5588C870DD8F}"/>
    <cellStyle name="Millares 9 5 12" xfId="6845" xr:uid="{1216D43D-52B1-4E5C-9D70-8B77329B047E}"/>
    <cellStyle name="Millares 9 5 13" xfId="6846" xr:uid="{6121A0E8-B494-4C11-A41D-A4C9A5B8C5B6}"/>
    <cellStyle name="Millares 9 5 14" xfId="6847" xr:uid="{F84E5DA4-2201-41B1-9A57-F9B5B3B6093E}"/>
    <cellStyle name="Millares 9 5 15" xfId="6848" xr:uid="{142BDE96-AF4D-402E-AE12-F880FC4BEE5C}"/>
    <cellStyle name="Millares 9 5 16" xfId="6849" xr:uid="{115178A9-4DF6-4297-A9EA-1AB1CFDED534}"/>
    <cellStyle name="Millares 9 5 17" xfId="6850" xr:uid="{2714FB05-D735-4591-BC8A-141941229DFA}"/>
    <cellStyle name="Millares 9 5 18" xfId="6851" xr:uid="{D584E1FB-89C9-443B-8345-C7131EE8628D}"/>
    <cellStyle name="Millares 9 5 19" xfId="6852" xr:uid="{0DBDC1D4-4DDA-4359-A35F-F696F1723744}"/>
    <cellStyle name="Millares 9 5 2" xfId="6853" xr:uid="{32122DDF-FB7A-4F76-AC58-90F5E0E01F77}"/>
    <cellStyle name="Millares 9 5 2 2" xfId="6854" xr:uid="{B76E6370-0196-4179-A985-EC6BB1B72DF1}"/>
    <cellStyle name="Millares 9 5 2 3" xfId="6855" xr:uid="{634ADB36-6675-4796-B95F-5CA8FC28578F}"/>
    <cellStyle name="Millares 9 5 20" xfId="6856" xr:uid="{AC2F1F24-0DB6-48F4-993E-16E4D9CD17A8}"/>
    <cellStyle name="Millares 9 5 21" xfId="6857" xr:uid="{61BF0BE1-A083-467D-8C9F-850B8F539722}"/>
    <cellStyle name="Millares 9 5 3" xfId="6858" xr:uid="{09369019-5C45-444C-B0EC-0EC163BC2502}"/>
    <cellStyle name="Millares 9 5 4" xfId="6859" xr:uid="{1CF4020F-B4F1-46E4-ACE7-19717A9F7025}"/>
    <cellStyle name="Millares 9 5 5" xfId="6860" xr:uid="{A50E5C06-46FF-40D9-A21E-9F0070B7B5DF}"/>
    <cellStyle name="Millares 9 5 6" xfId="6861" xr:uid="{0EB6ACF9-2D63-4269-9527-1C9977EBC9A1}"/>
    <cellStyle name="Millares 9 5 7" xfId="6862" xr:uid="{288E57C5-8076-483C-A9E9-B9FC0A6D928D}"/>
    <cellStyle name="Millares 9 5 8" xfId="6863" xr:uid="{4D0C3F0B-8E53-4678-B68C-880223C53024}"/>
    <cellStyle name="Millares 9 5 9" xfId="6864" xr:uid="{25EF0CB2-7BC8-459C-A194-225B42622C04}"/>
    <cellStyle name="Millares 9 6" xfId="6865" xr:uid="{8C81EC20-891E-473F-BD4B-0D41B8911F36}"/>
    <cellStyle name="Millares 9 6 2" xfId="6866" xr:uid="{3C81C284-580A-4675-9238-4ABB501D4096}"/>
    <cellStyle name="Millares 9 6 2 2" xfId="6867" xr:uid="{CCFCDDC3-CD55-4CC0-99F7-1C439074D4D7}"/>
    <cellStyle name="Millares 9 6 2 3" xfId="6868" xr:uid="{8129828D-079E-4EDD-A02C-83306FA4F582}"/>
    <cellStyle name="Millares 9 6 3" xfId="6869" xr:uid="{075AC40D-A9B3-4AF9-95ED-55D6C0CCCEA6}"/>
    <cellStyle name="Millares 9 6 4" xfId="6870" xr:uid="{3DE31044-1E81-4F20-8AB6-6A2012D64942}"/>
    <cellStyle name="Millares 9 6 5" xfId="6871" xr:uid="{58F3209E-095D-4A8D-884C-11ABD5A5AB5A}"/>
    <cellStyle name="Millares 9 6 6" xfId="6872" xr:uid="{F04614AD-C26A-49F3-819E-8D7C3A05884C}"/>
    <cellStyle name="Millares 9 6 7" xfId="6873" xr:uid="{2DCDC932-4AEC-49F5-A5AC-21287B487AE8}"/>
    <cellStyle name="Millares 9 6 8" xfId="6874" xr:uid="{769C09CB-FD49-460F-863F-AEA13C79CB4B}"/>
    <cellStyle name="Millares 9 7" xfId="6875" xr:uid="{B22CBB4B-B89D-4A1C-BAA8-8E4C686FC926}"/>
    <cellStyle name="Millares 9 7 2" xfId="6876" xr:uid="{C46AD465-9E08-433F-BEA3-C1795EC503C6}"/>
    <cellStyle name="Millares 9 7 3" xfId="6877" xr:uid="{D58E35E2-7208-41B6-BBE2-E48974AFD9D2}"/>
    <cellStyle name="Millares 9 8" xfId="6878" xr:uid="{1E4E4B31-6305-4FFD-921A-C1B51F6AB59D}"/>
    <cellStyle name="Millares 9 9" xfId="6879" xr:uid="{A5623FF6-B347-41D7-845D-FBE1894AF7D5}"/>
    <cellStyle name="Millares 90" xfId="6880" xr:uid="{B10A04EB-9579-43F4-9B35-075A249705B5}"/>
    <cellStyle name="Millares 91" xfId="6881" xr:uid="{E85E61BA-A8DD-4171-A593-CBA5DB4C61A5}"/>
    <cellStyle name="Millares 92" xfId="6882" xr:uid="{D861C373-8219-4054-A80F-35B0208CD34B}"/>
    <cellStyle name="Millares 93" xfId="6883" xr:uid="{D399AAA1-0ECD-4540-8F53-8BEFCC3FC6AF}"/>
    <cellStyle name="Millares 94" xfId="6884" xr:uid="{03258C0B-718D-426A-852F-579306C19845}"/>
    <cellStyle name="Millares 95" xfId="6885" xr:uid="{E630BF86-A6C1-4558-8636-97F5A24E072E}"/>
    <cellStyle name="Millares 96" xfId="6886" xr:uid="{30364FA3-21A7-4A25-A4EF-FF7324039C9B}"/>
    <cellStyle name="Millares 97" xfId="6887" xr:uid="{8ED9A7AF-669F-47CD-A314-B4B0405BE3F8}"/>
    <cellStyle name="Millares 98" xfId="6888" xr:uid="{2617BEE1-FB91-4218-8F33-001BBDCF503C}"/>
    <cellStyle name="Millares 99" xfId="6889" xr:uid="{4BACACFE-26DF-4B5B-B48B-39C725BD95CC}"/>
    <cellStyle name="Moneda 2" xfId="6890" xr:uid="{0837C6FE-1989-455D-BE7A-B1A66876933D}"/>
    <cellStyle name="Moneda 2 10" xfId="6891" xr:uid="{0806935E-6805-4BB6-8E95-7939A7B91C0A}"/>
    <cellStyle name="Moneda 2 10 10" xfId="6892" xr:uid="{39AFFDF4-C784-4981-AA66-B6F543A5C3CE}"/>
    <cellStyle name="Moneda 2 10 11" xfId="6893" xr:uid="{42180224-135F-4450-9027-5A9DC411DB37}"/>
    <cellStyle name="Moneda 2 10 12" xfId="6894" xr:uid="{0F43CFFB-DA36-4BB0-A9FC-2F4BB3D9B1C3}"/>
    <cellStyle name="Moneda 2 10 13" xfId="6895" xr:uid="{19AF7200-AC45-4EE8-ACDA-CAED5C5CCF73}"/>
    <cellStyle name="Moneda 2 10 14" xfId="6896" xr:uid="{143CC2EB-46D1-45D2-AE8C-F601A03F0D60}"/>
    <cellStyle name="Moneda 2 10 15" xfId="6897" xr:uid="{B46CCAEB-C8F2-4574-8A0B-3EBEE06FE9D8}"/>
    <cellStyle name="Moneda 2 10 16" xfId="6898" xr:uid="{34D83D23-5060-49DF-B1B7-EF46B31420A3}"/>
    <cellStyle name="Moneda 2 10 17" xfId="6899" xr:uid="{0B4B7FE4-3F08-4FCF-93A5-AC929163C31C}"/>
    <cellStyle name="Moneda 2 10 18" xfId="6900" xr:uid="{2616786B-3909-4981-B5E8-B1F222FC3F99}"/>
    <cellStyle name="Moneda 2 10 19" xfId="6901" xr:uid="{743A7828-6B0C-45D5-B74A-81D8286EB745}"/>
    <cellStyle name="Moneda 2 10 2" xfId="6902" xr:uid="{62BC0AA2-91A1-4244-942A-68A111D3C3CD}"/>
    <cellStyle name="Moneda 2 10 2 2" xfId="6903" xr:uid="{810BE3FF-9408-46A2-AC84-B5AC6665420A}"/>
    <cellStyle name="Moneda 2 10 2 3" xfId="6904" xr:uid="{76B5AFF3-13D8-48D4-B655-658B469C6962}"/>
    <cellStyle name="Moneda 2 10 20" xfId="6905" xr:uid="{025B8D45-A843-466D-AAC1-EF64989D25FE}"/>
    <cellStyle name="Moneda 2 10 21" xfId="6906" xr:uid="{C1C077AD-87E1-4E38-A82C-6F2064648E03}"/>
    <cellStyle name="Moneda 2 10 3" xfId="6907" xr:uid="{E60E8BC1-962A-4C87-840E-6C1E87542416}"/>
    <cellStyle name="Moneda 2 10 4" xfId="6908" xr:uid="{7B983DD6-5A80-401E-88A4-E6D41B3B14CB}"/>
    <cellStyle name="Moneda 2 10 5" xfId="6909" xr:uid="{C994BE0E-03FF-499B-A842-775378D88D64}"/>
    <cellStyle name="Moneda 2 10 6" xfId="6910" xr:uid="{514574A3-6BF9-4D56-89FB-508C3A6E89EB}"/>
    <cellStyle name="Moneda 2 10 7" xfId="6911" xr:uid="{D9034854-03C5-4FDC-933D-7D8B2F6C597C}"/>
    <cellStyle name="Moneda 2 10 8" xfId="6912" xr:uid="{654C46A8-52EF-4744-9206-0C289FB809B8}"/>
    <cellStyle name="Moneda 2 10 9" xfId="6913" xr:uid="{D653797B-ED0B-41AA-A550-079B61FDCD2E}"/>
    <cellStyle name="Moneda 2 11" xfId="6914" xr:uid="{9B628E0D-5F3B-441C-AA4A-D04CD909AFA2}"/>
    <cellStyle name="Moneda 2 11 10" xfId="6915" xr:uid="{ACA0B22A-8E8E-4E7E-896E-13CAA27B5716}"/>
    <cellStyle name="Moneda 2 11 11" xfId="6916" xr:uid="{2DF02EF7-5BB3-45FE-A0B2-E66D7518C1CE}"/>
    <cellStyle name="Moneda 2 11 12" xfId="6917" xr:uid="{3C35E4F5-757F-444F-BF38-C3954FA8D81C}"/>
    <cellStyle name="Moneda 2 11 13" xfId="6918" xr:uid="{A3484592-66D3-484D-AE01-7ED0A37B6EA8}"/>
    <cellStyle name="Moneda 2 11 14" xfId="6919" xr:uid="{FF9B3757-AA6F-444C-A070-ECCB5857BED5}"/>
    <cellStyle name="Moneda 2 11 15" xfId="6920" xr:uid="{3EA56A67-4CC5-4925-ACC9-F1860A3A36C1}"/>
    <cellStyle name="Moneda 2 11 16" xfId="6921" xr:uid="{70EC4D89-AF8C-439C-BFFA-97BD9608BE65}"/>
    <cellStyle name="Moneda 2 11 17" xfId="6922" xr:uid="{DCCA6A57-F75B-4B36-BE29-3D68F48BC318}"/>
    <cellStyle name="Moneda 2 11 18" xfId="6923" xr:uid="{D2286C58-02A2-4F57-8EB4-05BBA97BFE8A}"/>
    <cellStyle name="Moneda 2 11 19" xfId="6924" xr:uid="{DD759D26-D453-461E-A790-61603E5C463C}"/>
    <cellStyle name="Moneda 2 11 2" xfId="6925" xr:uid="{7EA88CDF-EAF5-40BE-98CD-B51D89A287DD}"/>
    <cellStyle name="Moneda 2 11 2 2" xfId="6926" xr:uid="{B46B025A-1F52-426A-A4F8-9CEC0B22F422}"/>
    <cellStyle name="Moneda 2 11 2 3" xfId="6927" xr:uid="{E72F4B95-8B83-4EA7-BA3C-57997DF43B4C}"/>
    <cellStyle name="Moneda 2 11 20" xfId="6928" xr:uid="{4DCF9D9D-AE5B-418B-B63B-19508FDB430B}"/>
    <cellStyle name="Moneda 2 11 21" xfId="6929" xr:uid="{A4BACEEE-8EF1-4BB1-8681-1F74840FC26F}"/>
    <cellStyle name="Moneda 2 11 3" xfId="6930" xr:uid="{067D9418-0636-46E8-9CFA-49BEAAD3A7BF}"/>
    <cellStyle name="Moneda 2 11 4" xfId="6931" xr:uid="{58D0B845-BB42-410F-BC6E-475A20162929}"/>
    <cellStyle name="Moneda 2 11 5" xfId="6932" xr:uid="{81B0F239-0784-4AF4-85DB-2C70A5A69506}"/>
    <cellStyle name="Moneda 2 11 6" xfId="6933" xr:uid="{FEF3A403-A156-4D86-9B1F-59D3FCC24922}"/>
    <cellStyle name="Moneda 2 11 7" xfId="6934" xr:uid="{5A16F58C-2030-47E5-8D12-6867033A029F}"/>
    <cellStyle name="Moneda 2 11 8" xfId="6935" xr:uid="{99F3D0A1-FDBE-4D48-BE5E-FD8F19AD38F2}"/>
    <cellStyle name="Moneda 2 11 9" xfId="6936" xr:uid="{6DCD61B6-DE8C-486B-9F0C-CFDD1A51363A}"/>
    <cellStyle name="Moneda 2 12" xfId="6937" xr:uid="{E8BA51AB-B8AC-4452-8503-BE402F1F3344}"/>
    <cellStyle name="Moneda 2 12 2" xfId="6938" xr:uid="{06123620-CC84-4CD3-871B-222FD1416DD5}"/>
    <cellStyle name="Moneda 2 12 2 2" xfId="6939" xr:uid="{8346C834-32B4-44CC-B8F0-A5AF748E4FD0}"/>
    <cellStyle name="Moneda 2 12 2 3" xfId="6940" xr:uid="{70DD825D-C103-4348-A10A-1F0DCD2CF865}"/>
    <cellStyle name="Moneda 2 12 3" xfId="6941" xr:uid="{2DE1A48A-F8D6-46E4-B539-3097A3D2545C}"/>
    <cellStyle name="Moneda 2 12 4" xfId="6942" xr:uid="{12CFE234-E8B2-4BB0-AFA6-D1E5F93561D9}"/>
    <cellStyle name="Moneda 2 12 5" xfId="6943" xr:uid="{19C152D9-8A94-48A1-8F17-668983389CBF}"/>
    <cellStyle name="Moneda 2 12 6" xfId="6944" xr:uid="{0D959D51-DB73-4D20-9297-40A9DAC6400B}"/>
    <cellStyle name="Moneda 2 12 7" xfId="6945" xr:uid="{0C49550A-1B9E-4E56-A1EC-4A8763B2B981}"/>
    <cellStyle name="Moneda 2 12 8" xfId="6946" xr:uid="{582617CA-1441-4FF8-86ED-C7F1C124BF06}"/>
    <cellStyle name="Moneda 2 12 9" xfId="6947" xr:uid="{4DCDC04B-D2AC-46A5-BB7D-BAAD565B0D2B}"/>
    <cellStyle name="Moneda 2 13" xfId="6948" xr:uid="{A4FB46EE-B572-4590-A840-66A0254E60BB}"/>
    <cellStyle name="Moneda 2 13 2" xfId="6949" xr:uid="{F836BBB2-C6EE-42B9-80C3-AE43A5EB0222}"/>
    <cellStyle name="Moneda 2 13 3" xfId="6950" xr:uid="{1BBB34D9-9007-4AF9-9F34-334A8B77840D}"/>
    <cellStyle name="Moneda 2 14" xfId="6951" xr:uid="{2E05026B-4C83-44BD-A279-789E3FDB91D4}"/>
    <cellStyle name="Moneda 2 15" xfId="6952" xr:uid="{907971FF-33E4-474F-82CB-F2CF57CAF18E}"/>
    <cellStyle name="Moneda 2 16" xfId="6953" xr:uid="{6630BFDF-4409-4C35-8629-B3183502528C}"/>
    <cellStyle name="Moneda 2 17" xfId="6954" xr:uid="{EE6A8872-3DC7-4E32-8DBA-F9507EA47D8C}"/>
    <cellStyle name="Moneda 2 18" xfId="6955" xr:uid="{D0EB91DD-0036-4B12-B98E-E36021806C25}"/>
    <cellStyle name="Moneda 2 19" xfId="6956" xr:uid="{958C81E0-E0A4-4AF7-B10C-3E85B25B5D4B}"/>
    <cellStyle name="Moneda 2 2" xfId="6957" xr:uid="{44751F9C-7EEE-466D-BDE5-1B8539AB9847}"/>
    <cellStyle name="Moneda 2 2 10" xfId="6958" xr:uid="{FC824727-478D-46F7-9867-A7776F4DB803}"/>
    <cellStyle name="Moneda 2 2 10 10" xfId="6959" xr:uid="{8718BB5F-9BE7-4B39-90D2-DD59A9C7F406}"/>
    <cellStyle name="Moneda 2 2 10 11" xfId="6960" xr:uid="{A95282DF-D075-4843-9E33-0B12996107ED}"/>
    <cellStyle name="Moneda 2 2 10 12" xfId="6961" xr:uid="{38215052-724F-4181-9AB7-B5850E1D77C8}"/>
    <cellStyle name="Moneda 2 2 10 13" xfId="6962" xr:uid="{69687D91-9E4A-4639-8950-D70C61AF7830}"/>
    <cellStyle name="Moneda 2 2 10 14" xfId="6963" xr:uid="{09511BE3-E6F7-45D8-9ABF-2D8885FB62E5}"/>
    <cellStyle name="Moneda 2 2 10 15" xfId="6964" xr:uid="{0ADE1F66-2ECE-4A83-BD34-4165A116613F}"/>
    <cellStyle name="Moneda 2 2 10 16" xfId="6965" xr:uid="{5B8EF8C6-406E-4976-8281-D56BB7BC2656}"/>
    <cellStyle name="Moneda 2 2 10 17" xfId="6966" xr:uid="{EE0EC104-6743-4F66-B7D4-101C83AA1A97}"/>
    <cellStyle name="Moneda 2 2 10 18" xfId="6967" xr:uid="{C3E42F7E-74B2-495E-AB79-A3741FE1E734}"/>
    <cellStyle name="Moneda 2 2 10 19" xfId="6968" xr:uid="{84B7017B-8C10-487A-A493-1B700B487CB2}"/>
    <cellStyle name="Moneda 2 2 10 2" xfId="6969" xr:uid="{B48097F7-484C-410C-AB7B-88154150D665}"/>
    <cellStyle name="Moneda 2 2 10 2 2" xfId="6970" xr:uid="{0C2901D6-A885-42ED-8F28-07422A1B340B}"/>
    <cellStyle name="Moneda 2 2 10 2 3" xfId="6971" xr:uid="{E5348D90-16CE-49F2-A769-A095CC0747E7}"/>
    <cellStyle name="Moneda 2 2 10 20" xfId="6972" xr:uid="{1F4C93D7-7FB6-4CAB-A944-1B5A97DC612F}"/>
    <cellStyle name="Moneda 2 2 10 21" xfId="6973" xr:uid="{AE7CA0CC-9DA4-492A-83FC-2E44F4042E35}"/>
    <cellStyle name="Moneda 2 2 10 3" xfId="6974" xr:uid="{EFAE31E9-243D-4D35-B8A4-751E93672098}"/>
    <cellStyle name="Moneda 2 2 10 4" xfId="6975" xr:uid="{F919AE6B-D2F5-427C-97F7-D050748BBCBB}"/>
    <cellStyle name="Moneda 2 2 10 5" xfId="6976" xr:uid="{E9FAC99A-A0F9-4F6B-AB42-8ACEC3C7EC5A}"/>
    <cellStyle name="Moneda 2 2 10 6" xfId="6977" xr:uid="{DB798C6A-D0D2-4A0C-B02A-28A234524E59}"/>
    <cellStyle name="Moneda 2 2 10 7" xfId="6978" xr:uid="{1AA8A207-8A5B-4DB6-9AA8-A82A707C43AF}"/>
    <cellStyle name="Moneda 2 2 10 8" xfId="6979" xr:uid="{82CEEDE7-2CB6-4C93-B3DD-F0652063E3E9}"/>
    <cellStyle name="Moneda 2 2 10 9" xfId="6980" xr:uid="{F06FEF7A-ACFD-4EE3-8B4E-FC05E1807C57}"/>
    <cellStyle name="Moneda 2 2 11" xfId="6981" xr:uid="{5E6B7CA9-90EF-4F9F-8B98-12B91B27BB95}"/>
    <cellStyle name="Moneda 2 2 11 2" xfId="6982" xr:uid="{48788C17-6BEE-4086-A8CF-073D533ABC38}"/>
    <cellStyle name="Moneda 2 2 11 2 2" xfId="6983" xr:uid="{7DC0971C-C7D0-421C-9834-8DCEDBC7D6BF}"/>
    <cellStyle name="Moneda 2 2 11 2 3" xfId="6984" xr:uid="{0B06147D-D6E4-4F2D-8FF4-2EE63896F1E4}"/>
    <cellStyle name="Moneda 2 2 11 3" xfId="6985" xr:uid="{D25AB1C7-63F7-4F10-BA36-48E3340B1351}"/>
    <cellStyle name="Moneda 2 2 11 4" xfId="6986" xr:uid="{D8033694-691A-408C-9EA8-C1C062FB6481}"/>
    <cellStyle name="Moneda 2 2 11 5" xfId="6987" xr:uid="{420B5F11-934F-45BE-9858-B7A4B5938342}"/>
    <cellStyle name="Moneda 2 2 11 6" xfId="6988" xr:uid="{136A1623-BF58-4772-938B-36418FF75FB8}"/>
    <cellStyle name="Moneda 2 2 11 7" xfId="6989" xr:uid="{4E2900C3-BA5E-4265-9EDC-3E3245CA58D4}"/>
    <cellStyle name="Moneda 2 2 11 8" xfId="6990" xr:uid="{E839A341-C53C-4DD7-83C8-D95C4AA539F3}"/>
    <cellStyle name="Moneda 2 2 12" xfId="6991" xr:uid="{74CE311F-30F3-4F2A-BFC3-3D1F9AD75367}"/>
    <cellStyle name="Moneda 2 2 12 2" xfId="6992" xr:uid="{C3C8304C-AED2-41A6-BD04-3AA9CA5DFD8E}"/>
    <cellStyle name="Moneda 2 2 12 3" xfId="6993" xr:uid="{39C28549-AE90-49AC-A33B-345E9B943AE5}"/>
    <cellStyle name="Moneda 2 2 13" xfId="6994" xr:uid="{C397F3AC-5196-4DE3-90BF-0FCC830557A8}"/>
    <cellStyle name="Moneda 2 2 14" xfId="6995" xr:uid="{2D4428E6-DF7A-47E7-BE67-D6BA2D7C8D52}"/>
    <cellStyle name="Moneda 2 2 15" xfId="6996" xr:uid="{6DB03F82-34DD-4C8D-8C70-2362FD997D8C}"/>
    <cellStyle name="Moneda 2 2 16" xfId="6997" xr:uid="{47B57196-B7DE-4D39-9678-0B4CA5129CD7}"/>
    <cellStyle name="Moneda 2 2 17" xfId="6998" xr:uid="{E280734D-62D5-4B1B-A4D4-3EBF2DD3636B}"/>
    <cellStyle name="Moneda 2 2 18" xfId="6999" xr:uid="{DA9ABF7E-67BD-484A-8721-94CAEB159251}"/>
    <cellStyle name="Moneda 2 2 19" xfId="7000" xr:uid="{B70C6A37-5DD4-4D0E-B6AD-639EDD3B86D8}"/>
    <cellStyle name="Moneda 2 2 2" xfId="7001" xr:uid="{81A5613D-2BB9-4003-B8CD-6EEF78CE8F76}"/>
    <cellStyle name="Moneda 2 2 2 10" xfId="7002" xr:uid="{2253C0F8-A9BF-4FBA-9F86-E40CADC63FE4}"/>
    <cellStyle name="Moneda 2 2 2 11" xfId="7003" xr:uid="{9D550A61-7B5A-41D8-9288-78850E0FAE4D}"/>
    <cellStyle name="Moneda 2 2 2 12" xfId="7004" xr:uid="{7F7943A9-82A8-4FBC-8ACD-4499969CAC83}"/>
    <cellStyle name="Moneda 2 2 2 13" xfId="7005" xr:uid="{FCD0E911-82C1-47D3-B482-B070DB66F427}"/>
    <cellStyle name="Moneda 2 2 2 14" xfId="7006" xr:uid="{FFAD3B98-B911-4A90-BD96-C09D36D78165}"/>
    <cellStyle name="Moneda 2 2 2 15" xfId="7007" xr:uid="{83B4B633-090F-40F0-A100-72A3CD829915}"/>
    <cellStyle name="Moneda 2 2 2 16" xfId="7008" xr:uid="{BE5C84CB-1C22-4D8C-A7A3-B42E32F1FF17}"/>
    <cellStyle name="Moneda 2 2 2 17" xfId="7009" xr:uid="{0B91384A-86B6-419B-96DF-848ACE5AF6A6}"/>
    <cellStyle name="Moneda 2 2 2 18" xfId="7010" xr:uid="{95B51A2B-9ECC-4628-8063-E4DB00D4B998}"/>
    <cellStyle name="Moneda 2 2 2 19" xfId="7011" xr:uid="{C8A90E09-BC7E-4D57-B8CF-74E146AFBD5F}"/>
    <cellStyle name="Moneda 2 2 2 2" xfId="7012" xr:uid="{02A74F0A-51C6-4C0A-B5E0-E085564B2B52}"/>
    <cellStyle name="Moneda 2 2 2 2 10" xfId="7013" xr:uid="{47A5F135-47AC-4A6B-B694-8B1DD6AB6B64}"/>
    <cellStyle name="Moneda 2 2 2 2 11" xfId="7014" xr:uid="{51A02674-CAB1-4F5F-AD78-03493809F443}"/>
    <cellStyle name="Moneda 2 2 2 2 12" xfId="7015" xr:uid="{1E037FCA-AF57-4E01-BF13-E184584C529A}"/>
    <cellStyle name="Moneda 2 2 2 2 13" xfId="7016" xr:uid="{74BE227E-BCA1-47A1-934D-31DA8C135DA0}"/>
    <cellStyle name="Moneda 2 2 2 2 14" xfId="7017" xr:uid="{C7AF444D-197C-4D29-992D-81DB1BF71F93}"/>
    <cellStyle name="Moneda 2 2 2 2 15" xfId="7018" xr:uid="{60E8BE16-CB2D-4FDB-9C7B-EBB6AA46C24E}"/>
    <cellStyle name="Moneda 2 2 2 2 16" xfId="7019" xr:uid="{98563DAA-E8C8-4E4A-A1C1-EB0F52694AFE}"/>
    <cellStyle name="Moneda 2 2 2 2 17" xfId="7020" xr:uid="{DBAC1883-286B-4FDA-BB2D-877F16228C98}"/>
    <cellStyle name="Moneda 2 2 2 2 18" xfId="7021" xr:uid="{CE4868CE-826A-4880-BE97-84FEBDEF411B}"/>
    <cellStyle name="Moneda 2 2 2 2 19" xfId="7022" xr:uid="{4C4D346F-29F8-4D2A-9A35-B4E1CE2360FA}"/>
    <cellStyle name="Moneda 2 2 2 2 2" xfId="7023" xr:uid="{706DC424-7CD0-4416-81FC-38A88EB3E0F2}"/>
    <cellStyle name="Moneda 2 2 2 2 2 2" xfId="7024" xr:uid="{A37E9C0F-D3A4-4190-9181-E27BE3E8E4E0}"/>
    <cellStyle name="Moneda 2 2 2 2 2 3" xfId="7025" xr:uid="{C4897567-742A-4548-BAD8-4BD0DCE0D6A8}"/>
    <cellStyle name="Moneda 2 2 2 2 20" xfId="7026" xr:uid="{8B7F0745-7968-4A8A-A4DC-B9A67ECF1E52}"/>
    <cellStyle name="Moneda 2 2 2 2 21" xfId="7027" xr:uid="{B7AB0540-C3C0-4D7D-BEE9-5F730BBC6D77}"/>
    <cellStyle name="Moneda 2 2 2 2 22" xfId="7028" xr:uid="{8ED6FB3C-61EC-4D56-A998-6AC51AF5919B}"/>
    <cellStyle name="Moneda 2 2 2 2 3" xfId="7029" xr:uid="{DD56E3EC-A5EC-4779-A871-78454A628821}"/>
    <cellStyle name="Moneda 2 2 2 2 4" xfId="7030" xr:uid="{593C735E-7077-4546-995C-7E2C8FFAA668}"/>
    <cellStyle name="Moneda 2 2 2 2 5" xfId="7031" xr:uid="{08EB5572-BA09-4B69-938C-A503D493C6FE}"/>
    <cellStyle name="Moneda 2 2 2 2 6" xfId="7032" xr:uid="{3A9A2729-19D0-4078-9767-40EF006232EC}"/>
    <cellStyle name="Moneda 2 2 2 2 7" xfId="7033" xr:uid="{D1A2BAC6-182C-418B-84E2-497B6FBF7CDC}"/>
    <cellStyle name="Moneda 2 2 2 2 8" xfId="7034" xr:uid="{0F87E891-FBC5-4A66-B1FE-420C56BC490B}"/>
    <cellStyle name="Moneda 2 2 2 2 9" xfId="7035" xr:uid="{41ED4FAE-3B41-4036-9745-F1DBC33C06F3}"/>
    <cellStyle name="Moneda 2 2 2 20" xfId="7036" xr:uid="{F97E7CA4-849D-4BED-A013-B572E7E837AA}"/>
    <cellStyle name="Moneda 2 2 2 21" xfId="7037" xr:uid="{387AB150-C652-4DC7-972C-AEC1C5C83FF6}"/>
    <cellStyle name="Moneda 2 2 2 22" xfId="7038" xr:uid="{BC02A0BB-157C-459A-BA9C-492792B7A4A2}"/>
    <cellStyle name="Moneda 2 2 2 23" xfId="7039" xr:uid="{5F1C29FA-DB2E-4DEF-96BF-8C5E5B755F9F}"/>
    <cellStyle name="Moneda 2 2 2 24" xfId="7040" xr:uid="{26E7C808-103C-47EB-B913-692CEC75DEB6}"/>
    <cellStyle name="Moneda 2 2 2 25" xfId="7041" xr:uid="{04A982DE-B42F-4437-8663-417F7A61F080}"/>
    <cellStyle name="Moneda 2 2 2 3" xfId="7042" xr:uid="{0ED48E4C-3093-4ABD-B913-E3A0605FCD3B}"/>
    <cellStyle name="Moneda 2 2 2 3 10" xfId="7043" xr:uid="{341D2892-F09F-494A-A2A9-213CD8D965DF}"/>
    <cellStyle name="Moneda 2 2 2 3 11" xfId="7044" xr:uid="{94A99F9D-89E0-4405-89A4-88F20A8BA604}"/>
    <cellStyle name="Moneda 2 2 2 3 12" xfId="7045" xr:uid="{520495CE-2B2C-460F-8466-3446F19DB7E8}"/>
    <cellStyle name="Moneda 2 2 2 3 13" xfId="7046" xr:uid="{42A5963E-C355-4BFB-8EAC-84D5E4324E19}"/>
    <cellStyle name="Moneda 2 2 2 3 14" xfId="7047" xr:uid="{801A2DAE-A148-404B-9D2D-071B49D3DDF0}"/>
    <cellStyle name="Moneda 2 2 2 3 15" xfId="7048" xr:uid="{54A7F799-2D22-4FAF-9870-868D84EC71CC}"/>
    <cellStyle name="Moneda 2 2 2 3 16" xfId="7049" xr:uid="{4FD71294-BD4B-45EE-999E-B74AF0B1C050}"/>
    <cellStyle name="Moneda 2 2 2 3 17" xfId="7050" xr:uid="{47807649-EB7C-4B02-B384-E038273385D6}"/>
    <cellStyle name="Moneda 2 2 2 3 18" xfId="7051" xr:uid="{CBE4E3EC-29AC-4FE6-8C78-5B8E98CB1023}"/>
    <cellStyle name="Moneda 2 2 2 3 19" xfId="7052" xr:uid="{5DE71639-3027-4458-9C4A-2B7E8B4656FE}"/>
    <cellStyle name="Moneda 2 2 2 3 2" xfId="7053" xr:uid="{DE2B4BF2-C968-42B6-81E4-AA5A1F110097}"/>
    <cellStyle name="Moneda 2 2 2 3 2 2" xfId="7054" xr:uid="{E9EC08D1-0BDB-4CA2-ADAC-7ADC8504197E}"/>
    <cellStyle name="Moneda 2 2 2 3 2 3" xfId="7055" xr:uid="{51AB0AD3-6954-4607-AB74-D0D774807AD7}"/>
    <cellStyle name="Moneda 2 2 2 3 20" xfId="7056" xr:uid="{624CBE12-9583-4B28-9D04-6290F1E9A304}"/>
    <cellStyle name="Moneda 2 2 2 3 21" xfId="7057" xr:uid="{73B37E3D-EB52-40E0-AD12-531DA2C417BF}"/>
    <cellStyle name="Moneda 2 2 2 3 22" xfId="7058" xr:uid="{95733557-6BEC-40FC-B57C-108B9324AD9F}"/>
    <cellStyle name="Moneda 2 2 2 3 3" xfId="7059" xr:uid="{D2218EB0-9EB8-4FC0-AD55-7586E8A3255B}"/>
    <cellStyle name="Moneda 2 2 2 3 4" xfId="7060" xr:uid="{B02D40F5-D7D5-44AE-AC69-27A0E764723F}"/>
    <cellStyle name="Moneda 2 2 2 3 5" xfId="7061" xr:uid="{54EFC90C-165C-4413-997D-B789ECE90883}"/>
    <cellStyle name="Moneda 2 2 2 3 6" xfId="7062" xr:uid="{F4969A94-11E1-4E83-946B-4022F9118C51}"/>
    <cellStyle name="Moneda 2 2 2 3 7" xfId="7063" xr:uid="{1673862D-5D19-4FCB-B9D5-EF3FA856D26D}"/>
    <cellStyle name="Moneda 2 2 2 3 8" xfId="7064" xr:uid="{727061BD-C890-469D-B15F-88D5180C4BCB}"/>
    <cellStyle name="Moneda 2 2 2 3 9" xfId="7065" xr:uid="{7039FDD6-B9A3-44C7-BB8F-EA418D906683}"/>
    <cellStyle name="Moneda 2 2 2 4" xfId="7066" xr:uid="{A7924F89-3FF3-42BE-81D5-6DC5C9C85C34}"/>
    <cellStyle name="Moneda 2 2 2 4 10" xfId="7067" xr:uid="{8BF66B03-8C37-48FA-897A-B59D1CE22BF5}"/>
    <cellStyle name="Moneda 2 2 2 4 11" xfId="7068" xr:uid="{989F3FCA-E108-4933-BDC6-45816B7AB5A3}"/>
    <cellStyle name="Moneda 2 2 2 4 12" xfId="7069" xr:uid="{725FE02E-E76E-4D0B-A3C9-9FA6BCC28D26}"/>
    <cellStyle name="Moneda 2 2 2 4 13" xfId="7070" xr:uid="{8EAB1F42-F0BF-47D9-9558-89D230A267B0}"/>
    <cellStyle name="Moneda 2 2 2 4 14" xfId="7071" xr:uid="{55A5271A-12E1-42BA-A1FB-9A42F734E4C1}"/>
    <cellStyle name="Moneda 2 2 2 4 15" xfId="7072" xr:uid="{ACB443D8-A8F5-48EB-B36C-6E8E09A60540}"/>
    <cellStyle name="Moneda 2 2 2 4 16" xfId="7073" xr:uid="{75F4C398-6B46-45B3-B1E4-1EBF5FC75E10}"/>
    <cellStyle name="Moneda 2 2 2 4 17" xfId="7074" xr:uid="{4AA312CB-DE9B-48E6-8FDB-35781A2F4DB4}"/>
    <cellStyle name="Moneda 2 2 2 4 18" xfId="7075" xr:uid="{099F74C1-E2E6-4E33-A17B-1EA5FEB31B62}"/>
    <cellStyle name="Moneda 2 2 2 4 19" xfId="7076" xr:uid="{1792750F-C956-4086-B49F-9FB359DF7848}"/>
    <cellStyle name="Moneda 2 2 2 4 2" xfId="7077" xr:uid="{BEE7754E-B8DD-45D3-A908-07F2C0C636B6}"/>
    <cellStyle name="Moneda 2 2 2 4 2 2" xfId="7078" xr:uid="{FF7D6C17-CE77-410C-BCFB-7127C4BE1CD9}"/>
    <cellStyle name="Moneda 2 2 2 4 2 3" xfId="7079" xr:uid="{1FF33B91-DCC8-4570-B55B-2D9DCBB776BC}"/>
    <cellStyle name="Moneda 2 2 2 4 20" xfId="7080" xr:uid="{41243BBF-A1EE-418F-A962-4CFB4595D449}"/>
    <cellStyle name="Moneda 2 2 2 4 21" xfId="7081" xr:uid="{D7AE8096-2FF9-40FA-9001-886E9DF0B1AA}"/>
    <cellStyle name="Moneda 2 2 2 4 3" xfId="7082" xr:uid="{9EEA9B64-DE4E-4846-8F1B-D9C650AE05F2}"/>
    <cellStyle name="Moneda 2 2 2 4 4" xfId="7083" xr:uid="{8612EE34-D8E4-422B-ADB6-8A3EE9AE3410}"/>
    <cellStyle name="Moneda 2 2 2 4 5" xfId="7084" xr:uid="{4331EBDC-983A-408C-BA85-538C49259D4E}"/>
    <cellStyle name="Moneda 2 2 2 4 6" xfId="7085" xr:uid="{D628015D-9CDB-4C61-857F-6F207893EEF7}"/>
    <cellStyle name="Moneda 2 2 2 4 7" xfId="7086" xr:uid="{F57C55CE-DC46-4095-8309-765FC5466037}"/>
    <cellStyle name="Moneda 2 2 2 4 8" xfId="7087" xr:uid="{6B7E7898-C4A5-45AE-BA3F-1FD7CA0CB21E}"/>
    <cellStyle name="Moneda 2 2 2 4 9" xfId="7088" xr:uid="{A90113D5-89B0-42F9-827F-953980CD57F8}"/>
    <cellStyle name="Moneda 2 2 2 5" xfId="7089" xr:uid="{BBA12F63-B0AA-4845-B095-22D36F7534F0}"/>
    <cellStyle name="Moneda 2 2 2 5 10" xfId="7090" xr:uid="{FCDB69ED-DCB4-4C7E-836C-B3F365C741B6}"/>
    <cellStyle name="Moneda 2 2 2 5 11" xfId="7091" xr:uid="{DCECCDA8-494B-45CE-9512-0280084FC709}"/>
    <cellStyle name="Moneda 2 2 2 5 12" xfId="7092" xr:uid="{9014E277-5EAD-404D-A05D-1D4B5ED7BE52}"/>
    <cellStyle name="Moneda 2 2 2 5 13" xfId="7093" xr:uid="{7208A4F5-53E9-4A2E-B44C-42F2C7F57321}"/>
    <cellStyle name="Moneda 2 2 2 5 14" xfId="7094" xr:uid="{46A70CD3-CDFD-4208-AFD3-0C4DC6B153E6}"/>
    <cellStyle name="Moneda 2 2 2 5 15" xfId="7095" xr:uid="{286764FA-2265-42DD-89DF-55D52DBE3E6D}"/>
    <cellStyle name="Moneda 2 2 2 5 16" xfId="7096" xr:uid="{C8037AAE-F930-46C3-914E-1A2688AA2E00}"/>
    <cellStyle name="Moneda 2 2 2 5 17" xfId="7097" xr:uid="{E0830E54-C3D1-4FA6-A490-A8F01E22A89A}"/>
    <cellStyle name="Moneda 2 2 2 5 18" xfId="7098" xr:uid="{CE59A4A6-B4E0-439D-A292-EFAB3573CA4B}"/>
    <cellStyle name="Moneda 2 2 2 5 19" xfId="7099" xr:uid="{3D1E7CEB-197D-42F6-AE23-0958A906CF46}"/>
    <cellStyle name="Moneda 2 2 2 5 2" xfId="7100" xr:uid="{60D57A16-4906-4871-ACB1-5047237F68AF}"/>
    <cellStyle name="Moneda 2 2 2 5 2 2" xfId="7101" xr:uid="{15F3628C-62A9-4D07-8980-6660269868EA}"/>
    <cellStyle name="Moneda 2 2 2 5 2 3" xfId="7102" xr:uid="{B1D23CC4-7413-4510-ABDC-20D00D783ABB}"/>
    <cellStyle name="Moneda 2 2 2 5 20" xfId="7103" xr:uid="{3FBB9718-B18C-4038-9C04-25F7D2F07848}"/>
    <cellStyle name="Moneda 2 2 2 5 21" xfId="7104" xr:uid="{307307DF-81A2-41BC-8B0F-FB6599296328}"/>
    <cellStyle name="Moneda 2 2 2 5 3" xfId="7105" xr:uid="{7D04EB92-A73C-4B54-AF78-341DD415AF0A}"/>
    <cellStyle name="Moneda 2 2 2 5 4" xfId="7106" xr:uid="{1A062D09-5382-4D06-AB32-2D5C485EDBBE}"/>
    <cellStyle name="Moneda 2 2 2 5 5" xfId="7107" xr:uid="{A91C040E-A1B3-4C14-93FB-A9F76F10325A}"/>
    <cellStyle name="Moneda 2 2 2 5 6" xfId="7108" xr:uid="{0B745996-8B21-4609-A34D-76842E9D387C}"/>
    <cellStyle name="Moneda 2 2 2 5 7" xfId="7109" xr:uid="{DC4A5759-AC01-4B1E-8E3D-8286664CDA39}"/>
    <cellStyle name="Moneda 2 2 2 5 8" xfId="7110" xr:uid="{8FBDC1DD-084F-4251-AC87-9DDD24DCB04F}"/>
    <cellStyle name="Moneda 2 2 2 5 9" xfId="7111" xr:uid="{292B0FFB-C4B6-415E-A344-A98B5A048540}"/>
    <cellStyle name="Moneda 2 2 2 6" xfId="7112" xr:uid="{2A82B797-6AFE-4FB7-BC97-2658BC820B92}"/>
    <cellStyle name="Moneda 2 2 2 6 2" xfId="7113" xr:uid="{0860B1E0-BAE3-4500-9F47-61A7F1421667}"/>
    <cellStyle name="Moneda 2 2 2 6 3" xfId="7114" xr:uid="{4C8338C1-1F16-47E7-A905-9F814A2CEC7B}"/>
    <cellStyle name="Moneda 2 2 2 7" xfId="7115" xr:uid="{88034464-99EE-4152-B6C3-8DC10E02AFF8}"/>
    <cellStyle name="Moneda 2 2 2 8" xfId="7116" xr:uid="{15093588-0867-4A0C-99CB-25CC88D9D99E}"/>
    <cellStyle name="Moneda 2 2 2 9" xfId="7117" xr:uid="{BE7C35F2-8B23-4969-B13A-B0E142C07FC8}"/>
    <cellStyle name="Moneda 2 2 20" xfId="7118" xr:uid="{F9731208-4C87-4A6E-91E6-0F7EA1337848}"/>
    <cellStyle name="Moneda 2 2 21" xfId="7119" xr:uid="{89EBFAD1-3DC4-4D54-B99B-05B8A92E3B25}"/>
    <cellStyle name="Moneda 2 2 22" xfId="7120" xr:uid="{9E1B439F-92C0-4AF3-A61F-88E949BE25B9}"/>
    <cellStyle name="Moneda 2 2 23" xfId="7121" xr:uid="{A41C82AE-7E98-445B-99F8-2128543C0647}"/>
    <cellStyle name="Moneda 2 2 24" xfId="7122" xr:uid="{3C4D899D-4FD2-4143-9973-FEF056F8CFE9}"/>
    <cellStyle name="Moneda 2 2 25" xfId="7123" xr:uid="{A43DB75B-945A-4A33-BEDB-9C2A6D1E555F}"/>
    <cellStyle name="Moneda 2 2 26" xfId="7124" xr:uid="{116223CB-9207-4FB7-9C49-58B8D4AB3BD0}"/>
    <cellStyle name="Moneda 2 2 27" xfId="7125" xr:uid="{C820BC33-0D0F-4FC9-8433-92AF3D49DB73}"/>
    <cellStyle name="Moneda 2 2 28" xfId="7126" xr:uid="{526FDCD1-B2F0-4060-8FF5-885E4C6B4CC9}"/>
    <cellStyle name="Moneda 2 2 29" xfId="7127" xr:uid="{633F2D96-75AE-455D-8701-84212380661F}"/>
    <cellStyle name="Moneda 2 2 3" xfId="7128" xr:uid="{5E471881-D0E1-44A7-BEEC-DE759120CA7A}"/>
    <cellStyle name="Moneda 2 2 3 10" xfId="7129" xr:uid="{0A702181-C4F2-4689-99ED-0888CC664301}"/>
    <cellStyle name="Moneda 2 2 3 11" xfId="7130" xr:uid="{B38628CC-AE1B-42F2-A8C0-6702E80482A9}"/>
    <cellStyle name="Moneda 2 2 3 12" xfId="7131" xr:uid="{72E924A7-75D8-4577-A614-914AF0C468E7}"/>
    <cellStyle name="Moneda 2 2 3 13" xfId="7132" xr:uid="{4328D60E-3A23-484C-9A2C-D9D46E141DFD}"/>
    <cellStyle name="Moneda 2 2 3 14" xfId="7133" xr:uid="{409D611E-B12E-4B52-A171-EB8823EF561A}"/>
    <cellStyle name="Moneda 2 2 3 15" xfId="7134" xr:uid="{F72E466E-B9BF-422D-81C1-6D23876E6A62}"/>
    <cellStyle name="Moneda 2 2 3 16" xfId="7135" xr:uid="{CCD2A894-D7B2-4B6E-BB42-FF6362430561}"/>
    <cellStyle name="Moneda 2 2 3 17" xfId="7136" xr:uid="{281C84AB-27CD-4443-B951-FA84A1D1F7CF}"/>
    <cellStyle name="Moneda 2 2 3 18" xfId="7137" xr:uid="{9FFAEAAA-4868-4B5A-BA39-140E6BEAF438}"/>
    <cellStyle name="Moneda 2 2 3 19" xfId="7138" xr:uid="{2CD41448-1B80-434B-A5B3-12C7276F3360}"/>
    <cellStyle name="Moneda 2 2 3 2" xfId="7139" xr:uid="{BFBF3FA4-8F7F-433B-A022-D97852596FE9}"/>
    <cellStyle name="Moneda 2 2 3 2 2" xfId="7140" xr:uid="{27A6FAEB-F9AA-46AA-9AA4-D61BC5C99E5B}"/>
    <cellStyle name="Moneda 2 2 3 2 3" xfId="7141" xr:uid="{7E9EF1B4-AC64-46F7-9318-E7332BEEC14F}"/>
    <cellStyle name="Moneda 2 2 3 20" xfId="7142" xr:uid="{4044EAC7-E031-497C-AE20-D256689154A9}"/>
    <cellStyle name="Moneda 2 2 3 21" xfId="7143" xr:uid="{935D1622-3A7A-4550-9A6F-C15FCEDC7B0E}"/>
    <cellStyle name="Moneda 2 2 3 22" xfId="7144" xr:uid="{258F6FBB-8509-486A-BE33-A78F9BD0B7D1}"/>
    <cellStyle name="Moneda 2 2 3 3" xfId="7145" xr:uid="{038471C6-0985-4F21-A918-6A5C1C1E0A7A}"/>
    <cellStyle name="Moneda 2 2 3 4" xfId="7146" xr:uid="{4B4F9966-C779-4736-899C-278E215999D1}"/>
    <cellStyle name="Moneda 2 2 3 5" xfId="7147" xr:uid="{2B9DA30E-FB1F-4F3E-918E-7D8C3947E67C}"/>
    <cellStyle name="Moneda 2 2 3 6" xfId="7148" xr:uid="{604134C6-C00E-4515-B04F-E917801AFDE3}"/>
    <cellStyle name="Moneda 2 2 3 7" xfId="7149" xr:uid="{48DC9573-EF70-468D-8AAE-F7945576797C}"/>
    <cellStyle name="Moneda 2 2 3 8" xfId="7150" xr:uid="{B0C81C95-0F5C-46C5-87CC-14DE52036822}"/>
    <cellStyle name="Moneda 2 2 3 9" xfId="7151" xr:uid="{F48EA7D0-F616-4AB3-9BFA-9E08C244F762}"/>
    <cellStyle name="Moneda 2 2 30" xfId="7152" xr:uid="{EC0D711F-7089-4DF3-B6A8-80C5C66A53C6}"/>
    <cellStyle name="Moneda 2 2 31" xfId="7153" xr:uid="{DBFCA513-4A15-4C05-8B15-695799EC4EFE}"/>
    <cellStyle name="Moneda 2 2 4" xfId="7154" xr:uid="{D9A13836-0613-41C1-B50F-54637B3B25AB}"/>
    <cellStyle name="Moneda 2 2 4 10" xfId="7155" xr:uid="{410C740B-B66A-4E62-8B99-952E6D3791E6}"/>
    <cellStyle name="Moneda 2 2 4 11" xfId="7156" xr:uid="{1C41A03E-13F4-4541-AFE2-60AF8FAD775C}"/>
    <cellStyle name="Moneda 2 2 4 12" xfId="7157" xr:uid="{B9CE093B-7542-452E-8B95-8B95FA4D0E09}"/>
    <cellStyle name="Moneda 2 2 4 13" xfId="7158" xr:uid="{5F9E6A24-6D12-43C2-B38F-FF249BD893F0}"/>
    <cellStyle name="Moneda 2 2 4 14" xfId="7159" xr:uid="{C47100FF-45B5-4048-9EF7-52FCA3DBF1A3}"/>
    <cellStyle name="Moneda 2 2 4 15" xfId="7160" xr:uid="{DA90B941-C62D-41A2-BB4D-B645974D7AF2}"/>
    <cellStyle name="Moneda 2 2 4 16" xfId="7161" xr:uid="{50CA434A-9F03-4CC5-9DD1-45483726D6BF}"/>
    <cellStyle name="Moneda 2 2 4 17" xfId="7162" xr:uid="{BD1DBB40-E596-497A-9CBC-D0DC11311DF7}"/>
    <cellStyle name="Moneda 2 2 4 18" xfId="7163" xr:uid="{ACE3E73B-0B4D-433D-BC96-3205E1A72F78}"/>
    <cellStyle name="Moneda 2 2 4 19" xfId="7164" xr:uid="{BAC6091C-32F2-4FE5-A976-F252C4969696}"/>
    <cellStyle name="Moneda 2 2 4 2" xfId="7165" xr:uid="{A7798350-938D-4686-B55B-759C4D90CDEE}"/>
    <cellStyle name="Moneda 2 2 4 2 2" xfId="7166" xr:uid="{1F0E8F1E-7304-479F-A666-D99775C808F9}"/>
    <cellStyle name="Moneda 2 2 4 2 3" xfId="7167" xr:uid="{73D71C93-A361-4CBB-B81B-A5C698C2360F}"/>
    <cellStyle name="Moneda 2 2 4 20" xfId="7168" xr:uid="{93DBB1EF-46DB-4356-BD84-11EB21381972}"/>
    <cellStyle name="Moneda 2 2 4 21" xfId="7169" xr:uid="{8149A1D7-F380-4DA6-BF05-1FBD386EF0ED}"/>
    <cellStyle name="Moneda 2 2 4 22" xfId="7170" xr:uid="{3E3AA29F-0565-430A-892C-DD84CB4B0DF3}"/>
    <cellStyle name="Moneda 2 2 4 3" xfId="7171" xr:uid="{9D7BC15B-5158-4DBD-8F61-5F1121BA13A8}"/>
    <cellStyle name="Moneda 2 2 4 4" xfId="7172" xr:uid="{1A7CBA25-9D60-4418-ACC0-FE26576A075F}"/>
    <cellStyle name="Moneda 2 2 4 5" xfId="7173" xr:uid="{0775CCED-739E-446F-B568-D6F088A0E7DB}"/>
    <cellStyle name="Moneda 2 2 4 6" xfId="7174" xr:uid="{2ACD67DF-64FC-4F91-8C4D-16A6D076E0E5}"/>
    <cellStyle name="Moneda 2 2 4 7" xfId="7175" xr:uid="{CCBD7C26-FFCE-4142-8009-B411CB0663B6}"/>
    <cellStyle name="Moneda 2 2 4 8" xfId="7176" xr:uid="{E0C016DF-E989-44E2-BAB9-11EF3A70ED3D}"/>
    <cellStyle name="Moneda 2 2 4 9" xfId="7177" xr:uid="{667AF350-17C1-4871-83A6-DC706D380A63}"/>
    <cellStyle name="Moneda 2 2 5" xfId="7178" xr:uid="{BAF5317F-03E5-42D9-8191-586F6E1E6CA3}"/>
    <cellStyle name="Moneda 2 2 5 10" xfId="7179" xr:uid="{C6AB7A7D-34CB-4704-BA97-86BA4DB7E406}"/>
    <cellStyle name="Moneda 2 2 5 11" xfId="7180" xr:uid="{D1827078-78DB-46B4-81D6-A726F9558D2E}"/>
    <cellStyle name="Moneda 2 2 5 12" xfId="7181" xr:uid="{DF4B63CC-AD9A-4007-8978-CF57C03ED703}"/>
    <cellStyle name="Moneda 2 2 5 13" xfId="7182" xr:uid="{6730D0FF-91BB-4423-93D3-DC4817163573}"/>
    <cellStyle name="Moneda 2 2 5 14" xfId="7183" xr:uid="{FA378E3A-DF3E-4630-BBFD-1A37F16EDB4F}"/>
    <cellStyle name="Moneda 2 2 5 15" xfId="7184" xr:uid="{F77D7521-8778-448F-B3E4-CA63CEB93700}"/>
    <cellStyle name="Moneda 2 2 5 16" xfId="7185" xr:uid="{2EC04A0F-90D7-487B-9A0B-355663F3C890}"/>
    <cellStyle name="Moneda 2 2 5 17" xfId="7186" xr:uid="{D66472CB-C6C0-466C-87F3-286EC110226F}"/>
    <cellStyle name="Moneda 2 2 5 18" xfId="7187" xr:uid="{B4B2222C-5948-42BC-A25F-15CD7132F176}"/>
    <cellStyle name="Moneda 2 2 5 19" xfId="7188" xr:uid="{770A69A6-F8E5-43C2-AF41-9589D6A63CBC}"/>
    <cellStyle name="Moneda 2 2 5 2" xfId="7189" xr:uid="{79610FAC-F2A4-455E-A7DF-237F51E722D3}"/>
    <cellStyle name="Moneda 2 2 5 2 2" xfId="7190" xr:uid="{A7D5468D-1808-4C39-AB4D-0A272BC91A7F}"/>
    <cellStyle name="Moneda 2 2 5 2 3" xfId="7191" xr:uid="{93AA2DB6-6AED-475E-9EB5-2C9B1C32218F}"/>
    <cellStyle name="Moneda 2 2 5 20" xfId="7192" xr:uid="{696EE8C9-12F1-4706-989D-EC86A98CBB08}"/>
    <cellStyle name="Moneda 2 2 5 21" xfId="7193" xr:uid="{B8F3DA1E-29AF-4BE5-B762-2E5D0971EC9B}"/>
    <cellStyle name="Moneda 2 2 5 22" xfId="7194" xr:uid="{75A5044C-1AD6-48E5-A30C-489ED6B7F857}"/>
    <cellStyle name="Moneda 2 2 5 3" xfId="7195" xr:uid="{211C8D46-DAB5-4927-8996-46239AC42152}"/>
    <cellStyle name="Moneda 2 2 5 4" xfId="7196" xr:uid="{5FB5E308-DDA0-4731-B9E1-DD47434BEE54}"/>
    <cellStyle name="Moneda 2 2 5 5" xfId="7197" xr:uid="{7ED4073D-FF1B-4E73-81C5-2248CDBA3657}"/>
    <cellStyle name="Moneda 2 2 5 6" xfId="7198" xr:uid="{95AE7235-7E91-4F8E-98C2-65C7CB3D0D0F}"/>
    <cellStyle name="Moneda 2 2 5 7" xfId="7199" xr:uid="{44ECC4F3-F8FC-4EE9-98B1-96FD5DBF6781}"/>
    <cellStyle name="Moneda 2 2 5 8" xfId="7200" xr:uid="{0B3679A6-6DBA-4B2B-BC4E-BCBC70A9BED3}"/>
    <cellStyle name="Moneda 2 2 5 9" xfId="7201" xr:uid="{6FBD4DA2-B361-4B19-9B31-50020A346CEA}"/>
    <cellStyle name="Moneda 2 2 6" xfId="7202" xr:uid="{21A200CC-0C02-4170-B71A-276C4F2BBD7C}"/>
    <cellStyle name="Moneda 2 2 6 10" xfId="7203" xr:uid="{69E368E2-9535-4B29-AB06-65688F3D090C}"/>
    <cellStyle name="Moneda 2 2 6 11" xfId="7204" xr:uid="{3E202DA4-A896-424A-B255-D27D1F241728}"/>
    <cellStyle name="Moneda 2 2 6 12" xfId="7205" xr:uid="{4EFF1497-62FC-4194-9C74-A06AF5F70B1B}"/>
    <cellStyle name="Moneda 2 2 6 13" xfId="7206" xr:uid="{BDA226E3-D48C-4331-B0D6-5062C27EA6E4}"/>
    <cellStyle name="Moneda 2 2 6 14" xfId="7207" xr:uid="{ED445034-9CFD-4627-B405-81934FC48721}"/>
    <cellStyle name="Moneda 2 2 6 15" xfId="7208" xr:uid="{B0B81661-4D9D-4708-877A-5B7E83DFA4AB}"/>
    <cellStyle name="Moneda 2 2 6 16" xfId="7209" xr:uid="{AEAE5569-1EFF-4D43-A366-1FEB0685ED41}"/>
    <cellStyle name="Moneda 2 2 6 17" xfId="7210" xr:uid="{A653B7A0-7253-465B-8C57-2E0BC44E94B7}"/>
    <cellStyle name="Moneda 2 2 6 18" xfId="7211" xr:uid="{CC245F4F-1CC7-4A5E-A864-70BDDE86C3C6}"/>
    <cellStyle name="Moneda 2 2 6 19" xfId="7212" xr:uid="{378D2D22-7AFA-4B3D-B44B-919284198076}"/>
    <cellStyle name="Moneda 2 2 6 2" xfId="7213" xr:uid="{D02A4AF0-F0DA-469D-BCC8-025ECEC704F9}"/>
    <cellStyle name="Moneda 2 2 6 2 2" xfId="7214" xr:uid="{E057617A-291E-4C14-97A7-9904EAF23AFA}"/>
    <cellStyle name="Moneda 2 2 6 2 3" xfId="7215" xr:uid="{C21EABE7-16C1-40BA-B6DA-1FE37D28AC3B}"/>
    <cellStyle name="Moneda 2 2 6 20" xfId="7216" xr:uid="{ED4E1DC2-784C-4623-96AC-4EA5110C8823}"/>
    <cellStyle name="Moneda 2 2 6 21" xfId="7217" xr:uid="{18ACD547-A531-426B-9598-6DE6673C6CCA}"/>
    <cellStyle name="Moneda 2 2 6 22" xfId="7218" xr:uid="{44BB1C68-A0ED-452C-A51F-F832FA8509E8}"/>
    <cellStyle name="Moneda 2 2 6 3" xfId="7219" xr:uid="{5751A2F1-B953-47EB-AC28-7898B9A9609C}"/>
    <cellStyle name="Moneda 2 2 6 4" xfId="7220" xr:uid="{259BD9D7-6C2B-4EF6-8DDD-05D2F46E5418}"/>
    <cellStyle name="Moneda 2 2 6 5" xfId="7221" xr:uid="{0C51ACC8-0605-4F0A-9EDC-F49BCBE9500F}"/>
    <cellStyle name="Moneda 2 2 6 6" xfId="7222" xr:uid="{68ADA979-D4BD-4084-B5D0-8BB3E7F32E3B}"/>
    <cellStyle name="Moneda 2 2 6 7" xfId="7223" xr:uid="{E5AC002C-AAC6-4D84-BD1D-D01EECBFB55D}"/>
    <cellStyle name="Moneda 2 2 6 8" xfId="7224" xr:uid="{E69D8D2A-8FE9-4C34-9241-9B51552F959D}"/>
    <cellStyle name="Moneda 2 2 6 9" xfId="7225" xr:uid="{B4E6749A-8760-45F7-98C1-DDC0A71A6459}"/>
    <cellStyle name="Moneda 2 2 7" xfId="7226" xr:uid="{A11E03AC-EB8B-4D86-9AA6-E162F542D61A}"/>
    <cellStyle name="Moneda 2 2 7 10" xfId="7227" xr:uid="{A2D92423-0835-4ED2-A949-63405E45F891}"/>
    <cellStyle name="Moneda 2 2 7 11" xfId="7228" xr:uid="{5060EF5D-18B0-488F-84E2-E65F8A36A79F}"/>
    <cellStyle name="Moneda 2 2 7 12" xfId="7229" xr:uid="{C937FB9F-4034-46DE-A6E4-27D78455EB88}"/>
    <cellStyle name="Moneda 2 2 7 13" xfId="7230" xr:uid="{E51302D5-33B0-4D4B-918E-45B9718F6B07}"/>
    <cellStyle name="Moneda 2 2 7 14" xfId="7231" xr:uid="{14554B1E-D266-4D6F-86AF-E9F681FC02DC}"/>
    <cellStyle name="Moneda 2 2 7 15" xfId="7232" xr:uid="{961ECD0F-B504-49CF-B052-8DE7B27C8568}"/>
    <cellStyle name="Moneda 2 2 7 16" xfId="7233" xr:uid="{6088549E-0AC0-4D17-BB14-83DF4F04F8BB}"/>
    <cellStyle name="Moneda 2 2 7 17" xfId="7234" xr:uid="{32E11BAD-5ED7-4B1B-8C0F-96A66183209F}"/>
    <cellStyle name="Moneda 2 2 7 18" xfId="7235" xr:uid="{BC2AE1F2-BC6F-485E-A633-77E66E840573}"/>
    <cellStyle name="Moneda 2 2 7 19" xfId="7236" xr:uid="{8F8398C0-5392-4CE4-BE90-24E91BA7BE8D}"/>
    <cellStyle name="Moneda 2 2 7 2" xfId="7237" xr:uid="{3D3F5C15-B8E1-410E-B68B-DD593D8B2F40}"/>
    <cellStyle name="Moneda 2 2 7 2 2" xfId="7238" xr:uid="{06763C0D-167E-414B-81FD-C33611FB5633}"/>
    <cellStyle name="Moneda 2 2 7 2 3" xfId="7239" xr:uid="{CA6C85F8-52C0-458D-98AA-5084C64A8397}"/>
    <cellStyle name="Moneda 2 2 7 20" xfId="7240" xr:uid="{066C821B-0769-418F-87DF-B754A8E5473C}"/>
    <cellStyle name="Moneda 2 2 7 21" xfId="7241" xr:uid="{84056F3D-C15D-42E0-8C12-E86B31018ED3}"/>
    <cellStyle name="Moneda 2 2 7 22" xfId="7242" xr:uid="{6427406A-BC2A-489A-B792-086BB467D3D2}"/>
    <cellStyle name="Moneda 2 2 7 3" xfId="7243" xr:uid="{0B8D657F-A643-4647-B094-58479ED39780}"/>
    <cellStyle name="Moneda 2 2 7 4" xfId="7244" xr:uid="{86D42687-03A6-4792-8522-771B2AF067FA}"/>
    <cellStyle name="Moneda 2 2 7 5" xfId="7245" xr:uid="{B74539AE-4BDB-48DA-B7FD-8D0494704BCE}"/>
    <cellStyle name="Moneda 2 2 7 6" xfId="7246" xr:uid="{3FBA7822-0960-44EC-A287-D3D077F1C9AF}"/>
    <cellStyle name="Moneda 2 2 7 7" xfId="7247" xr:uid="{DD8D8825-DFF5-4A07-A806-561240251022}"/>
    <cellStyle name="Moneda 2 2 7 8" xfId="7248" xr:uid="{F3F4ABBC-8EA1-41AD-B065-6D985DC77EC9}"/>
    <cellStyle name="Moneda 2 2 7 9" xfId="7249" xr:uid="{E27F8D49-FE6D-4ED8-8F58-34530BDE3467}"/>
    <cellStyle name="Moneda 2 2 8" xfId="7250" xr:uid="{FED99481-385B-4F66-A87D-E2EDCF3CFA98}"/>
    <cellStyle name="Moneda 2 2 8 10" xfId="7251" xr:uid="{5D45EF60-71AB-4789-ABD5-8A8C9747E69D}"/>
    <cellStyle name="Moneda 2 2 8 11" xfId="7252" xr:uid="{74595343-8562-4D44-AC74-7E21805C95F3}"/>
    <cellStyle name="Moneda 2 2 8 12" xfId="7253" xr:uid="{31472B48-65DB-4B85-A0DE-AC7591927301}"/>
    <cellStyle name="Moneda 2 2 8 13" xfId="7254" xr:uid="{8753FF63-1416-4F05-B59E-AE2DE6FC028D}"/>
    <cellStyle name="Moneda 2 2 8 14" xfId="7255" xr:uid="{1D67A0AB-553D-48AE-9872-D6F70BD9A4E9}"/>
    <cellStyle name="Moneda 2 2 8 15" xfId="7256" xr:uid="{894BCCAE-8F29-4EE9-90DB-14B5672C2C77}"/>
    <cellStyle name="Moneda 2 2 8 16" xfId="7257" xr:uid="{3C0142E0-3C32-4E16-A07C-88ED42D5F58D}"/>
    <cellStyle name="Moneda 2 2 8 17" xfId="7258" xr:uid="{2FF482BA-70D2-4E34-B2E9-C4D22BC5DD06}"/>
    <cellStyle name="Moneda 2 2 8 18" xfId="7259" xr:uid="{B32EB3CC-F4AA-430E-B015-4249D40365E9}"/>
    <cellStyle name="Moneda 2 2 8 19" xfId="7260" xr:uid="{1B4D46FB-DE14-4235-A64C-947A542103E3}"/>
    <cellStyle name="Moneda 2 2 8 2" xfId="7261" xr:uid="{8BE740D5-FF24-4055-AE51-3F40C922A0F1}"/>
    <cellStyle name="Moneda 2 2 8 2 2" xfId="7262" xr:uid="{6A62694D-4D5D-41B6-9FF8-F47D6A2D20CE}"/>
    <cellStyle name="Moneda 2 2 8 2 3" xfId="7263" xr:uid="{87204CE2-32AF-4CFF-911C-1C5A1922F029}"/>
    <cellStyle name="Moneda 2 2 8 20" xfId="7264" xr:uid="{296318A4-BFA4-414E-AF8F-7E424F134E0F}"/>
    <cellStyle name="Moneda 2 2 8 21" xfId="7265" xr:uid="{1B375306-A9D4-44B0-AB44-C867C1500028}"/>
    <cellStyle name="Moneda 2 2 8 22" xfId="7266" xr:uid="{AB240FF9-0729-4185-83A0-95092CB8754E}"/>
    <cellStyle name="Moneda 2 2 8 3" xfId="7267" xr:uid="{816352CC-AA1A-43BE-8E3D-BFDB9E04F046}"/>
    <cellStyle name="Moneda 2 2 8 4" xfId="7268" xr:uid="{1632A93E-1F5A-4A2C-BD40-FCB48E046E39}"/>
    <cellStyle name="Moneda 2 2 8 5" xfId="7269" xr:uid="{5A33F77C-687B-48B5-A7B3-09D41DAD9F04}"/>
    <cellStyle name="Moneda 2 2 8 6" xfId="7270" xr:uid="{12E03F37-A0F0-446D-8A37-EE12F5AB73C1}"/>
    <cellStyle name="Moneda 2 2 8 7" xfId="7271" xr:uid="{4D5615C9-88BD-4022-BF6B-6FA51B78116B}"/>
    <cellStyle name="Moneda 2 2 8 8" xfId="7272" xr:uid="{01BD6EE5-0751-4CBC-9D87-9B6EBF541DF9}"/>
    <cellStyle name="Moneda 2 2 8 9" xfId="7273" xr:uid="{81F55351-715B-4C1E-A128-705AC66DDC88}"/>
    <cellStyle name="Moneda 2 2 9" xfId="7274" xr:uid="{91638D5D-2B50-4BD8-9491-104C0DCB4DEB}"/>
    <cellStyle name="Moneda 2 2 9 10" xfId="7275" xr:uid="{6B74A26A-BEC6-4384-A9C9-153A18AD1A99}"/>
    <cellStyle name="Moneda 2 2 9 11" xfId="7276" xr:uid="{A716CE10-873F-4B1A-A3D9-8F55028298EC}"/>
    <cellStyle name="Moneda 2 2 9 12" xfId="7277" xr:uid="{142D9FF8-CC2C-4BD3-AEA3-C87ED32D2D94}"/>
    <cellStyle name="Moneda 2 2 9 13" xfId="7278" xr:uid="{429B1013-459D-45F4-B1B2-A4DDDC5BE062}"/>
    <cellStyle name="Moneda 2 2 9 14" xfId="7279" xr:uid="{F56FBD52-6121-480C-A95A-6FB7AC21BB8D}"/>
    <cellStyle name="Moneda 2 2 9 15" xfId="7280" xr:uid="{8B1D091D-B70D-4803-860D-8A663DE11CF8}"/>
    <cellStyle name="Moneda 2 2 9 16" xfId="7281" xr:uid="{8072F8C9-578F-4BE0-A210-E1D184B647B1}"/>
    <cellStyle name="Moneda 2 2 9 17" xfId="7282" xr:uid="{FF4AD66D-CD95-46D0-8D18-E0EAFA745C61}"/>
    <cellStyle name="Moneda 2 2 9 18" xfId="7283" xr:uid="{C3491D44-5A1E-4734-BFB2-F4061A244B0D}"/>
    <cellStyle name="Moneda 2 2 9 19" xfId="7284" xr:uid="{46AB2E74-059D-4504-B4E4-93A42F7CA69D}"/>
    <cellStyle name="Moneda 2 2 9 2" xfId="7285" xr:uid="{244BA83E-835E-418E-B196-77567204801F}"/>
    <cellStyle name="Moneda 2 2 9 2 2" xfId="7286" xr:uid="{E05653C2-40CE-4585-9EF7-C3F39095F2F2}"/>
    <cellStyle name="Moneda 2 2 9 2 3" xfId="7287" xr:uid="{67998685-EF21-4E15-A044-61B641CB4824}"/>
    <cellStyle name="Moneda 2 2 9 20" xfId="7288" xr:uid="{E9FACF61-1D42-4F05-B994-8482637CB11C}"/>
    <cellStyle name="Moneda 2 2 9 21" xfId="7289" xr:uid="{8E5009EC-34DD-46CC-B779-B376D030DD0D}"/>
    <cellStyle name="Moneda 2 2 9 3" xfId="7290" xr:uid="{88D9B730-A8ED-41AD-A06A-6D5424314826}"/>
    <cellStyle name="Moneda 2 2 9 4" xfId="7291" xr:uid="{BD1C058C-B93B-4C65-B704-C66771ECBDE0}"/>
    <cellStyle name="Moneda 2 2 9 5" xfId="7292" xr:uid="{D028F887-7DFC-4625-9482-6D04C83B7D09}"/>
    <cellStyle name="Moneda 2 2 9 6" xfId="7293" xr:uid="{EEF52BE1-B30F-4F15-8A43-ED03FF285D48}"/>
    <cellStyle name="Moneda 2 2 9 7" xfId="7294" xr:uid="{2EC697FE-D88B-48E0-A7C7-ECA8CF3BC178}"/>
    <cellStyle name="Moneda 2 2 9 8" xfId="7295" xr:uid="{6A91F49D-DB9F-4C34-AF41-0C5C1BDD82F0}"/>
    <cellStyle name="Moneda 2 2 9 9" xfId="7296" xr:uid="{870AC97D-744F-4AB2-8838-C2B18CB625C8}"/>
    <cellStyle name="Moneda 2 20" xfId="7297" xr:uid="{5A075F93-FCD5-49BF-97C2-81551DA6990B}"/>
    <cellStyle name="Moneda 2 21" xfId="7298" xr:uid="{976F9BE8-9FA4-4918-9996-A81F4A49265F}"/>
    <cellStyle name="Moneda 2 22" xfId="7299" xr:uid="{92047860-A456-4C5B-8C1B-0535F6CE9C98}"/>
    <cellStyle name="Moneda 2 23" xfId="7300" xr:uid="{D94E72AD-3768-4B20-94F5-C1DB705629F2}"/>
    <cellStyle name="Moneda 2 24" xfId="7301" xr:uid="{3060F683-4EC3-458E-B095-9716A9D46122}"/>
    <cellStyle name="Moneda 2 25" xfId="7302" xr:uid="{7F5A3B70-6DE4-482C-86F5-E2C18E77C984}"/>
    <cellStyle name="Moneda 2 26" xfId="7303" xr:uid="{EFF7597F-124E-4F73-820A-6131D8E2CACB}"/>
    <cellStyle name="Moneda 2 27" xfId="7304" xr:uid="{CBDE771F-B8C0-4A01-A577-6E36A7A37F47}"/>
    <cellStyle name="Moneda 2 28" xfId="7305" xr:uid="{13344133-80C8-4D14-94FF-99F2E09594BE}"/>
    <cellStyle name="Moneda 2 29" xfId="7306" xr:uid="{E5B23CAE-218D-4598-AA23-595BE935392C}"/>
    <cellStyle name="Moneda 2 3" xfId="7307" xr:uid="{66EAB290-6588-4FE7-B145-888FFC8B05CE}"/>
    <cellStyle name="Moneda 2 3 10" xfId="7308" xr:uid="{E119BDC7-CBF9-4416-95BC-969F6404431A}"/>
    <cellStyle name="Moneda 2 3 11" xfId="7309" xr:uid="{4EC9FB19-0780-435D-ABAD-D18B4EE01792}"/>
    <cellStyle name="Moneda 2 3 12" xfId="7310" xr:uid="{5A26D41C-25D3-41BC-8BC4-70BE6720039E}"/>
    <cellStyle name="Moneda 2 3 13" xfId="7311" xr:uid="{944CBF5A-DF79-460E-91B1-F1B6E298A93A}"/>
    <cellStyle name="Moneda 2 3 14" xfId="7312" xr:uid="{1A7202A6-8609-47D6-A142-BE3A71BCFF9C}"/>
    <cellStyle name="Moneda 2 3 15" xfId="7313" xr:uid="{668BB294-092E-48F6-95B1-F767529B86DF}"/>
    <cellStyle name="Moneda 2 3 16" xfId="7314" xr:uid="{F1F239D8-1536-4F2D-B70B-E08B933DC3F1}"/>
    <cellStyle name="Moneda 2 3 17" xfId="7315" xr:uid="{CCF6CBC3-3330-4A19-B255-197060BBF130}"/>
    <cellStyle name="Moneda 2 3 18" xfId="7316" xr:uid="{D9022ED3-71A2-4B40-83F3-8B52A6617FD3}"/>
    <cellStyle name="Moneda 2 3 19" xfId="7317" xr:uid="{FC9EC972-5847-4C4D-9E6A-BC7F7CA2AB35}"/>
    <cellStyle name="Moneda 2 3 2" xfId="7318" xr:uid="{B50655B0-9D16-4579-8A93-9CDB56CC1B26}"/>
    <cellStyle name="Moneda 2 3 2 10" xfId="7319" xr:uid="{C857DD35-02CE-4942-AA02-6AF505A296D9}"/>
    <cellStyle name="Moneda 2 3 2 11" xfId="7320" xr:uid="{5D99C533-F552-4F13-9BD5-8FEE524CAF3D}"/>
    <cellStyle name="Moneda 2 3 2 12" xfId="7321" xr:uid="{753C841F-AC09-4178-BD77-9C392F0BA573}"/>
    <cellStyle name="Moneda 2 3 2 13" xfId="7322" xr:uid="{80DB41A5-6A21-406A-B1AD-44BDC8D950D0}"/>
    <cellStyle name="Moneda 2 3 2 14" xfId="7323" xr:uid="{14DBEC0A-7861-439E-A4ED-763C045A2768}"/>
    <cellStyle name="Moneda 2 3 2 15" xfId="7324" xr:uid="{D6864693-C3FA-4C0C-9A2B-CD58AFE3B0E7}"/>
    <cellStyle name="Moneda 2 3 2 16" xfId="7325" xr:uid="{7AE1289E-477E-4A68-8751-A4969014E83D}"/>
    <cellStyle name="Moneda 2 3 2 17" xfId="7326" xr:uid="{96550557-D010-472E-8B9B-7950B0A91AD9}"/>
    <cellStyle name="Moneda 2 3 2 18" xfId="7327" xr:uid="{202BC0E8-559A-4832-BA54-0942BE155160}"/>
    <cellStyle name="Moneda 2 3 2 19" xfId="7328" xr:uid="{159FFB8E-A6D5-4CC8-866E-A13262E7047B}"/>
    <cellStyle name="Moneda 2 3 2 2" xfId="7329" xr:uid="{6E5B4544-7059-4062-B8A4-B6A25B4FCD07}"/>
    <cellStyle name="Moneda 2 3 2 2 2" xfId="7330" xr:uid="{39134191-2F19-42F6-A07C-9970956898E8}"/>
    <cellStyle name="Moneda 2 3 2 2 3" xfId="7331" xr:uid="{71F4EA4A-9BF3-449D-82BD-A99409B86F04}"/>
    <cellStyle name="Moneda 2 3 2 20" xfId="7332" xr:uid="{6E9D3DCD-833F-4339-84DE-796E125E2244}"/>
    <cellStyle name="Moneda 2 3 2 21" xfId="7333" xr:uid="{2D1A3A17-6DB9-4D83-905A-D81C6EFD1526}"/>
    <cellStyle name="Moneda 2 3 2 22" xfId="7334" xr:uid="{EC74E662-5606-4853-AF81-D9997BA4A44D}"/>
    <cellStyle name="Moneda 2 3 2 3" xfId="7335" xr:uid="{B1472C62-572F-44AE-914E-8F89329F66F5}"/>
    <cellStyle name="Moneda 2 3 2 4" xfId="7336" xr:uid="{4D02DC92-1611-40AB-BE3F-B226B59C3428}"/>
    <cellStyle name="Moneda 2 3 2 5" xfId="7337" xr:uid="{A35C6B26-E654-4785-A6D9-3341F156052C}"/>
    <cellStyle name="Moneda 2 3 2 6" xfId="7338" xr:uid="{7ED11D32-D7F3-4F51-94F3-A64D217ECCDC}"/>
    <cellStyle name="Moneda 2 3 2 7" xfId="7339" xr:uid="{04473AFD-8EF7-4C80-9EBD-C9A4C20B02BB}"/>
    <cellStyle name="Moneda 2 3 2 8" xfId="7340" xr:uid="{F5BC0B98-496F-4EF1-BA15-F28186684982}"/>
    <cellStyle name="Moneda 2 3 2 9" xfId="7341" xr:uid="{62218C84-0130-4020-BA73-4EDD0E3F9B30}"/>
    <cellStyle name="Moneda 2 3 20" xfId="7342" xr:uid="{B5E9D191-F027-4D2E-B91C-A8281612260C}"/>
    <cellStyle name="Moneda 2 3 21" xfId="7343" xr:uid="{6A7298B1-D723-4BBE-9866-B2555A170457}"/>
    <cellStyle name="Moneda 2 3 22" xfId="7344" xr:uid="{51C6370B-8289-4889-9098-4E2C4C45D59B}"/>
    <cellStyle name="Moneda 2 3 23" xfId="7345" xr:uid="{2BCD743B-51B1-448C-9774-2E16C8CC71EA}"/>
    <cellStyle name="Moneda 2 3 24" xfId="7346" xr:uid="{28E8C7AF-996C-43DB-9D21-B582D2CB1C02}"/>
    <cellStyle name="Moneda 2 3 25" xfId="7347" xr:uid="{8FFA8DAF-E738-4BCC-AF9E-603009CA441E}"/>
    <cellStyle name="Moneda 2 3 3" xfId="7348" xr:uid="{CB08D604-EAE3-426A-BC62-AE0CF1DBFF1E}"/>
    <cellStyle name="Moneda 2 3 3 10" xfId="7349" xr:uid="{78CC7E28-B9B4-4DDA-85DF-D3ADA7B53C47}"/>
    <cellStyle name="Moneda 2 3 3 11" xfId="7350" xr:uid="{A7A670DB-F68D-468A-AA5B-EF5C0C0E33B7}"/>
    <cellStyle name="Moneda 2 3 3 12" xfId="7351" xr:uid="{043E0D43-AA4B-4084-90F6-F5F08F7467D2}"/>
    <cellStyle name="Moneda 2 3 3 13" xfId="7352" xr:uid="{ED64C566-B251-459F-9B25-6BA790FA608F}"/>
    <cellStyle name="Moneda 2 3 3 14" xfId="7353" xr:uid="{191849F6-9E12-4EA9-B604-9EE2091F6E12}"/>
    <cellStyle name="Moneda 2 3 3 15" xfId="7354" xr:uid="{2EAD3C1B-4DAC-41CC-85C3-3F5F02C2EFC7}"/>
    <cellStyle name="Moneda 2 3 3 16" xfId="7355" xr:uid="{A73DA5A0-1497-47D2-8C4B-DFBBFA83C05C}"/>
    <cellStyle name="Moneda 2 3 3 17" xfId="7356" xr:uid="{55330D2B-3FE0-4F75-BD22-648E0459C554}"/>
    <cellStyle name="Moneda 2 3 3 18" xfId="7357" xr:uid="{7593C37F-7799-4877-8A15-EA0296FFD072}"/>
    <cellStyle name="Moneda 2 3 3 19" xfId="7358" xr:uid="{07EC5FE6-DB02-4DCE-83A2-D902A64EF676}"/>
    <cellStyle name="Moneda 2 3 3 2" xfId="7359" xr:uid="{694D252C-4E4A-40B6-9007-3AC2FFC196C7}"/>
    <cellStyle name="Moneda 2 3 3 2 2" xfId="7360" xr:uid="{AD999346-6FF2-4090-B805-92808BB5C5B5}"/>
    <cellStyle name="Moneda 2 3 3 2 3" xfId="7361" xr:uid="{A1987A2A-32FD-471C-AB85-B2E5AB91656A}"/>
    <cellStyle name="Moneda 2 3 3 20" xfId="7362" xr:uid="{1CDFC858-6B26-4182-9F4D-FF5BA42DDE0C}"/>
    <cellStyle name="Moneda 2 3 3 21" xfId="7363" xr:uid="{530CA995-4A13-4290-A452-96EA8CE7066C}"/>
    <cellStyle name="Moneda 2 3 3 22" xfId="7364" xr:uid="{39722B5C-DAF7-4B77-897D-DF0779AEF322}"/>
    <cellStyle name="Moneda 2 3 3 3" xfId="7365" xr:uid="{F8AFA1C4-924A-4010-A191-F0ECFC0EDB62}"/>
    <cellStyle name="Moneda 2 3 3 4" xfId="7366" xr:uid="{EFF40AAE-7864-4237-809B-F4B6DF80F399}"/>
    <cellStyle name="Moneda 2 3 3 5" xfId="7367" xr:uid="{E81BB882-BF37-44DF-BE39-00457DBD4D99}"/>
    <cellStyle name="Moneda 2 3 3 6" xfId="7368" xr:uid="{A8174959-DEC0-4918-8EFD-7EEB9CBCB57B}"/>
    <cellStyle name="Moneda 2 3 3 7" xfId="7369" xr:uid="{02364C19-C977-4DA3-8562-5D3E4C57638B}"/>
    <cellStyle name="Moneda 2 3 3 8" xfId="7370" xr:uid="{FD565B1E-96CD-4707-B1CA-CC6CECDE71E0}"/>
    <cellStyle name="Moneda 2 3 3 9" xfId="7371" xr:uid="{8F3E71CF-B0DB-4DBF-99C1-930AD3F96615}"/>
    <cellStyle name="Moneda 2 3 4" xfId="7372" xr:uid="{837C7622-A742-425A-8BA3-5E7C6E0F0DFC}"/>
    <cellStyle name="Moneda 2 3 4 10" xfId="7373" xr:uid="{1E63BB8F-634F-4DCA-953E-FE96D4526C01}"/>
    <cellStyle name="Moneda 2 3 4 11" xfId="7374" xr:uid="{A336E964-47FD-4956-9A8B-8DE5754FD87B}"/>
    <cellStyle name="Moneda 2 3 4 12" xfId="7375" xr:uid="{7104CC3A-0C30-4EB8-B1EF-545E08621AB7}"/>
    <cellStyle name="Moneda 2 3 4 13" xfId="7376" xr:uid="{7EF0DC94-56A9-4B71-A087-AA1145EB30E4}"/>
    <cellStyle name="Moneda 2 3 4 14" xfId="7377" xr:uid="{39DBBC45-87EF-4855-B327-C0554E967AF6}"/>
    <cellStyle name="Moneda 2 3 4 15" xfId="7378" xr:uid="{5D825D9D-B205-462B-9F2F-42D26EFBC68E}"/>
    <cellStyle name="Moneda 2 3 4 16" xfId="7379" xr:uid="{78C5B15B-DD39-46C4-B77A-FC1AFB69C3BF}"/>
    <cellStyle name="Moneda 2 3 4 17" xfId="7380" xr:uid="{49528386-8595-43C9-BDF6-086E1DD65F77}"/>
    <cellStyle name="Moneda 2 3 4 18" xfId="7381" xr:uid="{17B81975-0BCF-4BC5-AA05-54362CFD0D05}"/>
    <cellStyle name="Moneda 2 3 4 19" xfId="7382" xr:uid="{19256706-6574-40A5-B838-DC21BF45E8C5}"/>
    <cellStyle name="Moneda 2 3 4 2" xfId="7383" xr:uid="{4A2F76C1-5605-4251-9F5B-06BB336AAF0F}"/>
    <cellStyle name="Moneda 2 3 4 2 2" xfId="7384" xr:uid="{3DE761CC-9197-45B6-BF22-929D63B3822F}"/>
    <cellStyle name="Moneda 2 3 4 2 3" xfId="7385" xr:uid="{363C284F-71A3-4817-8383-65260F3B6E07}"/>
    <cellStyle name="Moneda 2 3 4 20" xfId="7386" xr:uid="{05797B95-483E-4384-B384-4A110DBB459D}"/>
    <cellStyle name="Moneda 2 3 4 21" xfId="7387" xr:uid="{E3046CBD-6C97-40CB-8363-42B246E84EAB}"/>
    <cellStyle name="Moneda 2 3 4 3" xfId="7388" xr:uid="{BB140BEC-38FA-4E5E-A897-A2CCEFFB552A}"/>
    <cellStyle name="Moneda 2 3 4 4" xfId="7389" xr:uid="{CE982AAB-DA1C-4E2C-9B88-A103FEDA9040}"/>
    <cellStyle name="Moneda 2 3 4 5" xfId="7390" xr:uid="{254101E4-DE52-413C-AA71-5EACF67F7BCD}"/>
    <cellStyle name="Moneda 2 3 4 6" xfId="7391" xr:uid="{3561CCAB-17DC-4457-AB5E-AA97F518BB4B}"/>
    <cellStyle name="Moneda 2 3 4 7" xfId="7392" xr:uid="{FE401F55-C6DE-481B-909D-5B23D74EFA8E}"/>
    <cellStyle name="Moneda 2 3 4 8" xfId="7393" xr:uid="{9A0A174F-4AFC-4C70-BB96-4F73965DA0AA}"/>
    <cellStyle name="Moneda 2 3 4 9" xfId="7394" xr:uid="{1E394F9D-1E6F-461B-ADAC-01E3ADCD13F8}"/>
    <cellStyle name="Moneda 2 3 5" xfId="7395" xr:uid="{12C91112-E1FA-4D21-A78D-048143BF8EDB}"/>
    <cellStyle name="Moneda 2 3 5 10" xfId="7396" xr:uid="{7B301BD7-422C-47C1-B0CD-566FC338844B}"/>
    <cellStyle name="Moneda 2 3 5 11" xfId="7397" xr:uid="{F00B847A-203E-4ADE-AEF2-4616B270BBE2}"/>
    <cellStyle name="Moneda 2 3 5 12" xfId="7398" xr:uid="{6E2AF9C4-3499-4322-95DB-91A6EA02F754}"/>
    <cellStyle name="Moneda 2 3 5 13" xfId="7399" xr:uid="{569D17D3-EC0F-4C70-A34A-6359C48ED80D}"/>
    <cellStyle name="Moneda 2 3 5 14" xfId="7400" xr:uid="{F37017D2-3C91-42E2-AC01-6290A20E6C67}"/>
    <cellStyle name="Moneda 2 3 5 15" xfId="7401" xr:uid="{44BBFCDD-AB7E-4C10-BA8F-4E104296DDB1}"/>
    <cellStyle name="Moneda 2 3 5 16" xfId="7402" xr:uid="{D0F0B4D5-9C9C-4FB5-B245-DF8D0099F54B}"/>
    <cellStyle name="Moneda 2 3 5 17" xfId="7403" xr:uid="{2FCF575B-9511-47E2-8E79-1EB6ADFB3379}"/>
    <cellStyle name="Moneda 2 3 5 18" xfId="7404" xr:uid="{AAC6A61E-FF14-4851-B9E2-AF502CDEBBD3}"/>
    <cellStyle name="Moneda 2 3 5 19" xfId="7405" xr:uid="{3CA3A98E-D4C2-4970-9A59-2E2B902D2380}"/>
    <cellStyle name="Moneda 2 3 5 2" xfId="7406" xr:uid="{6E1F3221-4E91-4E89-B6B4-BD0857B25F5F}"/>
    <cellStyle name="Moneda 2 3 5 2 2" xfId="7407" xr:uid="{CD51FE71-A030-421D-89A2-925108592A13}"/>
    <cellStyle name="Moneda 2 3 5 2 3" xfId="7408" xr:uid="{492BB96C-4268-43CA-8697-E30195A8255B}"/>
    <cellStyle name="Moneda 2 3 5 20" xfId="7409" xr:uid="{AD6CF705-98C4-494C-9CFD-3D8DD21FF037}"/>
    <cellStyle name="Moneda 2 3 5 21" xfId="7410" xr:uid="{DEE892D9-3416-4D0A-AEAE-CEB9F94B80C3}"/>
    <cellStyle name="Moneda 2 3 5 3" xfId="7411" xr:uid="{9947BA2A-4EC5-47E0-9EBF-217F1B1B0893}"/>
    <cellStyle name="Moneda 2 3 5 4" xfId="7412" xr:uid="{CD95D0DA-7B7F-464E-8D4A-5DA565750B43}"/>
    <cellStyle name="Moneda 2 3 5 5" xfId="7413" xr:uid="{B9DD38B4-ABC2-46B8-BA2F-52984D3973FF}"/>
    <cellStyle name="Moneda 2 3 5 6" xfId="7414" xr:uid="{67075EA6-D0BC-42EB-BF10-C4A7F9ACF5B7}"/>
    <cellStyle name="Moneda 2 3 5 7" xfId="7415" xr:uid="{FE12CAFA-4E48-47CB-89A2-44A9930D75AF}"/>
    <cellStyle name="Moneda 2 3 5 8" xfId="7416" xr:uid="{6E932CC0-60F4-410B-9641-8794EA39BCB6}"/>
    <cellStyle name="Moneda 2 3 5 9" xfId="7417" xr:uid="{277770C3-F1EF-49C7-BB0E-B8001399E4E2}"/>
    <cellStyle name="Moneda 2 3 6" xfId="7418" xr:uid="{5C81D300-CA04-43D9-BF37-85F065683001}"/>
    <cellStyle name="Moneda 2 3 6 2" xfId="7419" xr:uid="{04C077AF-D938-477A-8E58-5CCFDF312237}"/>
    <cellStyle name="Moneda 2 3 6 3" xfId="7420" xr:uid="{B9DBCFD2-888F-475D-9BFA-3C924456F277}"/>
    <cellStyle name="Moneda 2 3 7" xfId="7421" xr:uid="{2D895D05-6565-4FEA-BE5D-4487D39E86FC}"/>
    <cellStyle name="Moneda 2 3 8" xfId="7422" xr:uid="{D3F2AA6C-013A-4C1A-A4AB-B276E3C307EB}"/>
    <cellStyle name="Moneda 2 3 9" xfId="7423" xr:uid="{14EFBD44-EF2D-4594-BEAC-7E577A03D6D1}"/>
    <cellStyle name="Moneda 2 30" xfId="7424" xr:uid="{530DFCA4-D356-4C24-9480-469668BFCBD1}"/>
    <cellStyle name="Moneda 2 31" xfId="7425" xr:uid="{AC4F3350-3FCD-443E-90C4-83465D48B4A5}"/>
    <cellStyle name="Moneda 2 32" xfId="7426" xr:uid="{956F13EA-6560-4665-90A9-A497D443A5EA}"/>
    <cellStyle name="Moneda 2 4" xfId="7427" xr:uid="{865E3AAF-842B-4C23-9F58-C497D45F9030}"/>
    <cellStyle name="Moneda 2 4 10" xfId="7428" xr:uid="{2963659C-B4BF-4827-ADB6-D4AD2D28C918}"/>
    <cellStyle name="Moneda 2 4 11" xfId="7429" xr:uid="{02414330-0D20-4761-8573-306A1DAA1FD5}"/>
    <cellStyle name="Moneda 2 4 12" xfId="7430" xr:uid="{4BDA0B73-60F6-425F-BF70-7C9E30ED4653}"/>
    <cellStyle name="Moneda 2 4 13" xfId="7431" xr:uid="{946A71A3-6F63-4062-9C0F-F568404A463B}"/>
    <cellStyle name="Moneda 2 4 14" xfId="7432" xr:uid="{E523D0C8-94F1-458C-93E9-8FFE73039D8D}"/>
    <cellStyle name="Moneda 2 4 15" xfId="7433" xr:uid="{85D23605-9423-4DFE-8ABC-F873823D06CE}"/>
    <cellStyle name="Moneda 2 4 16" xfId="7434" xr:uid="{B029ECF2-DB5B-4912-BB27-355A9DF9D45D}"/>
    <cellStyle name="Moneda 2 4 17" xfId="7435" xr:uid="{A1DB305F-F285-4156-94FC-5A8C8395DAF1}"/>
    <cellStyle name="Moneda 2 4 18" xfId="7436" xr:uid="{528B465A-86B1-4637-B041-28DFD8C4EBE1}"/>
    <cellStyle name="Moneda 2 4 19" xfId="7437" xr:uid="{BF3E71D9-8A0F-4821-918D-9F45E47F756B}"/>
    <cellStyle name="Moneda 2 4 2" xfId="7438" xr:uid="{FDEE065E-CD08-43A9-B97A-CEF78EB23873}"/>
    <cellStyle name="Moneda 2 4 2 2" xfId="7439" xr:uid="{BB3825A5-1B5A-427D-9C2E-761AB3792D8D}"/>
    <cellStyle name="Moneda 2 4 2 3" xfId="7440" xr:uid="{D0F0926E-0E2B-4CE4-AB6B-905539A8514D}"/>
    <cellStyle name="Moneda 2 4 20" xfId="7441" xr:uid="{03D577F3-160D-4529-8F48-0A0DD2D33BBF}"/>
    <cellStyle name="Moneda 2 4 21" xfId="7442" xr:uid="{55FA1220-47BB-471E-B74D-A325BBCCBF25}"/>
    <cellStyle name="Moneda 2 4 22" xfId="7443" xr:uid="{6ED473A1-DDC9-40BC-AD60-86B6C5CEBF7B}"/>
    <cellStyle name="Moneda 2 4 3" xfId="7444" xr:uid="{F7607222-F10B-48CC-BE0E-E2269685F71A}"/>
    <cellStyle name="Moneda 2 4 4" xfId="7445" xr:uid="{B222B624-0F33-4340-8D1C-1D883B946DEF}"/>
    <cellStyle name="Moneda 2 4 5" xfId="7446" xr:uid="{8061EC39-D243-4633-A49D-A512F3735C60}"/>
    <cellStyle name="Moneda 2 4 6" xfId="7447" xr:uid="{09C5D72A-9DDD-4BAD-B924-8E4952DEF5A3}"/>
    <cellStyle name="Moneda 2 4 7" xfId="7448" xr:uid="{B14CD958-FC11-4AD1-827F-B7ED27173900}"/>
    <cellStyle name="Moneda 2 4 8" xfId="7449" xr:uid="{89C21FDD-EE09-4B49-B42E-283F80D3E7E9}"/>
    <cellStyle name="Moneda 2 4 9" xfId="7450" xr:uid="{61F64B58-331E-487C-8AFD-F881382CDEA6}"/>
    <cellStyle name="Moneda 2 5" xfId="7451" xr:uid="{B825104D-211C-42E6-8B7E-7245F1BCA389}"/>
    <cellStyle name="Moneda 2 5 10" xfId="7452" xr:uid="{BC90B17A-7A94-438B-9495-3977A7DCA438}"/>
    <cellStyle name="Moneda 2 5 11" xfId="7453" xr:uid="{FAC818DE-2A70-49B8-909E-AECF33683296}"/>
    <cellStyle name="Moneda 2 5 12" xfId="7454" xr:uid="{B6DE8D4D-BC99-43DD-930E-1FCE0B69116C}"/>
    <cellStyle name="Moneda 2 5 13" xfId="7455" xr:uid="{EE382A59-1E4F-439B-B914-2DF24DAF622D}"/>
    <cellStyle name="Moneda 2 5 14" xfId="7456" xr:uid="{4467B901-01A7-41A9-8600-FC3B98F36062}"/>
    <cellStyle name="Moneda 2 5 15" xfId="7457" xr:uid="{990003F7-E8E6-4939-978A-E7DF9B270960}"/>
    <cellStyle name="Moneda 2 5 16" xfId="7458" xr:uid="{DBA1B8F3-50DE-49D8-A059-85B709AE4519}"/>
    <cellStyle name="Moneda 2 5 17" xfId="7459" xr:uid="{5D879ECD-D5BA-459D-A6D4-E4476C8BCCF5}"/>
    <cellStyle name="Moneda 2 5 18" xfId="7460" xr:uid="{F9F61829-1D36-444B-9135-454CCDC4BE44}"/>
    <cellStyle name="Moneda 2 5 19" xfId="7461" xr:uid="{FA09ACF2-1996-40D7-8A01-7C7371BD0AB2}"/>
    <cellStyle name="Moneda 2 5 2" xfId="7462" xr:uid="{789CB0F7-94A0-4CBD-8409-4AF899442CF6}"/>
    <cellStyle name="Moneda 2 5 2 2" xfId="7463" xr:uid="{F3033E84-20B1-42A3-B057-48562FD5AE10}"/>
    <cellStyle name="Moneda 2 5 2 3" xfId="7464" xr:uid="{875F23FB-562D-4F7E-9732-2C692E262043}"/>
    <cellStyle name="Moneda 2 5 20" xfId="7465" xr:uid="{70003105-296B-4972-82B2-55ED4D09578F}"/>
    <cellStyle name="Moneda 2 5 21" xfId="7466" xr:uid="{D50B746C-4BBB-46DA-824E-FD97D795EEAA}"/>
    <cellStyle name="Moneda 2 5 22" xfId="7467" xr:uid="{0806B1EC-84A8-4549-91A5-F2171599CEB2}"/>
    <cellStyle name="Moneda 2 5 3" xfId="7468" xr:uid="{240C9F08-603D-4819-BAC1-F677071F683A}"/>
    <cellStyle name="Moneda 2 5 4" xfId="7469" xr:uid="{35D73C15-33EB-4C16-BF01-63C92ABDA3FE}"/>
    <cellStyle name="Moneda 2 5 5" xfId="7470" xr:uid="{83A3EE0F-6BAD-4BAB-B299-C2F66DDEE20A}"/>
    <cellStyle name="Moneda 2 5 6" xfId="7471" xr:uid="{BE9BED1D-E887-4E17-8CC0-49DE2D3F06AB}"/>
    <cellStyle name="Moneda 2 5 7" xfId="7472" xr:uid="{A393F484-0256-45FC-B317-B3915AB7E976}"/>
    <cellStyle name="Moneda 2 5 8" xfId="7473" xr:uid="{7C8B5E1C-3B0E-4761-B033-EB849B376DC7}"/>
    <cellStyle name="Moneda 2 5 9" xfId="7474" xr:uid="{AE709B7C-97AD-41FA-8B8D-1AED54D4D660}"/>
    <cellStyle name="Moneda 2 6" xfId="7475" xr:uid="{1AA02816-91A9-4C20-83EF-C77B19EBF693}"/>
    <cellStyle name="Moneda 2 6 10" xfId="7476" xr:uid="{998C940B-442A-4623-86E8-A47C8FAC4021}"/>
    <cellStyle name="Moneda 2 6 11" xfId="7477" xr:uid="{689C8C42-5262-4BA2-B3B6-046C0FD7CBB5}"/>
    <cellStyle name="Moneda 2 6 12" xfId="7478" xr:uid="{D6436063-5AC0-4B97-A1FC-55DECA96D2BC}"/>
    <cellStyle name="Moneda 2 6 13" xfId="7479" xr:uid="{79A23A3F-DCC4-43C2-96B8-2D6C4E957D77}"/>
    <cellStyle name="Moneda 2 6 14" xfId="7480" xr:uid="{32E18034-615C-4C06-95F0-F7D6ED222FBC}"/>
    <cellStyle name="Moneda 2 6 15" xfId="7481" xr:uid="{BF2EBCAA-AC08-4497-900E-6A0B87ECA5C2}"/>
    <cellStyle name="Moneda 2 6 16" xfId="7482" xr:uid="{032407B6-572C-4D68-9E6E-6673C013D969}"/>
    <cellStyle name="Moneda 2 6 17" xfId="7483" xr:uid="{CBE339B6-CCD7-44F2-B5EC-448A31AE4128}"/>
    <cellStyle name="Moneda 2 6 18" xfId="7484" xr:uid="{93100BFE-C616-480B-9E7B-B9CACAF3D04B}"/>
    <cellStyle name="Moneda 2 6 19" xfId="7485" xr:uid="{482E74AE-7028-4467-9FF9-0A2179D2900F}"/>
    <cellStyle name="Moneda 2 6 2" xfId="7486" xr:uid="{A23013CF-2EA1-4EB7-A4C2-4AA3380A5982}"/>
    <cellStyle name="Moneda 2 6 2 2" xfId="7487" xr:uid="{3F3E285D-67E9-4824-82B7-4D3FFC7C017B}"/>
    <cellStyle name="Moneda 2 6 2 3" xfId="7488" xr:uid="{699776E8-2BD4-4083-933C-384B9643090A}"/>
    <cellStyle name="Moneda 2 6 20" xfId="7489" xr:uid="{F25137A7-33A1-4AC3-AC93-A18295D5E0F5}"/>
    <cellStyle name="Moneda 2 6 21" xfId="7490" xr:uid="{299FF9F2-DE2A-49A8-8461-10CAD4FB1EBE}"/>
    <cellStyle name="Moneda 2 6 22" xfId="7491" xr:uid="{3A139B71-889B-4E5F-ABF1-7AC5FD857618}"/>
    <cellStyle name="Moneda 2 6 3" xfId="7492" xr:uid="{DD7FBEC4-F66B-4DB1-8751-CE06EFC468C6}"/>
    <cellStyle name="Moneda 2 6 4" xfId="7493" xr:uid="{1CF9129A-86AC-4642-8887-A6B9E7B770FA}"/>
    <cellStyle name="Moneda 2 6 5" xfId="7494" xr:uid="{65C83D2E-FD69-463A-B932-392F6ED12AEC}"/>
    <cellStyle name="Moneda 2 6 6" xfId="7495" xr:uid="{CA6C4928-B19E-491C-A9F7-CC6AC0E0C536}"/>
    <cellStyle name="Moneda 2 6 7" xfId="7496" xr:uid="{9C315C62-15E6-4595-95E8-CAB3DA5D91F7}"/>
    <cellStyle name="Moneda 2 6 8" xfId="7497" xr:uid="{AF0F9B41-3E9D-4478-9AE3-AB77BB87F446}"/>
    <cellStyle name="Moneda 2 6 9" xfId="7498" xr:uid="{07B8FC77-FFFE-4EEF-8660-082F797EC905}"/>
    <cellStyle name="Moneda 2 7" xfId="7499" xr:uid="{9900BCBA-E68A-40A0-8DD9-BCE03988E943}"/>
    <cellStyle name="Moneda 2 7 10" xfId="7500" xr:uid="{7F46721B-4F16-42BD-A197-09E3AF588219}"/>
    <cellStyle name="Moneda 2 7 11" xfId="7501" xr:uid="{6EDF0D03-9B5D-49F7-BEF2-9D56346A44E6}"/>
    <cellStyle name="Moneda 2 7 12" xfId="7502" xr:uid="{89B84ECB-E6A5-4BBF-A1A5-E36065C1057C}"/>
    <cellStyle name="Moneda 2 7 13" xfId="7503" xr:uid="{74318B9F-75AD-48B5-85CC-F7AC64B86638}"/>
    <cellStyle name="Moneda 2 7 14" xfId="7504" xr:uid="{701994BF-DD10-4E15-8769-12161AFF26AC}"/>
    <cellStyle name="Moneda 2 7 15" xfId="7505" xr:uid="{AF0FD4CF-6F91-4969-9B8B-1B7110ADF1F2}"/>
    <cellStyle name="Moneda 2 7 16" xfId="7506" xr:uid="{3045B1F4-26D5-4051-BE7D-08045B781D3C}"/>
    <cellStyle name="Moneda 2 7 17" xfId="7507" xr:uid="{709D78B7-A7D8-49AC-A0C8-9502835BB9EB}"/>
    <cellStyle name="Moneda 2 7 18" xfId="7508" xr:uid="{CE5BB48A-D2AD-4070-B529-A6470BAE3303}"/>
    <cellStyle name="Moneda 2 7 19" xfId="7509" xr:uid="{188ED3F9-6239-46F0-A554-5399899BF412}"/>
    <cellStyle name="Moneda 2 7 2" xfId="7510" xr:uid="{B546D9E2-0755-47F6-B1D2-206D3E3A3789}"/>
    <cellStyle name="Moneda 2 7 2 2" xfId="7511" xr:uid="{D452DD19-C21E-4078-B0FA-A468E946E67D}"/>
    <cellStyle name="Moneda 2 7 2 3" xfId="7512" xr:uid="{8534C462-8B18-423B-8111-158D6051AB58}"/>
    <cellStyle name="Moneda 2 7 20" xfId="7513" xr:uid="{7E66344B-BCC9-432D-A1C0-9F560366D740}"/>
    <cellStyle name="Moneda 2 7 21" xfId="7514" xr:uid="{7FFF7728-1999-4AB8-8529-A743758E3064}"/>
    <cellStyle name="Moneda 2 7 22" xfId="7515" xr:uid="{B9E9EEAA-E521-4305-92FD-F386886C26B2}"/>
    <cellStyle name="Moneda 2 7 3" xfId="7516" xr:uid="{D2461E05-5FE2-405B-ACE2-4AC616D3F811}"/>
    <cellStyle name="Moneda 2 7 4" xfId="7517" xr:uid="{E70EEDDF-E5C7-46DE-9284-41BAA5E242FD}"/>
    <cellStyle name="Moneda 2 7 5" xfId="7518" xr:uid="{960C593F-64DA-4BF0-8FCD-9E85176FFF68}"/>
    <cellStyle name="Moneda 2 7 6" xfId="7519" xr:uid="{A750F34B-64DE-4C90-9949-C464B1B41C7F}"/>
    <cellStyle name="Moneda 2 7 7" xfId="7520" xr:uid="{1F4DB7FA-DD13-4154-B112-ED7F6A59DEC0}"/>
    <cellStyle name="Moneda 2 7 8" xfId="7521" xr:uid="{69F3D5E5-D50F-44B1-8146-EE9D282E0644}"/>
    <cellStyle name="Moneda 2 7 9" xfId="7522" xr:uid="{0DD91FB6-507D-4399-A480-371E56053717}"/>
    <cellStyle name="Moneda 2 8" xfId="7523" xr:uid="{D3BB59D5-EC67-46E9-B0A8-B86C7C68B7EA}"/>
    <cellStyle name="Moneda 2 8 10" xfId="7524" xr:uid="{5AE5889B-69B7-40C2-AF66-C2FF2E5CF3C3}"/>
    <cellStyle name="Moneda 2 8 11" xfId="7525" xr:uid="{78445B78-0E7F-4F70-BEB9-6B646C34083E}"/>
    <cellStyle name="Moneda 2 8 12" xfId="7526" xr:uid="{FC2A33FC-9A8C-4F14-9535-1DB8B35A4879}"/>
    <cellStyle name="Moneda 2 8 13" xfId="7527" xr:uid="{D17FF21D-E56C-4EAE-B769-E61D2CB69FCB}"/>
    <cellStyle name="Moneda 2 8 14" xfId="7528" xr:uid="{85B04D82-26EE-42B0-A0EF-4F57BFFCBC0E}"/>
    <cellStyle name="Moneda 2 8 15" xfId="7529" xr:uid="{404D423B-1940-4E56-880C-FCDC973B43FE}"/>
    <cellStyle name="Moneda 2 8 16" xfId="7530" xr:uid="{AD3E256B-85AA-4E01-A377-68138A333CBA}"/>
    <cellStyle name="Moneda 2 8 17" xfId="7531" xr:uid="{2FF38418-7C6D-4B5B-8E00-7BDF4320EE5F}"/>
    <cellStyle name="Moneda 2 8 18" xfId="7532" xr:uid="{FD553927-0146-4544-8906-A36A934B73AF}"/>
    <cellStyle name="Moneda 2 8 19" xfId="7533" xr:uid="{8851C194-8943-45F5-AA02-9ACBBE5FFC7F}"/>
    <cellStyle name="Moneda 2 8 2" xfId="7534" xr:uid="{C7C483BD-FCD6-4FE0-8EF1-DA9A01BA739D}"/>
    <cellStyle name="Moneda 2 8 2 2" xfId="7535" xr:uid="{93E47E67-FED4-43D6-A978-AA00FC28EE90}"/>
    <cellStyle name="Moneda 2 8 2 3" xfId="7536" xr:uid="{C1C504A8-1901-4F3A-93FE-B6E035329354}"/>
    <cellStyle name="Moneda 2 8 20" xfId="7537" xr:uid="{C9CD0566-F04D-4AFF-9F77-D8964B197B7F}"/>
    <cellStyle name="Moneda 2 8 21" xfId="7538" xr:uid="{C646631E-9039-4442-BFBB-47BD3080FE1B}"/>
    <cellStyle name="Moneda 2 8 22" xfId="7539" xr:uid="{AAF2E2F1-9878-4F21-AC2D-245703F6515B}"/>
    <cellStyle name="Moneda 2 8 3" xfId="7540" xr:uid="{9566211B-53CE-4EDF-8CC6-7EEE5E30498E}"/>
    <cellStyle name="Moneda 2 8 4" xfId="7541" xr:uid="{1B17CAAB-CDCC-44E3-BE20-89FCE96FD6ED}"/>
    <cellStyle name="Moneda 2 8 5" xfId="7542" xr:uid="{D8C62962-9502-4679-8671-5BD04EED816C}"/>
    <cellStyle name="Moneda 2 8 6" xfId="7543" xr:uid="{E2A82924-0E58-4BC7-87D9-FBA07B279ECD}"/>
    <cellStyle name="Moneda 2 8 7" xfId="7544" xr:uid="{25160BAC-0816-48E1-BD8A-3F87CDC387B4}"/>
    <cellStyle name="Moneda 2 8 8" xfId="7545" xr:uid="{9C4EB69C-E98E-452D-B4BA-64C70B6D3A32}"/>
    <cellStyle name="Moneda 2 8 9" xfId="7546" xr:uid="{00B91EE2-9517-47EE-92A9-0DB4335A4180}"/>
    <cellStyle name="Moneda 2 9" xfId="7547" xr:uid="{259FFFB2-1069-4BEA-9F2A-9872805D9347}"/>
    <cellStyle name="Moneda 2 9 10" xfId="7548" xr:uid="{666621CC-E4AA-4E42-A6E2-046741541F81}"/>
    <cellStyle name="Moneda 2 9 11" xfId="7549" xr:uid="{35CD3409-2F34-4844-9735-212CA2510769}"/>
    <cellStyle name="Moneda 2 9 12" xfId="7550" xr:uid="{C2975CC5-4ED1-499D-BB93-7BA22883D8B6}"/>
    <cellStyle name="Moneda 2 9 13" xfId="7551" xr:uid="{81357136-D875-4241-BCC0-72725ED4E292}"/>
    <cellStyle name="Moneda 2 9 14" xfId="7552" xr:uid="{EAED2212-F530-461D-AAE7-C56DCA7F0331}"/>
    <cellStyle name="Moneda 2 9 15" xfId="7553" xr:uid="{8F5A7FA0-C0FE-4397-AB25-79FF28F04BFF}"/>
    <cellStyle name="Moneda 2 9 16" xfId="7554" xr:uid="{541C9E6A-DCBF-49C4-B7B3-3838E85A29C9}"/>
    <cellStyle name="Moneda 2 9 17" xfId="7555" xr:uid="{BA9A402D-65E4-441A-BFA2-7A0FB4108762}"/>
    <cellStyle name="Moneda 2 9 18" xfId="7556" xr:uid="{8220C361-2B59-4B23-A838-4C7CADF016B2}"/>
    <cellStyle name="Moneda 2 9 19" xfId="7557" xr:uid="{C2F79334-07F8-4567-9E0F-CD83D3DE69E5}"/>
    <cellStyle name="Moneda 2 9 2" xfId="7558" xr:uid="{7125F78B-8D05-4702-8F00-A3706BEE241B}"/>
    <cellStyle name="Moneda 2 9 2 2" xfId="7559" xr:uid="{4C80F3E0-4A34-4C3D-9E9D-ADDE6A14F876}"/>
    <cellStyle name="Moneda 2 9 2 3" xfId="7560" xr:uid="{807A14AB-721F-43C1-B4B4-4560E382D44C}"/>
    <cellStyle name="Moneda 2 9 20" xfId="7561" xr:uid="{B8358E6D-E6DF-4F35-BB7C-2EB1BD07B3B9}"/>
    <cellStyle name="Moneda 2 9 21" xfId="7562" xr:uid="{89F684FE-EC19-473C-9161-2B297F7C0486}"/>
    <cellStyle name="Moneda 2 9 22" xfId="7563" xr:uid="{BAF303F8-C406-4874-9E9A-0B83EAC2B95F}"/>
    <cellStyle name="Moneda 2 9 3" xfId="7564" xr:uid="{A7A55C61-972C-448F-97BC-836439318984}"/>
    <cellStyle name="Moneda 2 9 4" xfId="7565" xr:uid="{52E76CDE-B1BF-4A44-8241-2A8B93AEB4C0}"/>
    <cellStyle name="Moneda 2 9 5" xfId="7566" xr:uid="{8D46D3DC-BAAC-4438-A722-767161017B35}"/>
    <cellStyle name="Moneda 2 9 6" xfId="7567" xr:uid="{72AABFE6-4DE9-4786-91D2-049D8FFD911F}"/>
    <cellStyle name="Moneda 2 9 7" xfId="7568" xr:uid="{DEB26CC4-6974-4DC7-8B47-1CE770DCCCA2}"/>
    <cellStyle name="Moneda 2 9 8" xfId="7569" xr:uid="{32CDAF28-9E4E-4FAF-AF41-5607A84DB096}"/>
    <cellStyle name="Moneda 2 9 9" xfId="7570" xr:uid="{57C835CA-3BBD-4CBE-9232-6F23B3F6C748}"/>
    <cellStyle name="Neutral 2" xfId="9040" xr:uid="{28D765AC-58F3-4640-A563-E2796AF47F00}"/>
    <cellStyle name="Normal" xfId="0" builtinId="0"/>
    <cellStyle name="Normal 10" xfId="7571" xr:uid="{82B2BC7A-73D4-43DC-901A-5ED2BC248216}"/>
    <cellStyle name="Normal 10 10" xfId="8099" xr:uid="{89B514FD-CC5F-43D0-BB99-0E185323DD27}"/>
    <cellStyle name="Normal 10 11" xfId="8100" xr:uid="{2EB50DB5-44C3-494C-B123-8D4C04DCA247}"/>
    <cellStyle name="Normal 10 12" xfId="8101" xr:uid="{DDB953E7-AA88-492B-8CB5-06F4D11C20FB}"/>
    <cellStyle name="Normal 10 2" xfId="7572" xr:uid="{3548A807-4F17-4936-B1A0-14226FEA48A0}"/>
    <cellStyle name="Normal 10 2 2" xfId="7573" xr:uid="{5E881E6A-4CBF-4F84-A7D4-FF9D288FEC9B}"/>
    <cellStyle name="Normal 10 2 2 2" xfId="7574" xr:uid="{6FFD8A8B-EE62-4551-B1E7-8D8AADF703BA}"/>
    <cellStyle name="Normal 10 2 2 2 2" xfId="7575" xr:uid="{A45E189F-EE7D-4779-9FC5-F8A5666D59F3}"/>
    <cellStyle name="Normal 10 2 2 3" xfId="7576" xr:uid="{A4F812E7-0742-4016-B160-080CBEF0C062}"/>
    <cellStyle name="Normal 10 2 3" xfId="7577" xr:uid="{E71BC329-E1AB-4FCE-810F-470CCD195A1D}"/>
    <cellStyle name="Normal 10 2 3 2" xfId="7578" xr:uid="{D92927BF-494A-4B2F-A034-E816905457B4}"/>
    <cellStyle name="Normal 10 2 4" xfId="7579" xr:uid="{3B00F730-591D-4A31-A4D9-62ABCDC12578}"/>
    <cellStyle name="Normal 10 2 5" xfId="8102" xr:uid="{187B7F34-921E-4231-8912-A4D6CDA57D75}"/>
    <cellStyle name="Normal 10 2 6" xfId="8103" xr:uid="{2829590A-4519-410C-8159-7B9A504B1E63}"/>
    <cellStyle name="Normal 10 2 7" xfId="8104" xr:uid="{6DAA846C-B061-4D33-BCEF-31CBB38DB9DD}"/>
    <cellStyle name="Normal 10 2 8" xfId="8105" xr:uid="{1FA4158F-CE2D-42AF-9B60-441F0B789D68}"/>
    <cellStyle name="Normal 10 3" xfId="7580" xr:uid="{8473962E-9A9F-48E1-AB52-2AD97B195A83}"/>
    <cellStyle name="Normal 10 3 2" xfId="7581" xr:uid="{A66BAD2F-8EC2-47D3-AE3F-CC66CE190682}"/>
    <cellStyle name="Normal 10 3 2 2" xfId="7582" xr:uid="{F44352D6-A7FA-4C4C-B86C-B39F0F66F273}"/>
    <cellStyle name="Normal 10 3 3" xfId="7583" xr:uid="{A3C6E930-AB86-46B9-B77F-F47174E05F22}"/>
    <cellStyle name="Normal 10 3 4" xfId="8106" xr:uid="{4B634DEE-952F-4CB6-A28A-CEED8D57684C}"/>
    <cellStyle name="Normal 10 3 5" xfId="8107" xr:uid="{50A50117-C10E-4241-BF69-7984CB896F81}"/>
    <cellStyle name="Normal 10 3 6" xfId="8108" xr:uid="{77FA0574-5888-42C5-80E1-0A6EF6D9DF86}"/>
    <cellStyle name="Normal 10 3 7" xfId="8109" xr:uid="{0AB2352D-CA48-4388-A3DE-1D121F2BB6BD}"/>
    <cellStyle name="Normal 10 3 8" xfId="8110" xr:uid="{CD1C528C-C8A7-4853-BA97-AA9DC9D57093}"/>
    <cellStyle name="Normal 10 4" xfId="7584" xr:uid="{86CCB69D-E9CC-42D1-B916-53E0910F28A2}"/>
    <cellStyle name="Normal 10 4 2" xfId="7585" xr:uid="{85CE6F6A-DD06-488B-A977-2E12A4AADA7B}"/>
    <cellStyle name="Normal 10 4 2 2" xfId="7586" xr:uid="{D5BE17C1-3FB9-49D2-AEB0-CC492F78F501}"/>
    <cellStyle name="Normal 10 4 3" xfId="7587" xr:uid="{2AA67F12-9F21-4F16-8F0B-2461B2D9BA17}"/>
    <cellStyle name="Normal 10 4 4" xfId="8111" xr:uid="{857EF792-41DE-423E-AA48-BD8D399D0BB9}"/>
    <cellStyle name="Normal 10 4 5" xfId="8112" xr:uid="{ED4702C1-BA4E-49F5-99C8-E1E31AF1BC72}"/>
    <cellStyle name="Normal 10 4 6" xfId="8113" xr:uid="{3A92ED04-AB11-455E-BAE0-C1E3D04C5866}"/>
    <cellStyle name="Normal 10 4 7" xfId="8114" xr:uid="{34B76F6A-AEE6-426F-A795-7C67D8439F2F}"/>
    <cellStyle name="Normal 10 4 8" xfId="8115" xr:uid="{9B8509F3-7A2D-4524-A6B1-C49FDDC29A85}"/>
    <cellStyle name="Normal 10 5" xfId="7588" xr:uid="{9F037CBE-AB2E-4C3D-AB31-CCE93A5EC2D5}"/>
    <cellStyle name="Normal 10 5 2" xfId="7589" xr:uid="{C971E00D-E2B5-43AD-8D97-460F0A38A601}"/>
    <cellStyle name="Normal 10 5 3" xfId="8116" xr:uid="{2C4AC7B5-FD86-425D-843B-AAA4D6F9078F}"/>
    <cellStyle name="Normal 10 5 4" xfId="8117" xr:uid="{71AC3EEE-7D95-4C82-99EE-BEE31CE5F528}"/>
    <cellStyle name="Normal 10 5 5" xfId="8118" xr:uid="{A5D0FE0A-D4D0-4942-B5FF-650DB3066271}"/>
    <cellStyle name="Normal 10 5 6" xfId="8119" xr:uid="{A4CF17AE-A993-4B7F-9698-5673C8C1549E}"/>
    <cellStyle name="Normal 10 5 7" xfId="8120" xr:uid="{FD7FCCB2-6052-41A6-B2DC-838CE287F6CB}"/>
    <cellStyle name="Normal 10 5 8" xfId="8121" xr:uid="{4F9C0E6D-009E-473B-97BA-04E6CF5FEB9B}"/>
    <cellStyle name="Normal 10 6" xfId="7590" xr:uid="{EF943E49-F4E1-4C24-8A4A-4FFCCFDA38F2}"/>
    <cellStyle name="Normal 10 6 2" xfId="8122" xr:uid="{56895F36-CBCB-431A-99B0-65BB4EBADF99}"/>
    <cellStyle name="Normal 10 6 3" xfId="8123" xr:uid="{FDA5A647-4D25-4BD3-A746-7D3D34F63317}"/>
    <cellStyle name="Normal 10 6 4" xfId="8124" xr:uid="{BA2214EF-A27B-44D2-BA8D-F0C4F888720A}"/>
    <cellStyle name="Normal 10 6 5" xfId="8125" xr:uid="{3E79D862-4E5B-4C27-82B9-26D16860AFA8}"/>
    <cellStyle name="Normal 10 6 6" xfId="8126" xr:uid="{86DBC9A7-A90A-4F33-B77E-FB84DA7CA2ED}"/>
    <cellStyle name="Normal 10 6 7" xfId="8127" xr:uid="{2207B8E1-24C3-43CE-BB0D-680B290ECC92}"/>
    <cellStyle name="Normal 10 6 8" xfId="8128" xr:uid="{DE7F219A-9F3E-408B-8683-F2BB841C64D4}"/>
    <cellStyle name="Normal 10 7" xfId="8129" xr:uid="{8123730A-64F1-4761-9F97-4FC42565A919}"/>
    <cellStyle name="Normal 10 7 2" xfId="8130" xr:uid="{9F931EC7-A5E1-4438-B3D9-CA6D91FE3ED1}"/>
    <cellStyle name="Normal 10 7 3" xfId="8131" xr:uid="{E573F944-3EB5-48B3-8DE0-A017C1CCF37F}"/>
    <cellStyle name="Normal 10 7 4" xfId="8132" xr:uid="{9ADF4B43-5369-49B4-8F95-9B74A527E62B}"/>
    <cellStyle name="Normal 10 7 5" xfId="8133" xr:uid="{625BE253-AB67-4F20-B9CF-CB2713E44B7F}"/>
    <cellStyle name="Normal 10 7 6" xfId="8134" xr:uid="{9052B32B-5287-49C0-A692-B07D8F26B887}"/>
    <cellStyle name="Normal 10 7 7" xfId="8135" xr:uid="{7C97BA88-5FBD-4EFA-B64A-834AE1A723AE}"/>
    <cellStyle name="Normal 10 7 8" xfId="8136" xr:uid="{54F94799-5D6A-45AA-B76A-FB17AC8AEC1F}"/>
    <cellStyle name="Normal 10 8" xfId="8137" xr:uid="{46878F33-6774-48F5-AEAD-B6DC04AFD722}"/>
    <cellStyle name="Normal 10 9" xfId="8138" xr:uid="{D3D39B86-4FE0-460E-8F92-0B3256338C74}"/>
    <cellStyle name="Normal 11" xfId="7591" xr:uid="{6A8AEB2B-E0C7-477B-B499-BB335BDFE05B}"/>
    <cellStyle name="Normal 11 10" xfId="8139" xr:uid="{B779ADF6-D744-4D1F-9293-9F2CBF53CEAD}"/>
    <cellStyle name="Normal 11 11" xfId="8140" xr:uid="{88549D72-2EFC-474B-8F0A-76F5DF07940D}"/>
    <cellStyle name="Normal 11 12" xfId="8141" xr:uid="{959B9D40-0963-457E-BE01-248B5F5DB37E}"/>
    <cellStyle name="Normal 11 2" xfId="7592" xr:uid="{CF03F7EB-ED43-4D49-B50B-F79BCA3C304D}"/>
    <cellStyle name="Normal 11 2 2" xfId="7593" xr:uid="{D7089267-FC19-4CAF-B6CD-F7FB483008D3}"/>
    <cellStyle name="Normal 11 2 2 2" xfId="7594" xr:uid="{F1FC72A6-6095-4A01-B16E-1F6FB25B3F60}"/>
    <cellStyle name="Normal 11 2 2 2 2" xfId="7595" xr:uid="{2744FDA1-0C21-493A-B0DB-A26679463BA9}"/>
    <cellStyle name="Normal 11 2 2 3" xfId="7596" xr:uid="{E9AF94D6-F201-4A96-847D-A8AB7E77C8A5}"/>
    <cellStyle name="Normal 11 2 3" xfId="7597" xr:uid="{688A4C23-5718-4B41-A978-AFF6D633325C}"/>
    <cellStyle name="Normal 11 2 3 2" xfId="7598" xr:uid="{57085FD4-B091-4DB8-9222-37D6F8901264}"/>
    <cellStyle name="Normal 11 2 4" xfId="7599" xr:uid="{854AF099-8856-4808-ABFE-00F876A9C8D7}"/>
    <cellStyle name="Normal 11 2 5" xfId="8142" xr:uid="{39B1C678-D95B-464C-8F70-6B8D2FF09B9D}"/>
    <cellStyle name="Normal 11 2 6" xfId="8143" xr:uid="{7C9BC616-5D28-4D86-9BDE-561D22F5F22D}"/>
    <cellStyle name="Normal 11 2 7" xfId="8144" xr:uid="{5CA65A11-86B5-4581-B4C9-61F2DE6D62C4}"/>
    <cellStyle name="Normal 11 2 8" xfId="8145" xr:uid="{98726EA0-9798-4CDB-AD19-B36C4364336B}"/>
    <cellStyle name="Normal 11 3" xfId="7600" xr:uid="{F1C5F7AB-4ED3-4BB4-A2FA-CCECA575AE30}"/>
    <cellStyle name="Normal 11 3 2" xfId="7601" xr:uid="{0D707997-D3D4-4458-A89B-888427A037A2}"/>
    <cellStyle name="Normal 11 3 2 2" xfId="7602" xr:uid="{88A6ED24-12C7-4AA6-9A87-792601672FC0}"/>
    <cellStyle name="Normal 11 3 3" xfId="7603" xr:uid="{B080864D-328F-4B12-8950-0BD9E5A46E62}"/>
    <cellStyle name="Normal 11 3 4" xfId="8146" xr:uid="{939B2138-AEF5-40A3-AB06-FE798A9BCD5A}"/>
    <cellStyle name="Normal 11 3 5" xfId="8147" xr:uid="{0A93E43D-38AC-4A01-B82C-9DF48EF679CA}"/>
    <cellStyle name="Normal 11 3 6" xfId="8148" xr:uid="{DD23625E-3AB1-4276-9E80-9D939D6D2682}"/>
    <cellStyle name="Normal 11 3 7" xfId="8149" xr:uid="{BAD66E11-7F5D-4EF1-8920-6EF192CFA3C1}"/>
    <cellStyle name="Normal 11 3 8" xfId="8150" xr:uid="{DC1FABDA-A0BC-45D6-B582-79549B38C334}"/>
    <cellStyle name="Normal 11 4" xfId="7604" xr:uid="{EE5A566E-45EB-43FA-A105-6A6D759A4A3D}"/>
    <cellStyle name="Normal 11 4 2" xfId="7605" xr:uid="{289C4071-687D-4BA5-BE1A-32BFC8D0AAF8}"/>
    <cellStyle name="Normal 11 4 2 2" xfId="7606" xr:uid="{6878D4C4-0521-47DE-8651-D7D6339A20F3}"/>
    <cellStyle name="Normal 11 4 3" xfId="7607" xr:uid="{A6EC2589-F7C4-4711-BD20-761A8005F6C2}"/>
    <cellStyle name="Normal 11 4 4" xfId="8151" xr:uid="{22F618BB-5B34-41A7-A5B6-7C7012C72F70}"/>
    <cellStyle name="Normal 11 4 5" xfId="8152" xr:uid="{703B80CD-B2C5-4831-ABB3-DA14AFAC6F61}"/>
    <cellStyle name="Normal 11 4 6" xfId="8153" xr:uid="{4303180B-1F8B-44CF-A40F-7BEEB91DE447}"/>
    <cellStyle name="Normal 11 4 7" xfId="8154" xr:uid="{38B899DC-A4F6-4170-8ED1-111F5AF2BDE3}"/>
    <cellStyle name="Normal 11 4 8" xfId="8155" xr:uid="{9A49AEFD-5421-4073-9ECE-9F409295C096}"/>
    <cellStyle name="Normal 11 5" xfId="7608" xr:uid="{498CE766-0899-4B38-B03F-981593F857CB}"/>
    <cellStyle name="Normal 11 5 2" xfId="7609" xr:uid="{20C21218-88D3-4998-AC7A-69941535FCFD}"/>
    <cellStyle name="Normal 11 5 3" xfId="8156" xr:uid="{758DFFF2-4D7F-4815-BAAF-F3B6F4CE2F9A}"/>
    <cellStyle name="Normal 11 5 4" xfId="8157" xr:uid="{C4E33A4E-EFC2-436E-8D8D-1BF1FCC0EE25}"/>
    <cellStyle name="Normal 11 5 5" xfId="8158" xr:uid="{3EF8C9E8-1958-4501-88D3-CFAFE20917B2}"/>
    <cellStyle name="Normal 11 5 6" xfId="8159" xr:uid="{3DE31DD0-3725-43C1-8231-FC980AA3C5E8}"/>
    <cellStyle name="Normal 11 5 7" xfId="8160" xr:uid="{570F73D4-720A-4A59-97DD-F81C65AB6835}"/>
    <cellStyle name="Normal 11 5 8" xfId="8161" xr:uid="{D0184063-28EE-409A-B211-7E90667715A8}"/>
    <cellStyle name="Normal 11 6" xfId="7610" xr:uid="{A8C64F88-3C81-4428-BD62-D128FED4F263}"/>
    <cellStyle name="Normal 11 6 2" xfId="8162" xr:uid="{CB7B0C87-AE24-4F61-9DAD-C8B81E773287}"/>
    <cellStyle name="Normal 11 6 3" xfId="8163" xr:uid="{508A6691-77E5-4CF6-B8B8-F5AF61F20FC6}"/>
    <cellStyle name="Normal 11 6 4" xfId="8164" xr:uid="{F0457F5B-3B1C-4EB0-856F-EF5C45A05457}"/>
    <cellStyle name="Normal 11 6 5" xfId="8165" xr:uid="{3C8FEBF3-64BC-4EE6-B788-33ADD8F7B76B}"/>
    <cellStyle name="Normal 11 6 6" xfId="8166" xr:uid="{D5C2AB70-A0FF-4ABE-8F82-88C62125BF7C}"/>
    <cellStyle name="Normal 11 6 7" xfId="8167" xr:uid="{B10001B4-6465-44C1-997B-1DBD33625965}"/>
    <cellStyle name="Normal 11 6 8" xfId="8168" xr:uid="{FC25C99F-938E-4629-92CE-643380402E1F}"/>
    <cellStyle name="Normal 11 7" xfId="8169" xr:uid="{7A6F998E-8B49-4CFB-8D37-48D042807719}"/>
    <cellStyle name="Normal 11 7 2" xfId="8170" xr:uid="{ACBCD8D1-979A-4E25-9A74-F9795AB3AAF7}"/>
    <cellStyle name="Normal 11 7 3" xfId="8171" xr:uid="{EF00782F-3A02-4132-A75C-2BA1038D370D}"/>
    <cellStyle name="Normal 11 7 4" xfId="8172" xr:uid="{32F2CCA7-9B7E-4BD9-B1FC-FE3620D8315B}"/>
    <cellStyle name="Normal 11 7 5" xfId="8173" xr:uid="{D53F3ACF-90FD-4FB4-B790-D06B6FAD8476}"/>
    <cellStyle name="Normal 11 7 6" xfId="8174" xr:uid="{67E7EBB8-4DE7-4CBE-B9CD-3992F953D849}"/>
    <cellStyle name="Normal 11 7 7" xfId="8175" xr:uid="{4592C7C4-4436-44FD-8F4E-2C78C3D14D21}"/>
    <cellStyle name="Normal 11 7 8" xfId="8176" xr:uid="{92EA60DA-2E0D-4960-8D97-F0A7A933ED1D}"/>
    <cellStyle name="Normal 11 8" xfId="8177" xr:uid="{F768F165-C130-43EB-9DC4-66FC23377874}"/>
    <cellStyle name="Normal 11 8 2" xfId="8178" xr:uid="{DEF94643-91EA-4D2B-AED2-4452CBA91AA8}"/>
    <cellStyle name="Normal 11 8 3" xfId="8179" xr:uid="{9ED917CC-1B61-4DE6-9788-E13F9F2076E3}"/>
    <cellStyle name="Normal 11 8 4" xfId="8180" xr:uid="{275C2D13-EA55-49D3-ACAF-BA6E9069B0F4}"/>
    <cellStyle name="Normal 11 9" xfId="8181" xr:uid="{9966F144-968C-4B75-8C26-A27221118CD6}"/>
    <cellStyle name="Normal 112" xfId="7611" xr:uid="{E9D08384-F9CB-4217-977A-3158CB25AC4E}"/>
    <cellStyle name="Normal 116" xfId="7612" xr:uid="{F66166AF-131E-40BB-8667-B114C1FE2D01}"/>
    <cellStyle name="Normal 12" xfId="7613" xr:uid="{4DF7BF3F-B77F-4514-98B8-F370334E0B7C}"/>
    <cellStyle name="Normal 12 10" xfId="8182" xr:uid="{EF9B8D6A-829B-457B-A38B-2CB3C109674E}"/>
    <cellStyle name="Normal 12 11" xfId="8183" xr:uid="{483D6893-60F0-4D52-B252-D5E6214BE024}"/>
    <cellStyle name="Normal 12 2" xfId="8184" xr:uid="{986C14F9-A477-4854-A206-3AED090E3454}"/>
    <cellStyle name="Normal 12 2 2" xfId="8185" xr:uid="{DF939165-2C57-415B-BE10-0393CEFAF353}"/>
    <cellStyle name="Normal 12 2 3" xfId="8186" xr:uid="{4067863F-9040-48F5-B612-82C3EC0B6761}"/>
    <cellStyle name="Normal 12 2 4" xfId="8187" xr:uid="{1471A902-C63F-4A04-86B4-1CCE0F7BB8A7}"/>
    <cellStyle name="Normal 12 2 5" xfId="8188" xr:uid="{12F0E345-6B62-47BD-8F64-CB738438BBB4}"/>
    <cellStyle name="Normal 12 2 6" xfId="8189" xr:uid="{F967310F-93F0-4638-A7C6-5298659B2214}"/>
    <cellStyle name="Normal 12 2 7" xfId="8190" xr:uid="{E27544D1-E934-48CB-BC3F-6D3634793DE4}"/>
    <cellStyle name="Normal 12 2 8" xfId="8191" xr:uid="{AA4BEAFD-4349-4325-8D28-5F6F655CF6AA}"/>
    <cellStyle name="Normal 12 3" xfId="8192" xr:uid="{3906B38C-3D22-4C72-AD57-049176D892A4}"/>
    <cellStyle name="Normal 12 3 2" xfId="8193" xr:uid="{CA9B4257-7D2A-4A22-BB66-EEABBEC11FE9}"/>
    <cellStyle name="Normal 12 3 3" xfId="8194" xr:uid="{4F36A929-9E50-459C-BF92-3A31B8215580}"/>
    <cellStyle name="Normal 12 3 4" xfId="8195" xr:uid="{2E99295C-1219-4404-9207-F5D45547C500}"/>
    <cellStyle name="Normal 12 3 5" xfId="8196" xr:uid="{A8EED099-6637-4B29-9921-1CDDCF677E0F}"/>
    <cellStyle name="Normal 12 3 6" xfId="8197" xr:uid="{EA317D1E-0F14-46C8-94F6-0C4AC9D972DB}"/>
    <cellStyle name="Normal 12 3 7" xfId="8198" xr:uid="{5B2848DF-472A-472B-8E0A-643DCCF93A38}"/>
    <cellStyle name="Normal 12 3 8" xfId="8199" xr:uid="{F5AD888C-59F8-4ED3-8821-CCAA5050E5D5}"/>
    <cellStyle name="Normal 12 4" xfId="8200" xr:uid="{232837E0-567D-4F0C-B88C-2CF1E63E0306}"/>
    <cellStyle name="Normal 12 4 2" xfId="8201" xr:uid="{06235ECA-A44B-4B61-86B3-0B395F53EA47}"/>
    <cellStyle name="Normal 12 4 3" xfId="8202" xr:uid="{E83D338C-E5DC-4C8C-BA2E-21CB275D3D9E}"/>
    <cellStyle name="Normal 12 4 4" xfId="8203" xr:uid="{A7CF81D9-FDFE-4D4C-8B2F-9B73BB43C9C5}"/>
    <cellStyle name="Normal 12 4 5" xfId="8204" xr:uid="{0B0A19C8-4F13-4532-832D-87F76986C112}"/>
    <cellStyle name="Normal 12 4 6" xfId="8205" xr:uid="{E961E3D7-6B46-490E-B131-9A99C4FC88A0}"/>
    <cellStyle name="Normal 12 4 7" xfId="8206" xr:uid="{19000C4E-2F4A-42DA-9AF9-E6287F70CECE}"/>
    <cellStyle name="Normal 12 4 8" xfId="8207" xr:uid="{4FA9D6B4-26A2-4F4F-B512-5B0DA98D748B}"/>
    <cellStyle name="Normal 12 5" xfId="8208" xr:uid="{96BB86BC-9B14-4B56-B858-B3ADE9E354D4}"/>
    <cellStyle name="Normal 12 5 2" xfId="8209" xr:uid="{DFC8DBF3-803B-41C0-801B-14B79D11E615}"/>
    <cellStyle name="Normal 12 5 3" xfId="8210" xr:uid="{676067A4-2909-433C-B521-8630B6A342DC}"/>
    <cellStyle name="Normal 12 5 4" xfId="8211" xr:uid="{3926B480-AF6C-4282-88D0-12B5FC5804A4}"/>
    <cellStyle name="Normal 12 5 5" xfId="8212" xr:uid="{2D816076-D81C-4225-9F5F-53E8B8E2F2FC}"/>
    <cellStyle name="Normal 12 5 6" xfId="8213" xr:uid="{1E8C708A-3B95-4A7C-93AD-B5280059B55C}"/>
    <cellStyle name="Normal 12 5 7" xfId="8214" xr:uid="{B5470B5C-82CB-435A-B464-F2F56B6DC264}"/>
    <cellStyle name="Normal 12 5 8" xfId="8215" xr:uid="{8B9D3D38-D19D-40FB-8C5A-286212F1C6AF}"/>
    <cellStyle name="Normal 12 6" xfId="8216" xr:uid="{F070EA58-2B39-4433-AA12-46597B4E5919}"/>
    <cellStyle name="Normal 12 6 2" xfId="8217" xr:uid="{7FFCE6D9-082B-4CB0-BA3F-FB02BC20DB4E}"/>
    <cellStyle name="Normal 12 6 3" xfId="8218" xr:uid="{013ED583-8CFB-4F03-B5DD-3579CC6D4E16}"/>
    <cellStyle name="Normal 12 6 4" xfId="8219" xr:uid="{F7300B01-930D-4BC8-9E92-551366227256}"/>
    <cellStyle name="Normal 12 6 5" xfId="8220" xr:uid="{584FC36D-87A9-42EE-9E57-EC64689D71F6}"/>
    <cellStyle name="Normal 12 6 6" xfId="8221" xr:uid="{0996C937-9C61-4C25-96A0-6EAA78A68490}"/>
    <cellStyle name="Normal 12 6 7" xfId="8222" xr:uid="{3A75182E-DD0F-4E0C-898C-AEE4A9F0D7E4}"/>
    <cellStyle name="Normal 12 6 8" xfId="8223" xr:uid="{E7A08F75-99B1-4E58-9C0A-2E4B77FB455B}"/>
    <cellStyle name="Normal 12 7" xfId="8224" xr:uid="{A6AF8C2E-CC53-4D8A-A657-F184264F8C14}"/>
    <cellStyle name="Normal 12 7 2" xfId="8225" xr:uid="{828E322A-C31D-4E6E-887F-92B6D6F2E73B}"/>
    <cellStyle name="Normal 12 7 3" xfId="8226" xr:uid="{ADEC9860-A66E-4D71-ABE0-CB8EAED7F03B}"/>
    <cellStyle name="Normal 12 7 4" xfId="8227" xr:uid="{43876F19-BA4A-4520-90EF-BF52D383CD3F}"/>
    <cellStyle name="Normal 12 7 5" xfId="8228" xr:uid="{949ED552-A6EF-40D7-B06C-E5C4096E8D6F}"/>
    <cellStyle name="Normal 12 7 6" xfId="8229" xr:uid="{9CF329C3-D9FB-4BEA-B9F9-ECD8ED32BE17}"/>
    <cellStyle name="Normal 12 7 7" xfId="8230" xr:uid="{650329A3-BEC4-4618-ADFD-8C7A080977E9}"/>
    <cellStyle name="Normal 12 7 8" xfId="8231" xr:uid="{5A2D02E9-BCB8-4C1F-99C5-2C627914E2D3}"/>
    <cellStyle name="Normal 12 8" xfId="8232" xr:uid="{C619FAE6-A220-4AC0-9C25-117CEE2951FB}"/>
    <cellStyle name="Normal 12 9" xfId="8233" xr:uid="{20EB7B47-267C-4D52-BE51-897B7D9C83BA}"/>
    <cellStyle name="Normal 124" xfId="7614" xr:uid="{65F776A3-360F-4A6C-A260-A38BBDB533F3}"/>
    <cellStyle name="Normal 13" xfId="7615" xr:uid="{1BB5B0B2-378D-4029-A40C-C3D2D01DC109}"/>
    <cellStyle name="Normal 13 10" xfId="8234" xr:uid="{1D432396-E948-4A99-972F-214291E25B16}"/>
    <cellStyle name="Normal 13 11" xfId="8235" xr:uid="{DD9C0D32-AD84-4622-BD60-FE4AC734E09F}"/>
    <cellStyle name="Normal 13 2" xfId="7616" xr:uid="{4024F3E8-09E6-4F0C-A3F9-E570BAD484FC}"/>
    <cellStyle name="Normal 13 2 2" xfId="7617" xr:uid="{7C05D713-729E-40EC-9422-5DE2351090DC}"/>
    <cellStyle name="Normal 13 2 2 2" xfId="7618" xr:uid="{F89ABC75-D347-4D91-B706-C89196923D71}"/>
    <cellStyle name="Normal 13 2 2 2 2" xfId="7619" xr:uid="{53ECB417-C349-40CE-BE87-40F34737A150}"/>
    <cellStyle name="Normal 13 2 2 3" xfId="7620" xr:uid="{8B58D693-0E81-4865-AA74-7B8138A6DD67}"/>
    <cellStyle name="Normal 13 2 3" xfId="7621" xr:uid="{E2241BAB-622C-469F-B019-73E62575CFFA}"/>
    <cellStyle name="Normal 13 2 3 2" xfId="7622" xr:uid="{984109EC-AB06-449E-BB1D-C4D3D42169B0}"/>
    <cellStyle name="Normal 13 2 4" xfId="7623" xr:uid="{A01CF8EF-64A4-4022-97ED-E94B0FF46CBC}"/>
    <cellStyle name="Normal 13 2 5" xfId="8236" xr:uid="{DE30DA4D-1159-41A8-AC4A-48BE370A2106}"/>
    <cellStyle name="Normal 13 2 6" xfId="8237" xr:uid="{4A22DBD0-CA0B-4C84-A1BA-421EF7F5A154}"/>
    <cellStyle name="Normal 13 2 7" xfId="8238" xr:uid="{289FED02-382A-4B06-BF3C-A1337EC2FB0F}"/>
    <cellStyle name="Normal 13 2 8" xfId="8239" xr:uid="{441F94C0-0841-4C49-BB09-64E82A06F3D9}"/>
    <cellStyle name="Normal 13 3" xfId="7624" xr:uid="{8ACB06A2-2475-4620-8CBE-25DA49E4BA2E}"/>
    <cellStyle name="Normal 13 3 2" xfId="7625" xr:uid="{52AF36AE-CD92-46A5-8305-A9A99BCB1919}"/>
    <cellStyle name="Normal 13 3 2 2" xfId="7626" xr:uid="{098D2BFE-799E-4FF7-ABFF-12440603A6A8}"/>
    <cellStyle name="Normal 13 3 3" xfId="7627" xr:uid="{28106F0B-631C-4B98-8969-36D7F530AE72}"/>
    <cellStyle name="Normal 13 3 4" xfId="8240" xr:uid="{03534D40-B455-4CE7-B467-3D2F75C513EC}"/>
    <cellStyle name="Normal 13 3 5" xfId="8241" xr:uid="{25C686AB-938C-49FC-A5C1-07AD2D48AA23}"/>
    <cellStyle name="Normal 13 3 6" xfId="8242" xr:uid="{6ADAA1C5-06FC-4A82-8FBC-87F66AAE187A}"/>
    <cellStyle name="Normal 13 3 7" xfId="8243" xr:uid="{E13FA8D3-B823-4FBF-81DA-0FEA00621C58}"/>
    <cellStyle name="Normal 13 3 8" xfId="8244" xr:uid="{ED123CB4-81F5-43D0-A77A-B444F3D2EC7F}"/>
    <cellStyle name="Normal 13 4" xfId="7628" xr:uid="{8442E195-6D46-4942-9DC4-629AFC7BF9B7}"/>
    <cellStyle name="Normal 13 4 2" xfId="7629" xr:uid="{11F953D7-1ACE-457C-8737-403501F4CB67}"/>
    <cellStyle name="Normal 13 4 2 2" xfId="7630" xr:uid="{771A1941-EBDD-40D8-8FDF-4FAB766EF0A0}"/>
    <cellStyle name="Normal 13 4 3" xfId="7631" xr:uid="{DFAD572F-D29B-4D09-9F1A-14CA379631E4}"/>
    <cellStyle name="Normal 13 4 4" xfId="8245" xr:uid="{0D7A8C1B-B25C-4D36-B838-98CD9CBB9FEB}"/>
    <cellStyle name="Normal 13 4 5" xfId="8246" xr:uid="{6D823C78-649D-47D9-BF96-DF3E9A5FA7B2}"/>
    <cellStyle name="Normal 13 4 6" xfId="8247" xr:uid="{F2A00280-4426-4CF3-BD2C-AE68C0914405}"/>
    <cellStyle name="Normal 13 4 7" xfId="8248" xr:uid="{B2430EF1-7489-4DF3-99F4-61FB79692E5C}"/>
    <cellStyle name="Normal 13 4 8" xfId="8249" xr:uid="{6EE8BE9F-570A-407B-8522-1558D5D398A7}"/>
    <cellStyle name="Normal 13 5" xfId="7632" xr:uid="{AF288114-9D78-454A-BB1B-F6D17E9C2715}"/>
    <cellStyle name="Normal 13 5 2" xfId="7633" xr:uid="{D2E88990-0FEF-4FE2-A5B8-5DA6A0154E55}"/>
    <cellStyle name="Normal 13 5 3" xfId="8250" xr:uid="{3AD511B7-9D6E-4565-BD02-126E53896C9B}"/>
    <cellStyle name="Normal 13 5 4" xfId="8251" xr:uid="{B7990A3B-FBDA-4E91-AE03-9F301BC717D0}"/>
    <cellStyle name="Normal 13 5 5" xfId="8252" xr:uid="{92A92DC6-B023-442F-A554-4D5A328C5A83}"/>
    <cellStyle name="Normal 13 5 6" xfId="8253" xr:uid="{34B2580B-C4E8-4209-BA30-059117B1A04F}"/>
    <cellStyle name="Normal 13 5 7" xfId="8254" xr:uid="{F27A15F1-6406-4113-9CFE-410CE52BAF3C}"/>
    <cellStyle name="Normal 13 5 8" xfId="8255" xr:uid="{E34BFC92-1CBF-43A4-97DF-D0D2E7233DEB}"/>
    <cellStyle name="Normal 13 6" xfId="7634" xr:uid="{E1C6E76C-04A6-4A9B-BC5B-2C4921EB628A}"/>
    <cellStyle name="Normal 13 6 2" xfId="8256" xr:uid="{BF4B9288-EACB-4078-B374-DD8B82009B45}"/>
    <cellStyle name="Normal 13 6 3" xfId="8257" xr:uid="{23644F80-AEEA-4E6A-9D42-E0C57DFDBC27}"/>
    <cellStyle name="Normal 13 6 4" xfId="8258" xr:uid="{007B15E2-50D0-44E1-B6EE-6427C99FD1FE}"/>
    <cellStyle name="Normal 13 6 5" xfId="8259" xr:uid="{A8FAF5C7-0CE2-4B67-83BB-E20374FE0249}"/>
    <cellStyle name="Normal 13 6 6" xfId="8260" xr:uid="{A9A155EC-7D0E-45DA-85E1-48A7F1D2BF82}"/>
    <cellStyle name="Normal 13 6 7" xfId="8261" xr:uid="{0FC6EF50-1A60-4A79-B33E-752D5CC852F6}"/>
    <cellStyle name="Normal 13 6 8" xfId="8262" xr:uid="{DB241AB0-5CD1-4119-99F4-539128E4728B}"/>
    <cellStyle name="Normal 13 7" xfId="8263" xr:uid="{C72F3DD3-138B-4AFD-9469-94CEFC295D39}"/>
    <cellStyle name="Normal 13 7 2" xfId="8264" xr:uid="{EA1BA753-1AA5-43FF-9E69-55445636280D}"/>
    <cellStyle name="Normal 13 7 3" xfId="8265" xr:uid="{58F9EEF6-06E4-468A-840B-0C410CDE6A21}"/>
    <cellStyle name="Normal 13 7 4" xfId="8266" xr:uid="{6E1DCE69-46F0-4F48-966F-B63F23E779A8}"/>
    <cellStyle name="Normal 13 7 5" xfId="8267" xr:uid="{9B9F3DDC-2431-4DD8-BB5F-BA85301ED3F4}"/>
    <cellStyle name="Normal 13 7 6" xfId="8268" xr:uid="{AB7F0FF7-ED0A-4FFB-BCB3-6BCFD7C4E9C4}"/>
    <cellStyle name="Normal 13 7 7" xfId="8269" xr:uid="{5D2D4B14-6D2B-4F2D-B7C2-20B76FB5B79A}"/>
    <cellStyle name="Normal 13 7 8" xfId="8270" xr:uid="{CE02844A-B2AF-4EA8-B12F-F6588DE4A9FE}"/>
    <cellStyle name="Normal 13 8" xfId="8271" xr:uid="{C6A0A30F-3F7F-45CC-8258-34E7BE03EF1F}"/>
    <cellStyle name="Normal 13 9" xfId="8272" xr:uid="{3C03AF92-B68A-4111-B7A6-894EDA1F74F0}"/>
    <cellStyle name="Normal 14" xfId="7635" xr:uid="{FD067352-9560-45D1-9230-4B5017B2E199}"/>
    <cellStyle name="Normal 14 10" xfId="8273" xr:uid="{CB36817A-253A-4E59-B01F-A209862B3BC1}"/>
    <cellStyle name="Normal 14 11" xfId="8274" xr:uid="{F1888B22-35C9-4021-BB9D-A742C87A5F18}"/>
    <cellStyle name="Normal 14 2" xfId="7636" xr:uid="{85077682-D0CC-48DE-A101-DE5F12C62533}"/>
    <cellStyle name="Normal 14 2 2" xfId="7637" xr:uid="{C26AEA0A-76CD-447A-9517-C6B4F8D230B5}"/>
    <cellStyle name="Normal 14 2 2 2" xfId="7638" xr:uid="{EBD532E9-50F0-4650-82E9-9150EFCDE350}"/>
    <cellStyle name="Normal 14 2 3" xfId="7639" xr:uid="{47115C30-6AA3-4D61-AEB9-7EA5AEF44FA2}"/>
    <cellStyle name="Normal 14 2 4" xfId="8275" xr:uid="{5E7F4167-3AFC-4752-A202-61C731EA9729}"/>
    <cellStyle name="Normal 14 2 5" xfId="8276" xr:uid="{4CF82920-FDA8-47ED-BB5B-2C8A5CF23778}"/>
    <cellStyle name="Normal 14 2 6" xfId="8277" xr:uid="{50F33092-75AA-437B-A644-84E1181958F8}"/>
    <cellStyle name="Normal 14 2 7" xfId="8278" xr:uid="{B076E28A-6391-4FF0-8EBC-899010738156}"/>
    <cellStyle name="Normal 14 2 8" xfId="8279" xr:uid="{689CCB54-BFEB-409E-98F3-B02B0A175986}"/>
    <cellStyle name="Normal 14 3" xfId="7640" xr:uid="{37ADD371-10FE-4058-A1C1-0BC7CF105C79}"/>
    <cellStyle name="Normal 14 3 2" xfId="7641" xr:uid="{8A078AA7-7AB1-4AC1-BFB7-2D9709BA9C07}"/>
    <cellStyle name="Normal 14 3 2 2" xfId="7642" xr:uid="{A1F9A25D-6488-4D18-A1B2-17094016E404}"/>
    <cellStyle name="Normal 14 3 3" xfId="7643" xr:uid="{2181DB4E-A042-48D6-A5A5-E0D73E84EAA7}"/>
    <cellStyle name="Normal 14 3 4" xfId="8280" xr:uid="{9D862B67-A0E5-4783-93FA-5AAE1CBEE31E}"/>
    <cellStyle name="Normal 14 3 5" xfId="8281" xr:uid="{ACE3336E-880E-4103-8FD1-199FB078EFC7}"/>
    <cellStyle name="Normal 14 3 6" xfId="8282" xr:uid="{6B007239-8EFD-4CF7-AB8C-05F27715D3B1}"/>
    <cellStyle name="Normal 14 3 7" xfId="8283" xr:uid="{DBCE8181-DBCB-4E18-849D-E3CFE0BA4C0F}"/>
    <cellStyle name="Normal 14 3 8" xfId="8284" xr:uid="{1072C583-72B6-49AD-971C-9F2BE5B9A2E0}"/>
    <cellStyle name="Normal 14 4" xfId="7644" xr:uid="{387310D7-D190-45A9-8E04-05EE960A8D48}"/>
    <cellStyle name="Normal 14 4 2" xfId="7645" xr:uid="{AB85D78D-DBA7-4CF5-A5D5-C2BC3FDDB40B}"/>
    <cellStyle name="Normal 14 4 3" xfId="8285" xr:uid="{C42697B0-677F-4799-BD0E-4159CAAD7C48}"/>
    <cellStyle name="Normal 14 4 4" xfId="8286" xr:uid="{5E6194C0-7671-46F1-AA53-8A133839055E}"/>
    <cellStyle name="Normal 14 4 5" xfId="8287" xr:uid="{8243F35F-2D66-4CFF-B34A-2EE25B1E6A28}"/>
    <cellStyle name="Normal 14 4 6" xfId="8288" xr:uid="{66AB1329-4CA8-45F8-831B-6CE949F58D72}"/>
    <cellStyle name="Normal 14 4 7" xfId="8289" xr:uid="{D0D0A52F-BAFA-4B9E-8A54-E6591BED00C9}"/>
    <cellStyle name="Normal 14 4 8" xfId="8290" xr:uid="{626BC9BF-04C1-422F-8538-0C76D8E79B7C}"/>
    <cellStyle name="Normal 14 5" xfId="7646" xr:uid="{24435F41-FC1F-4CC6-B9D0-CCD3AE743527}"/>
    <cellStyle name="Normal 14 5 2" xfId="8291" xr:uid="{587F1191-6A7B-4E1F-93D8-4F46EC870972}"/>
    <cellStyle name="Normal 14 5 3" xfId="8292" xr:uid="{0AC1F711-2126-4A18-8BF9-66890F91402B}"/>
    <cellStyle name="Normal 14 5 4" xfId="8293" xr:uid="{456D3049-A544-47C4-9678-8EF9F05843AE}"/>
    <cellStyle name="Normal 14 5 5" xfId="8294" xr:uid="{1ABFA1D7-A5E9-4388-B659-C0FADE6B8503}"/>
    <cellStyle name="Normal 14 5 6" xfId="8295" xr:uid="{C925FC07-7571-4264-BE75-CB75B719819F}"/>
    <cellStyle name="Normal 14 5 7" xfId="8296" xr:uid="{90A499FC-523E-4FCF-8B78-B008388E31FF}"/>
    <cellStyle name="Normal 14 5 8" xfId="8297" xr:uid="{B788233A-0E63-461D-87FC-C0927D65739B}"/>
    <cellStyle name="Normal 14 6" xfId="8298" xr:uid="{6214EA2F-7468-4C10-BFB2-69AD85E14468}"/>
    <cellStyle name="Normal 14 6 2" xfId="8299" xr:uid="{C2A1EBCE-DE4B-4303-921A-15EAB0F92BAF}"/>
    <cellStyle name="Normal 14 6 3" xfId="8300" xr:uid="{0FB5D48D-D2B2-402E-BDA3-03153D952E3F}"/>
    <cellStyle name="Normal 14 6 4" xfId="8301" xr:uid="{50A4355A-764A-4651-8927-4188C22DA75E}"/>
    <cellStyle name="Normal 14 6 5" xfId="8302" xr:uid="{66EB032C-A995-4C88-8A77-DBCC8BA8DB85}"/>
    <cellStyle name="Normal 14 6 6" xfId="8303" xr:uid="{EC6DEF3C-301C-4168-BA0A-DB7441553671}"/>
    <cellStyle name="Normal 14 6 7" xfId="8304" xr:uid="{61B9AC91-F31D-4D40-9803-95BDE2E853FA}"/>
    <cellStyle name="Normal 14 6 8" xfId="8305" xr:uid="{4CF20434-727D-405D-B31B-BF919F055741}"/>
    <cellStyle name="Normal 14 7" xfId="8306" xr:uid="{8E4F9A6E-104A-4ED4-B535-261D88AF8419}"/>
    <cellStyle name="Normal 14 7 2" xfId="8307" xr:uid="{007AD025-D45B-4231-9A03-DBA122F2BAF0}"/>
    <cellStyle name="Normal 14 7 3" xfId="8308" xr:uid="{C4F8A992-AED3-4135-9190-5E00FE343CAB}"/>
    <cellStyle name="Normal 14 7 4" xfId="8309" xr:uid="{86C47C96-376C-4430-9D50-79127BE1CDA4}"/>
    <cellStyle name="Normal 14 7 5" xfId="8310" xr:uid="{94B0995A-761D-4246-948F-C94125CC1DD1}"/>
    <cellStyle name="Normal 14 7 6" xfId="8311" xr:uid="{7164CF9C-D6CC-48BC-9F93-04B22F9B9BE7}"/>
    <cellStyle name="Normal 14 7 7" xfId="8312" xr:uid="{821FDD7F-D81B-434F-8728-91AA31E42FEA}"/>
    <cellStyle name="Normal 14 7 8" xfId="8313" xr:uid="{B5BFF563-E9C4-400F-8D53-2CDBB0AF88DC}"/>
    <cellStyle name="Normal 14 8" xfId="8314" xr:uid="{10BACAA7-2864-4DDB-998F-B10321D2F61D}"/>
    <cellStyle name="Normal 14 9" xfId="8315" xr:uid="{378B0F0B-9EAB-414D-A03F-F04A14D93BFE}"/>
    <cellStyle name="Normal 15" xfId="7647" xr:uid="{409DC9E5-716E-4A65-AD87-5DDF0AC27F36}"/>
    <cellStyle name="Normal 15 2" xfId="7648" xr:uid="{B4B952CB-232A-4DBF-AA9A-DCA296A5952C}"/>
    <cellStyle name="Normal 15 2 2" xfId="7649" xr:uid="{8365E5EC-D091-4289-B623-B68497DE6963}"/>
    <cellStyle name="Normal 15 2 2 2" xfId="7650" xr:uid="{CA0ED36D-1E47-4375-BAB9-8DFD7FFC2F45}"/>
    <cellStyle name="Normal 15 2 3" xfId="7651" xr:uid="{5047F8DC-FBE3-4FD6-96A9-C00455F469F5}"/>
    <cellStyle name="Normal 15 3" xfId="7652" xr:uid="{042F6A20-14FA-4189-A89D-5B0FA6F95692}"/>
    <cellStyle name="Normal 15 3 2" xfId="7653" xr:uid="{A398823C-0E4F-47C4-8326-0D2013FB2902}"/>
    <cellStyle name="Normal 15 3 2 2" xfId="7654" xr:uid="{008F3883-07AB-47D1-B996-000FAAF8F9F0}"/>
    <cellStyle name="Normal 15 3 3" xfId="7655" xr:uid="{83415570-09B1-464A-893C-5C67C9A81F73}"/>
    <cellStyle name="Normal 15 4" xfId="7656" xr:uid="{72F206FB-D6AE-46FA-B5FB-95CF061D201F}"/>
    <cellStyle name="Normal 15 4 2" xfId="7657" xr:uid="{D4B44817-57C6-4FC1-BFD9-D9986E12F495}"/>
    <cellStyle name="Normal 15 5" xfId="7658" xr:uid="{4CA6AD77-656A-49BD-A10C-AB02A90407BB}"/>
    <cellStyle name="Normal 152" xfId="7659" xr:uid="{26AFDAE7-0DC7-48A1-91F3-93C603927C61}"/>
    <cellStyle name="Normal 16" xfId="7660" xr:uid="{954A5705-5C47-4987-BBE1-32EB1255A3B6}"/>
    <cellStyle name="Normal 16 10" xfId="8316" xr:uid="{52D5E067-94E2-47FE-8A33-C8C6356146B5}"/>
    <cellStyle name="Normal 16 2" xfId="83" xr:uid="{4D1B1DE3-644E-499B-A06E-35178530426C}"/>
    <cellStyle name="Normal 16 2 10" xfId="7661" xr:uid="{A37A4D1E-9720-4122-A739-B0DF78186E9F}"/>
    <cellStyle name="Normal 16 2 2" xfId="7662" xr:uid="{5B04ADC6-945F-4749-AAFC-C583D87B1B2B}"/>
    <cellStyle name="Normal 16 2 2 2" xfId="7663" xr:uid="{71B87DF4-2159-4A77-BDBC-294FBDDCB9EA}"/>
    <cellStyle name="Normal 16 2 3" xfId="7664" xr:uid="{3B0D1F23-711D-4912-848E-8E17228A2712}"/>
    <cellStyle name="Normal 16 2 4" xfId="8317" xr:uid="{82A61FCE-4C85-4935-BCB3-5861F709C673}"/>
    <cellStyle name="Normal 16 2 5" xfId="8318" xr:uid="{548FF411-1278-430E-8DE7-204E31BB817B}"/>
    <cellStyle name="Normal 16 2 6" xfId="8319" xr:uid="{5A216906-AF47-4058-B53E-DAD49F5B5C98}"/>
    <cellStyle name="Normal 16 2 7" xfId="8320" xr:uid="{D59492C8-7DD0-49E8-9D28-931922E226AF}"/>
    <cellStyle name="Normal 16 2 8" xfId="8321" xr:uid="{AB79E130-B578-4A18-94F8-E5A168BC3D30}"/>
    <cellStyle name="Normal 16 2 9" xfId="9034" xr:uid="{A4F97E32-16C4-4CBA-9BB2-C0DA8C150E67}"/>
    <cellStyle name="Normal 16 3" xfId="7665" xr:uid="{08AF4F21-133E-4E57-A11E-903A36C2A4BE}"/>
    <cellStyle name="Normal 16 3 2" xfId="7666" xr:uid="{DC10A509-17C0-44F4-ACD4-93BE3ED260DC}"/>
    <cellStyle name="Normal 16 3 2 2" xfId="7667" xr:uid="{8D1D2F41-C17F-4A0B-A53F-5CBEBFE797FA}"/>
    <cellStyle name="Normal 16 3 3" xfId="7668" xr:uid="{2E906918-E329-418B-AE4B-02DA203B8F3B}"/>
    <cellStyle name="Normal 16 3 4" xfId="8322" xr:uid="{70E80CC7-39AA-4B4B-A15B-6CE440062638}"/>
    <cellStyle name="Normal 16 4" xfId="7669" xr:uid="{01399BE7-0215-4D2E-A830-ECB591B5B009}"/>
    <cellStyle name="Normal 16 4 2" xfId="7670" xr:uid="{46AE17C7-9014-46C0-ABDB-2CB0A8898DF9}"/>
    <cellStyle name="Normal 16 5" xfId="7671" xr:uid="{2277746B-5984-4A8F-8F5F-E88738410562}"/>
    <cellStyle name="Normal 16 6" xfId="8323" xr:uid="{F35305AE-A10B-445A-9907-AF5A190BD427}"/>
    <cellStyle name="Normal 16 7" xfId="8324" xr:uid="{F998A88E-FBB8-4466-8FC9-68F8A9EA802B}"/>
    <cellStyle name="Normal 16 8" xfId="8325" xr:uid="{8B21B645-7856-4AA9-AE6C-1CABC0E7AE01}"/>
    <cellStyle name="Normal 16 9" xfId="8326" xr:uid="{7289B5B2-6438-4D9D-A11E-E029FD8255CD}"/>
    <cellStyle name="Normal 17" xfId="7672" xr:uid="{61800AE3-CB6D-4AC9-8887-7059DEDE0562}"/>
    <cellStyle name="Normal 17 10" xfId="8327" xr:uid="{CBE6EE1A-5951-4BA5-B17B-F30E513A793D}"/>
    <cellStyle name="Normal 17 2" xfId="7673" xr:uid="{3661C016-4F77-414E-8239-391EF6CB5357}"/>
    <cellStyle name="Normal 17 2 2" xfId="7674" xr:uid="{E4BE0547-D1F6-4F96-AB4A-61FFB9158237}"/>
    <cellStyle name="Normal 17 2 2 2" xfId="7675" xr:uid="{19D103E6-FCD1-4B65-8AA9-FD690383EA60}"/>
    <cellStyle name="Normal 17 2 3" xfId="7676" xr:uid="{AF2B640E-E9D2-4561-A4F7-DD5566DF9BF0}"/>
    <cellStyle name="Normal 17 2 4" xfId="8328" xr:uid="{9EC027A6-02ED-4549-A2C0-CC48E455E0CF}"/>
    <cellStyle name="Normal 17 2 5" xfId="8329" xr:uid="{5DF2D732-ACE5-4233-8C9A-6F8A0AC71D5D}"/>
    <cellStyle name="Normal 17 2 6" xfId="8330" xr:uid="{BAB4B922-4BE3-44C4-8AEC-B4640F97061D}"/>
    <cellStyle name="Normal 17 2 7" xfId="8331" xr:uid="{D47065C2-5FD4-4D60-A2EF-1562088C7CF6}"/>
    <cellStyle name="Normal 17 2 8" xfId="8332" xr:uid="{30A761E5-7C7D-410E-A1C6-73D2AB5ACFAE}"/>
    <cellStyle name="Normal 17 3" xfId="7677" xr:uid="{A96246DF-CBCF-4E7B-B173-0AB95265F798}"/>
    <cellStyle name="Normal 17 3 2" xfId="7678" xr:uid="{6331E88C-6083-43E0-B48D-2456E75C363C}"/>
    <cellStyle name="Normal 17 3 3" xfId="8333" xr:uid="{3F93A525-26D6-421D-88D7-B0D8D9F62683}"/>
    <cellStyle name="Normal 17 3 4" xfId="8334" xr:uid="{5B49F96D-C8FA-414A-A5DD-94F7D169A93C}"/>
    <cellStyle name="Normal 17 4" xfId="7679" xr:uid="{DEC873DA-7E92-4A1E-B98B-120762055165}"/>
    <cellStyle name="Normal 17 5" xfId="8335" xr:uid="{BBB2B477-F5CB-412B-B505-ADC453E674CD}"/>
    <cellStyle name="Normal 17 6" xfId="8336" xr:uid="{C4B8364B-B15A-4A18-8047-C3508E6AD6C4}"/>
    <cellStyle name="Normal 17 7" xfId="8337" xr:uid="{AB817A8E-7229-44CB-8D29-CA5721675E66}"/>
    <cellStyle name="Normal 17 8" xfId="8338" xr:uid="{B226D9B7-7C33-4888-8960-FF6B68C0ECAC}"/>
    <cellStyle name="Normal 17 9" xfId="8339" xr:uid="{251D6D8C-968C-4A5D-85F7-64734E644130}"/>
    <cellStyle name="Normal 18" xfId="7680" xr:uid="{198D57A2-F99D-4A15-BB25-FCB01982B9E7}"/>
    <cellStyle name="Normal 18 2" xfId="7681" xr:uid="{DF266F6F-D51A-4B90-96C1-6C53837374C2}"/>
    <cellStyle name="Normal 18 2 2" xfId="7682" xr:uid="{88C6E7A9-94EB-44F8-82DF-473093C03E7A}"/>
    <cellStyle name="Normal 18 2 2 2" xfId="7683" xr:uid="{6690A2B4-8D76-4048-9608-69C62E80BE4D}"/>
    <cellStyle name="Normal 18 2 3" xfId="7684" xr:uid="{125041E4-8927-4212-8013-8A7F364E4700}"/>
    <cellStyle name="Normal 18 3" xfId="7685" xr:uid="{D955DBC9-193B-49A9-B5D9-FBFCB3907611}"/>
    <cellStyle name="Normal 18 3 2" xfId="7686" xr:uid="{A789453F-D0D3-4BD3-9763-6A4F660E914F}"/>
    <cellStyle name="Normal 18 4" xfId="7687" xr:uid="{CB860F3D-A9FB-4520-9534-1C17D90DBA53}"/>
    <cellStyle name="Normal 19" xfId="7688" xr:uid="{A5C51BEC-570E-4124-9FD6-52FC85CE612F}"/>
    <cellStyle name="Normal 19 2" xfId="7689" xr:uid="{6557B446-21AD-46FA-8F7A-3E66B4395AFD}"/>
    <cellStyle name="Normal 19 2 2" xfId="7690" xr:uid="{7F2AEC66-E805-4555-B9FA-4FA3FE9DC54A}"/>
    <cellStyle name="Normal 19 3" xfId="7691" xr:uid="{49CD3227-300E-4D8B-9E65-EFE46CBECBE6}"/>
    <cellStyle name="Normal 19 4" xfId="8096" xr:uid="{9D82724B-48AE-499F-845D-D389C81A44E6}"/>
    <cellStyle name="Normal 2" xfId="4" xr:uid="{00000000-0005-0000-0000-000006000000}"/>
    <cellStyle name="Normal 2 10" xfId="8340" xr:uid="{164FEE1F-2F3C-4F94-807B-06FEBF054A2B}"/>
    <cellStyle name="Normal 2 11" xfId="8341" xr:uid="{99E28211-A38F-4F94-87FB-186736A4072B}"/>
    <cellStyle name="Normal 2 12" xfId="8342" xr:uid="{CDA2C436-322D-410C-A9A4-7FF0613B13B2}"/>
    <cellStyle name="Normal 2 13" xfId="8343" xr:uid="{4A77837E-2927-4780-8E21-75E90FA2BD7C}"/>
    <cellStyle name="Normal 2 14" xfId="8344" xr:uid="{21B29AA9-3C0A-445D-B41C-3250AB48C45E}"/>
    <cellStyle name="Normal 2 14 2" xfId="8345" xr:uid="{2EFFB45B-DBB1-42FA-86F8-0E6169BEDD89}"/>
    <cellStyle name="Normal 2 15" xfId="51" xr:uid="{C1E6C6BE-108A-48BC-A12E-323A3553C208}"/>
    <cellStyle name="Normal 2 16" xfId="9063" xr:uid="{15BE13F7-43D4-44E5-B665-11B342F2C005}"/>
    <cellStyle name="Normal 2 2" xfId="9" xr:uid="{00000000-0005-0000-0000-000007000000}"/>
    <cellStyle name="Normal 2 2 10" xfId="9038" xr:uid="{830EFA46-F144-4C01-A414-4686C725ECB9}"/>
    <cellStyle name="Normal 2 2 11" xfId="94" xr:uid="{814FF9E0-913F-4BDA-BD09-DAE367B081E5}"/>
    <cellStyle name="Normal 2 2 12" xfId="49" xr:uid="{122115FA-AE27-4E60-80F8-62052F76BC29}"/>
    <cellStyle name="Normal 2 2 2" xfId="7692" xr:uid="{1C1B561D-1CEB-4404-B887-C7CD47B6332A}"/>
    <cellStyle name="Normal 2 2 2 2" xfId="84" xr:uid="{D6554523-D498-4182-88BF-1BA64CE04B54}"/>
    <cellStyle name="Normal 2 2 2 2 2" xfId="7694" xr:uid="{90D94D62-E7B6-47DC-919E-55C6732FEBCD}"/>
    <cellStyle name="Normal 2 2 2 2 2 2" xfId="7695" xr:uid="{A4EB8348-5269-4FAF-8989-CC71F92B4D10}"/>
    <cellStyle name="Normal 2 2 2 2 2 2 2" xfId="7696" xr:uid="{4350399F-0DD8-418F-AF95-4C335D21D8E8}"/>
    <cellStyle name="Normal 2 2 2 2 2 3" xfId="7697" xr:uid="{31F2BFEC-A15D-4354-AA0E-9E4D0CE9C6B0}"/>
    <cellStyle name="Normal 2 2 2 2 3" xfId="7698" xr:uid="{709A3AFE-540B-43F1-94D3-B9314DC6BC08}"/>
    <cellStyle name="Normal 2 2 2 2 3 2" xfId="7699" xr:uid="{ED19243B-135B-40A2-A721-179327BD3A8B}"/>
    <cellStyle name="Normal 2 2 2 2 4" xfId="7700" xr:uid="{CA222208-2A60-4AC2-8A95-A4FBDFEFA3FD}"/>
    <cellStyle name="Normal 2 2 2 2 5" xfId="9035" xr:uid="{9B549F75-E822-4386-BE55-E5CAF3A8673D}"/>
    <cellStyle name="Normal 2 2 2 2 6" xfId="7693" xr:uid="{967A3A21-5527-4924-95DB-198AAF04142F}"/>
    <cellStyle name="Normal 2 2 2 3" xfId="7701" xr:uid="{FB9BD650-F076-4EB6-8364-E052B49970EC}"/>
    <cellStyle name="Normal 2 2 2 3 2" xfId="7702" xr:uid="{734A4B83-8A64-43AA-B21B-7535CC89914C}"/>
    <cellStyle name="Normal 2 2 2 3 2 2" xfId="7703" xr:uid="{472D2907-D914-4B6B-B72E-C33BE197E0F5}"/>
    <cellStyle name="Normal 2 2 2 3 2 2 2" xfId="7704" xr:uid="{D43601F9-4DCD-489B-A67D-8F4EA9B7E805}"/>
    <cellStyle name="Normal 2 2 2 3 2 3" xfId="7705" xr:uid="{54EE8BAF-C528-42BA-A8B2-F284BEFEB358}"/>
    <cellStyle name="Normal 2 2 2 3 3" xfId="7706" xr:uid="{9CF23DBC-F991-4DE9-8E61-1C517FE31B52}"/>
    <cellStyle name="Normal 2 2 2 3 3 2" xfId="7707" xr:uid="{23E19609-C6DF-4826-A6F2-580D4E235C59}"/>
    <cellStyle name="Normal 2 2 2 3 4" xfId="7708" xr:uid="{AFC2B808-E29B-4286-A9F0-EFCDFC19CB36}"/>
    <cellStyle name="Normal 2 2 2 4" xfId="7709" xr:uid="{47CC964C-CA78-4EAE-82E9-ABB3950E5A38}"/>
    <cellStyle name="Normal 2 2 2 4 2" xfId="7710" xr:uid="{8919C90F-5F79-4240-9F1E-380D868CC5C1}"/>
    <cellStyle name="Normal 2 2 2 4 2 2" xfId="7711" xr:uid="{409569F4-E8DD-4D0F-813E-10BCDB46A7BC}"/>
    <cellStyle name="Normal 2 2 2 4 3" xfId="7712" xr:uid="{4C4CDAA4-9428-4E42-8807-BDD6C565E69F}"/>
    <cellStyle name="Normal 2 2 2 5" xfId="7713" xr:uid="{D193D7ED-796B-4405-BD32-22B8CB4D98BA}"/>
    <cellStyle name="Normal 2 2 2 5 2" xfId="7714" xr:uid="{DFA75FEA-49B6-4D66-8B46-B59139535E50}"/>
    <cellStyle name="Normal 2 2 2 5 2 2" xfId="7715" xr:uid="{4A1F72B3-9B38-4E87-AA2B-A51C79503940}"/>
    <cellStyle name="Normal 2 2 2 5 3" xfId="7716" xr:uid="{4275F8B5-C50D-4338-BF5D-72F9C90D597B}"/>
    <cellStyle name="Normal 2 2 2 6" xfId="7717" xr:uid="{69491F45-D62C-4224-8D18-9549290E4634}"/>
    <cellStyle name="Normal 2 2 2 6 2" xfId="7718" xr:uid="{2ECDA645-68F4-4862-9D47-1B553092AEF6}"/>
    <cellStyle name="Normal 2 2 2 7" xfId="7719" xr:uid="{E6DC85CB-C6DC-433F-B8D7-AAC918EE36C8}"/>
    <cellStyle name="Normal 2 2 2 8" xfId="9254" xr:uid="{42243E02-7736-417E-A7FC-A8BE3C2391A0}"/>
    <cellStyle name="Normal 2 2 3" xfId="7720" xr:uid="{D0AE66BE-E9FD-4E09-B599-D680A4AB9910}"/>
    <cellStyle name="Normal 2 2 3 2" xfId="7721" xr:uid="{433DB62A-44DF-443A-A89B-58C20B046200}"/>
    <cellStyle name="Normal 2 2 3 2 2" xfId="7722" xr:uid="{66DA9DD5-8CC8-43FF-A78D-10F46CA25C93}"/>
    <cellStyle name="Normal 2 2 3 2 2 2" xfId="7723" xr:uid="{999925DE-62D6-43B8-8AFF-2E7AD992D4B0}"/>
    <cellStyle name="Normal 2 2 3 2 3" xfId="7724" xr:uid="{E1968168-34C9-4A14-916D-53FD91E206FD}"/>
    <cellStyle name="Normal 2 2 3 3" xfId="7725" xr:uid="{65A4730E-97FC-4AC2-B3A7-D77CB7012DDE}"/>
    <cellStyle name="Normal 2 2 3 3 2" xfId="7726" xr:uid="{4A1FDC07-4366-4342-8CC0-D959CEA7E0FA}"/>
    <cellStyle name="Normal 2 2 3 4" xfId="7727" xr:uid="{3BCE29A4-50F2-4803-8D83-6FB780EF286D}"/>
    <cellStyle name="Normal 2 2 4" xfId="7728" xr:uid="{9431ABA5-1207-48C8-8F1A-9BB0036DB3B3}"/>
    <cellStyle name="Normal 2 2 5" xfId="7729" xr:uid="{A8FC41B0-719B-46B3-A823-FC60DBEB73B9}"/>
    <cellStyle name="Normal 2 2 5 2" xfId="7730" xr:uid="{E429C83C-5DAC-4ABD-B7A3-E0B572EB410C}"/>
    <cellStyle name="Normal 2 2 6" xfId="7731" xr:uid="{C3B8B075-0A4D-439F-99AF-324177A48F28}"/>
    <cellStyle name="Normal 2 2 7" xfId="8346" xr:uid="{10C7675B-1D0E-4E8B-9E4A-D9464681F3D2}"/>
    <cellStyle name="Normal 2 2 8" xfId="8347" xr:uid="{FFA24230-FE08-45A6-865D-9CA442DE0408}"/>
    <cellStyle name="Normal 2 2 9" xfId="8348" xr:uid="{AF152D55-CF55-4DA8-BC7C-146B880B8F53}"/>
    <cellStyle name="Normal 2 3" xfId="11" xr:uid="{C1C2757F-8F59-470D-AA37-2E88B98A1907}"/>
    <cellStyle name="Normal 2 3 10" xfId="7732" xr:uid="{79A17FA8-5233-4CFC-BDB4-B09025FEC73A}"/>
    <cellStyle name="Normal 2 3 2" xfId="7733" xr:uid="{FCD0ECD3-48AD-4BFE-AA6A-99AD45B4B846}"/>
    <cellStyle name="Normal 2 3 2 2" xfId="7734" xr:uid="{278C8AB4-FE1C-4558-BDF1-B77AC0997000}"/>
    <cellStyle name="Normal 2 3 2 2 2" xfId="7735" xr:uid="{4CFDB31D-2855-4D1E-8C40-DD3CE290B0A2}"/>
    <cellStyle name="Normal 2 3 2 2 2 2" xfId="7736" xr:uid="{A10C1FAB-0DE6-4FEA-A8A2-29D3B64611C3}"/>
    <cellStyle name="Normal 2 3 2 2 3" xfId="7737" xr:uid="{6666F8DF-ED37-4789-A7AD-295B2FCB1B0D}"/>
    <cellStyle name="Normal 2 3 2 3" xfId="7738" xr:uid="{6E7D1949-7D21-4A00-AA70-1FC25080B34E}"/>
    <cellStyle name="Normal 2 3 2 3 2" xfId="7739" xr:uid="{585D0925-37F4-4D45-AA26-A9197862A9F8}"/>
    <cellStyle name="Normal 2 3 2 4" xfId="7740" xr:uid="{8C72124F-979A-4020-AB42-0D82808A65AA}"/>
    <cellStyle name="Normal 2 3 3" xfId="7741" xr:uid="{966EC6FE-650A-4409-8EE9-A826CED567D6}"/>
    <cellStyle name="Normal 2 3 3 2" xfId="7742" xr:uid="{5844505F-3687-4FCA-B03A-9893A9A7B8F3}"/>
    <cellStyle name="Normal 2 3 3 2 2" xfId="7743" xr:uid="{749A597C-FE7E-4013-842B-22535DD488FB}"/>
    <cellStyle name="Normal 2 3 3 2 2 2" xfId="7744" xr:uid="{C4DB663B-5027-4E57-9207-62AF6B5D9446}"/>
    <cellStyle name="Normal 2 3 3 2 3" xfId="7745" xr:uid="{07C8594E-9FAA-439A-A260-8D193030EABC}"/>
    <cellStyle name="Normal 2 3 3 3" xfId="7746" xr:uid="{8447A4AA-9DBC-4302-B8FF-40F8054E15F0}"/>
    <cellStyle name="Normal 2 3 3 3 2" xfId="7747" xr:uid="{FB9C192D-86C0-4057-85DC-4E35250F4B47}"/>
    <cellStyle name="Normal 2 3 3 4" xfId="7748" xr:uid="{02C854CA-F6D1-4DF0-BB1C-2D592240B09A}"/>
    <cellStyle name="Normal 2 3 4" xfId="7749" xr:uid="{CE5C3C41-1B06-4FE6-862F-3FC0924C9C2C}"/>
    <cellStyle name="Normal 2 3 4 2" xfId="7750" xr:uid="{01B1F339-4154-4217-8862-49454372ACBB}"/>
    <cellStyle name="Normal 2 3 4 2 2" xfId="7751" xr:uid="{D4384602-29ED-434B-83E5-4B652167783A}"/>
    <cellStyle name="Normal 2 3 4 3" xfId="7752" xr:uid="{B22C9B1C-DDD4-446B-A413-757032B219D7}"/>
    <cellStyle name="Normal 2 3 5" xfId="7753" xr:uid="{E6EC8677-8E0C-4A49-8072-20F6058CEABD}"/>
    <cellStyle name="Normal 2 3 5 2" xfId="7754" xr:uid="{CED3902C-80A6-4D32-8627-B30D2898A719}"/>
    <cellStyle name="Normal 2 3 5 2 2" xfId="7755" xr:uid="{B1DE7D8D-2D14-432B-94A3-CC7BECF53695}"/>
    <cellStyle name="Normal 2 3 5 3" xfId="7756" xr:uid="{57A7D160-F741-4689-B277-3E70268D7F29}"/>
    <cellStyle name="Normal 2 3 6" xfId="7757" xr:uid="{DC44C448-7EE3-4B03-9267-E892A1B537E6}"/>
    <cellStyle name="Normal 2 3 6 2" xfId="7758" xr:uid="{B094A2C7-3202-4CD4-8E42-5A019DFD1972}"/>
    <cellStyle name="Normal 2 3 7" xfId="7759" xr:uid="{467FF631-3A2A-473C-9B44-77915125AD0E}"/>
    <cellStyle name="Normal 2 3 8" xfId="8349" xr:uid="{EAE2948A-6161-40EB-94E2-0FE659CE4A17}"/>
    <cellStyle name="Normal 2 3 9" xfId="9067" xr:uid="{FFA9183D-45DD-4E1A-A3A5-7E586165459E}"/>
    <cellStyle name="Normal 2 4" xfId="7760" xr:uid="{795195A6-8023-4C57-AE3F-A5E4C4BEE605}"/>
    <cellStyle name="Normal 2 4 2" xfId="7761" xr:uid="{EB3136BD-4880-480E-9B0A-F7C331BF8D89}"/>
    <cellStyle name="Normal 2 4 2 2" xfId="7762" xr:uid="{CDEC9BB6-E834-419B-9845-306FB8623248}"/>
    <cellStyle name="Normal 2 4 2 2 2" xfId="7763" xr:uid="{9CEE0085-AC23-4F69-BB5A-CB8F578CEBF5}"/>
    <cellStyle name="Normal 2 4 2 2 2 2" xfId="7764" xr:uid="{8F46CF40-4B3B-4878-94F4-45350115D545}"/>
    <cellStyle name="Normal 2 4 2 2 3" xfId="7765" xr:uid="{07BD30C5-66C6-4C0E-9478-9A4FC7841EED}"/>
    <cellStyle name="Normal 2 4 2 3" xfId="7766" xr:uid="{D00EC7AF-BA6F-4608-9068-03416C05ECFB}"/>
    <cellStyle name="Normal 2 4 2 3 2" xfId="7767" xr:uid="{5CFEF07C-2698-496F-AA5A-416A348C1F4B}"/>
    <cellStyle name="Normal 2 4 2 4" xfId="7768" xr:uid="{BF815095-F515-44DC-9297-61DAF8B6AE7D}"/>
    <cellStyle name="Normal 2 4 3" xfId="7769" xr:uid="{1B6F18A3-B846-4791-8F30-03E9F279C670}"/>
    <cellStyle name="Normal 2 4 3 2" xfId="7770" xr:uid="{D55FD12E-F38E-4509-AC6F-86D71032BBA4}"/>
    <cellStyle name="Normal 2 4 3 2 2" xfId="7771" xr:uid="{40DE23FB-D64E-4D98-98BC-DD8546307D44}"/>
    <cellStyle name="Normal 2 4 3 3" xfId="7772" xr:uid="{3DDB8207-D278-4153-89AA-960AF6EFB37E}"/>
    <cellStyle name="Normal 2 4 4" xfId="7773" xr:uid="{D83D0D7A-7DE8-4FBC-AB50-5D04298DF386}"/>
    <cellStyle name="Normal 2 4 4 2" xfId="7774" xr:uid="{64E1D55D-0A3B-4606-8F33-6FBED70D8ECA}"/>
    <cellStyle name="Normal 2 4 4 2 2" xfId="7775" xr:uid="{8E35CC4E-BD66-46EF-BD64-5E14EE83CFF6}"/>
    <cellStyle name="Normal 2 4 4 3" xfId="7776" xr:uid="{FD37F3B0-A0CB-4112-9951-834BB1767192}"/>
    <cellStyle name="Normal 2 4 5" xfId="7777" xr:uid="{28A1866F-EF0F-4D09-AC25-D4711652CAD2}"/>
    <cellStyle name="Normal 2 4 5 2" xfId="7778" xr:uid="{F38D2C3E-89A5-4FB3-935D-77724A6E4C4B}"/>
    <cellStyle name="Normal 2 4 6" xfId="7779" xr:uid="{F92A3125-5B69-4FD5-819C-4BA272BF1CF6}"/>
    <cellStyle name="Normal 2 4 7" xfId="8350" xr:uid="{DC496A57-4AB1-4342-BEFD-A3F6B20B3449}"/>
    <cellStyle name="Normal 2 4 8" xfId="8351" xr:uid="{F1F148FB-99BF-4007-8EF5-95B86D1AC239}"/>
    <cellStyle name="Normal 2 4 9" xfId="9255" xr:uid="{26BD485B-B135-4E46-9B77-5AA98F1BD56A}"/>
    <cellStyle name="Normal 2 5" xfId="7780" xr:uid="{A1520A28-FD94-496F-A805-C022112049B5}"/>
    <cellStyle name="Normal 2 5 2" xfId="8352" xr:uid="{CC5930A4-6637-47C4-8778-4900378EE399}"/>
    <cellStyle name="Normal 2 5 3" xfId="8353" xr:uid="{CE1E9506-A5F9-4E0C-889B-5306DD742283}"/>
    <cellStyle name="Normal 2 5 4" xfId="8354" xr:uid="{44B002C9-F44A-4EDE-A0FB-2C02698840DC}"/>
    <cellStyle name="Normal 2 5 5" xfId="8355" xr:uid="{2B5DA77E-1D7D-4AA8-A2AE-4F424B0C4529}"/>
    <cellStyle name="Normal 2 5 6" xfId="8356" xr:uid="{D2A37B1A-8413-4932-A7AA-BEF824DACEB4}"/>
    <cellStyle name="Normal 2 5 7" xfId="8357" xr:uid="{52E09E64-7E98-4D3C-9FE6-5082B14BAAC1}"/>
    <cellStyle name="Normal 2 5 8" xfId="8358" xr:uid="{7906F4A8-748A-4B06-9BAE-277A72F6709D}"/>
    <cellStyle name="Normal 2 6" xfId="7781" xr:uid="{AD29D502-0F15-49CA-B19D-34DA26B95D20}"/>
    <cellStyle name="Normal 2 6 2" xfId="7782" xr:uid="{9C93E663-0383-4A15-943D-E2648305C168}"/>
    <cellStyle name="Normal 2 6 3" xfId="8359" xr:uid="{F91F2368-5FC4-4D88-BC7B-A12CA010CDBC}"/>
    <cellStyle name="Normal 2 6 4" xfId="8360" xr:uid="{5A0F50C7-8DA9-4B74-880C-2901960B8B60}"/>
    <cellStyle name="Normal 2 7" xfId="7783" xr:uid="{C6ED2D29-7156-4EAE-9C82-E24B9DBB6619}"/>
    <cellStyle name="Normal 2 7 2" xfId="8361" xr:uid="{C055916C-989C-47FC-9009-97B7B994FFC2}"/>
    <cellStyle name="Normal 2 7 3" xfId="8362" xr:uid="{4596EC49-CF8A-408D-8A52-1EC334CB3E8F}"/>
    <cellStyle name="Normal 2 7 4" xfId="8363" xr:uid="{8C78E362-81AB-4F0D-A95C-D9716BC0CE69}"/>
    <cellStyle name="Normal 2 8" xfId="8364" xr:uid="{BABC7947-5AD9-471D-8733-446E4AEBC3BD}"/>
    <cellStyle name="Normal 2 9" xfId="8365" xr:uid="{7F50BEB3-E96E-4EFE-B516-70CBABA6A7FA}"/>
    <cellStyle name="Normal 2_Bce" xfId="10" xr:uid="{00000000-0005-0000-0000-000008000000}"/>
    <cellStyle name="Normal 20" xfId="7784" xr:uid="{F69274ED-F33C-4341-94F0-7BEE0AB7465F}"/>
    <cellStyle name="Normal 20 2" xfId="85" xr:uid="{30D82B4C-CB91-4BE9-85B8-5519C6A571B2}"/>
    <cellStyle name="Normal 20 2 2" xfId="86" xr:uid="{48984BE0-2D5A-4BDA-927B-0E2325B23859}"/>
    <cellStyle name="Normal 20 2 2 2" xfId="9037" xr:uid="{E8D826FD-55BD-401C-99A3-8E2D077FF442}"/>
    <cellStyle name="Normal 20 2 2 3" xfId="7786" xr:uid="{6B85C2C1-D138-4C79-8631-C52A45D2474B}"/>
    <cellStyle name="Normal 20 2 3" xfId="9036" xr:uid="{B881F8FC-F313-4B51-834A-D269690A5B6A}"/>
    <cellStyle name="Normal 20 2 4" xfId="7785" xr:uid="{31B47346-FA34-4FDF-B1D1-06006AA0C8F3}"/>
    <cellStyle name="Normal 20 3" xfId="7787" xr:uid="{1F0DC314-EFC8-44BC-92F6-2C30DDA9852B}"/>
    <cellStyle name="Normal 21" xfId="7788" xr:uid="{00811842-2967-48EE-9333-11E5B1370032}"/>
    <cellStyle name="Normal 21 2" xfId="7789" xr:uid="{A0807FEF-6B53-45B9-9E44-D02B848F752A}"/>
    <cellStyle name="Normal 21 2 2" xfId="7790" xr:uid="{34F57311-7BB3-44F9-8878-D90FE83C2440}"/>
    <cellStyle name="Normal 21 3" xfId="7791" xr:uid="{14F54778-E54F-40FB-A0A2-00057DBD59AC}"/>
    <cellStyle name="Normal 22" xfId="7792" xr:uid="{E6CFFCFB-F880-4A4C-A812-94EB6CB58972}"/>
    <cellStyle name="Normal 22 2" xfId="7793" xr:uid="{2577FBFF-04AE-4E19-A7B8-78B29CE199C0}"/>
    <cellStyle name="Normal 22 2 2" xfId="7794" xr:uid="{BEE865D4-C481-4770-AA85-270D2AA87933}"/>
    <cellStyle name="Normal 22 3" xfId="7795" xr:uid="{26C4172F-10DD-4425-83DD-26378B9C7EDD}"/>
    <cellStyle name="Normal 23" xfId="7796" xr:uid="{17949CA8-64DE-4BC8-89E5-D5932B037A10}"/>
    <cellStyle name="Normal 23 2" xfId="7797" xr:uid="{B26FD884-65D1-4870-B035-EFA2D8B75E55}"/>
    <cellStyle name="Normal 23 2 2" xfId="7798" xr:uid="{AE9F028C-1E6F-4DB2-808E-069DC2054FDD}"/>
    <cellStyle name="Normal 23 2 3" xfId="8366" xr:uid="{C2DDFFAA-2A49-4E32-A5A8-C7860ED789ED}"/>
    <cellStyle name="Normal 23 2 4" xfId="8367" xr:uid="{6944EAD3-94C5-43F3-806D-33F3E921E0C9}"/>
    <cellStyle name="Normal 23 3" xfId="7799" xr:uid="{ED83EF60-5C2D-4306-831E-7223D1825200}"/>
    <cellStyle name="Normal 23 4" xfId="8368" xr:uid="{04ACC15E-806E-460F-A4E0-5C15EDA3FD48}"/>
    <cellStyle name="Normal 23 5" xfId="8369" xr:uid="{65B328F9-1310-49C9-A772-37F0C0690C6B}"/>
    <cellStyle name="Normal 23 6" xfId="8370" xr:uid="{619392DE-06FB-4517-AD7C-17EFB6624E00}"/>
    <cellStyle name="Normal 23 7" xfId="8371" xr:uid="{CDBC25B2-3739-4956-A1A4-73FF610D7841}"/>
    <cellStyle name="Normal 23 8" xfId="8372" xr:uid="{4C80EC64-FD3B-4165-98C5-F4E669687C65}"/>
    <cellStyle name="Normal 23 9" xfId="8373" xr:uid="{7C9B3C13-4648-4FBC-847C-AC2ED6BA5E14}"/>
    <cellStyle name="Normal 24" xfId="7800" xr:uid="{9725E5A3-B421-44F9-8C8C-DFD9D87E2B35}"/>
    <cellStyle name="Normal 24 2" xfId="7801" xr:uid="{85300F2F-90FC-4F78-869E-7620E9A89A8C}"/>
    <cellStyle name="Normal 24 2 2" xfId="7802" xr:uid="{7E4DB109-603D-4BF0-BCFE-968954138AFE}"/>
    <cellStyle name="Normal 24 2 3" xfId="8374" xr:uid="{0EC6525C-1175-4D18-8F43-A45515DF4FAB}"/>
    <cellStyle name="Normal 24 2 4" xfId="8375" xr:uid="{E21E69C6-386F-48EB-A6FB-F82B79929D5F}"/>
    <cellStyle name="Normal 24 3" xfId="7803" xr:uid="{A2759DF5-99FD-45AC-BFBC-6D5CF7EC3BEC}"/>
    <cellStyle name="Normal 24 4" xfId="8376" xr:uid="{973868B0-CE7C-4ECA-91B7-D16129B9F3CB}"/>
    <cellStyle name="Normal 24 5" xfId="8377" xr:uid="{7739A136-9A82-446B-81A8-1F8F07805783}"/>
    <cellStyle name="Normal 24 6" xfId="8378" xr:uid="{EA27BDEC-A37E-4EE3-89C6-3CCB8CE7E72F}"/>
    <cellStyle name="Normal 24 7" xfId="8379" xr:uid="{C900A408-50AA-45AA-ABDF-11AB9C9B8E7E}"/>
    <cellStyle name="Normal 24 8" xfId="8380" xr:uid="{E429C143-DD51-4CA1-9D3A-C807606FD784}"/>
    <cellStyle name="Normal 24 9" xfId="8381" xr:uid="{CD850286-6CD7-457C-AAE1-E61CE99545BE}"/>
    <cellStyle name="Normal 25" xfId="7804" xr:uid="{6E1888B8-40DA-4B76-A583-DB396898FECB}"/>
    <cellStyle name="Normal 25 2" xfId="7805" xr:uid="{2B032101-0F84-4B90-B204-923EA528AF5F}"/>
    <cellStyle name="Normal 25 2 2" xfId="7806" xr:uid="{1C5137D6-19C7-4153-A62C-92046D2F15B1}"/>
    <cellStyle name="Normal 25 2 3" xfId="8382" xr:uid="{C3F41F03-15A8-4802-B255-1F0EBDB3F236}"/>
    <cellStyle name="Normal 25 2 4" xfId="8383" xr:uid="{A889E519-754F-414B-BA86-45E4A9A1E58B}"/>
    <cellStyle name="Normal 25 3" xfId="7807" xr:uid="{62B1678A-D74E-4656-B419-27743B5C69E7}"/>
    <cellStyle name="Normal 25 4" xfId="8384" xr:uid="{86DDBD1B-C76C-441E-BD1E-C3E654A140F4}"/>
    <cellStyle name="Normal 25 5" xfId="8385" xr:uid="{335EBFA4-BE65-4F11-98F6-E81A8191764A}"/>
    <cellStyle name="Normal 25 6" xfId="8386" xr:uid="{FE60EBDF-83DB-4CEE-9668-2B78E9DC8646}"/>
    <cellStyle name="Normal 25 7" xfId="8387" xr:uid="{226BA193-B7E4-49CB-98C4-7C3C26651FCE}"/>
    <cellStyle name="Normal 25 8" xfId="8388" xr:uid="{C647916A-DA98-410A-BB7D-65F819DCC2DE}"/>
    <cellStyle name="Normal 25 9" xfId="8389" xr:uid="{1AD653F9-868C-4E3A-889C-AFB65DEB2225}"/>
    <cellStyle name="Normal 26" xfId="7808" xr:uid="{FE6DED83-C9AB-4288-8C8A-E73990013C0A}"/>
    <cellStyle name="Normal 26 2" xfId="8390" xr:uid="{C493318B-DAC3-4194-9792-7041AAFF0A6D}"/>
    <cellStyle name="Normal 26 2 2" xfId="8391" xr:uid="{242C8EB4-C5D8-4F5A-834A-225660478FFB}"/>
    <cellStyle name="Normal 26 2 3" xfId="8392" xr:uid="{0C49247F-01C9-412D-A4C8-85964E62725A}"/>
    <cellStyle name="Normal 26 2 4" xfId="8393" xr:uid="{6BFEF4EF-20C8-45CD-A267-5AC0011D46AF}"/>
    <cellStyle name="Normal 26 3" xfId="8394" xr:uid="{1FB5BD77-F3ED-4A1F-8B76-86BEAEA6DDEA}"/>
    <cellStyle name="Normal 26 4" xfId="8395" xr:uid="{EFA92F0F-F5B5-4EF8-97C7-143E976094EB}"/>
    <cellStyle name="Normal 26 5" xfId="8396" xr:uid="{C23669B1-24B0-4FD4-BA7A-98A3E5312A7E}"/>
    <cellStyle name="Normal 26 6" xfId="8397" xr:uid="{8A20624E-D6A8-4393-A0D4-D18B7E870513}"/>
    <cellStyle name="Normal 26 7" xfId="8398" xr:uid="{AEF59B05-BA82-4A2B-964E-522457C6A381}"/>
    <cellStyle name="Normal 27" xfId="7809" xr:uid="{B6B4F7E0-5732-45A6-8625-8FD1E9A46E96}"/>
    <cellStyle name="Normal 27 2" xfId="7810" xr:uid="{AB9CA012-81AC-4CD4-B532-91D10EC9E5D1}"/>
    <cellStyle name="Normal 27 2 2" xfId="8399" xr:uid="{45065C3D-9573-4897-8A47-8C31EC4F7A3E}"/>
    <cellStyle name="Normal 27 2 3" xfId="8400" xr:uid="{269BF0B7-B054-48A2-8F99-300DA5BA786A}"/>
    <cellStyle name="Normal 27 2 4" xfId="8401" xr:uid="{9C74F7DD-960D-4D7E-9FD8-76E779B9EE12}"/>
    <cellStyle name="Normal 27 3" xfId="8402" xr:uid="{7989131E-1890-46DB-8C41-808D10233882}"/>
    <cellStyle name="Normal 27 4" xfId="8403" xr:uid="{9385C315-F5BA-4942-8573-9EB42A391968}"/>
    <cellStyle name="Normal 27 5" xfId="8404" xr:uid="{CA03B98C-996E-4042-BF1E-0651ECE2E372}"/>
    <cellStyle name="Normal 27 6" xfId="8405" xr:uid="{315DC3DB-BBB6-4F82-BB45-911A0A98AE78}"/>
    <cellStyle name="Normal 27 7" xfId="8406" xr:uid="{A97F8CA1-5D23-44A8-93BF-290B63C1696C}"/>
    <cellStyle name="Normal 27 8" xfId="8407" xr:uid="{5337025E-D3FE-4803-BD64-9BE8A9230E94}"/>
    <cellStyle name="Normal 27 9" xfId="8408" xr:uid="{C1945C97-CE2A-479C-8B4D-58B3836F9D1C}"/>
    <cellStyle name="Normal 28" xfId="7811" xr:uid="{5CA156A8-5935-43BC-ADBD-C82CCDDB8F87}"/>
    <cellStyle name="Normal 28 2" xfId="8409" xr:uid="{1E1DE71D-44FD-41EA-9CB0-780F1897D06B}"/>
    <cellStyle name="Normal 28 2 2" xfId="8410" xr:uid="{5E66ABE7-BA1F-42FF-BB8D-366D835DED7B}"/>
    <cellStyle name="Normal 28 2 3" xfId="8411" xr:uid="{25663DD8-B8A1-4B15-A7D4-FC8CB8D118E5}"/>
    <cellStyle name="Normal 28 2 4" xfId="8412" xr:uid="{5F7FB9BE-7689-4A21-81F2-0A23F2DF98C7}"/>
    <cellStyle name="Normal 28 3" xfId="8413" xr:uid="{C4E2BE3C-6007-4CB8-9EEE-78B6772C7AB2}"/>
    <cellStyle name="Normal 28 4" xfId="8414" xr:uid="{1C6F631A-54C7-4CE4-B418-BF227C1D50EF}"/>
    <cellStyle name="Normal 28 5" xfId="8415" xr:uid="{4F0AF565-D5B9-46F8-869E-84CEE13CACC9}"/>
    <cellStyle name="Normal 28 6" xfId="8416" xr:uid="{99C33C23-D913-46A8-8541-B825674A2B9F}"/>
    <cellStyle name="Normal 28 7" xfId="8417" xr:uid="{8F9714F2-41B3-4CAB-B49F-EA9B3AD2F44B}"/>
    <cellStyle name="Normal 28 8" xfId="8418" xr:uid="{9359E9ED-AA6D-4C79-8B2E-A8A929989965}"/>
    <cellStyle name="Normal 28 9" xfId="8419" xr:uid="{75E51FEF-0352-439E-90EF-0A2F8DA2F7F1}"/>
    <cellStyle name="Normal 29" xfId="7812" xr:uid="{690A388C-13E4-4831-A958-CD45D4256909}"/>
    <cellStyle name="Normal 29 2" xfId="8420" xr:uid="{FF78E80A-6BEB-4D11-8521-80C73AE472E8}"/>
    <cellStyle name="Normal 29 2 2" xfId="8421" xr:uid="{1416E6F7-BA83-4F04-9008-FB7BEF9D2C9A}"/>
    <cellStyle name="Normal 29 2 3" xfId="8422" xr:uid="{30915B14-DD12-40E8-B547-E78ECCCD6A25}"/>
    <cellStyle name="Normal 29 2 4" xfId="8423" xr:uid="{C9C790F1-7638-4EC8-9904-1537C1BAAD6E}"/>
    <cellStyle name="Normal 29 3" xfId="8424" xr:uid="{608557B7-529F-411A-9AD1-728A6177085F}"/>
    <cellStyle name="Normal 29 4" xfId="8425" xr:uid="{6DF3C4A2-1EBC-4F24-8A55-2E7F8B3D51D4}"/>
    <cellStyle name="Normal 29 5" xfId="8426" xr:uid="{D51367D6-5239-4529-8385-7D806371525D}"/>
    <cellStyle name="Normal 29 6" xfId="8427" xr:uid="{F807038C-5695-4D22-A56F-DC938FEB8EAF}"/>
    <cellStyle name="Normal 29 7" xfId="8428" xr:uid="{6C4F7DF7-9B58-41E8-BEF5-80691233E755}"/>
    <cellStyle name="Normal 29 8" xfId="8429" xr:uid="{9D4F097B-696E-45B6-8C62-7A425DF6D75B}"/>
    <cellStyle name="Normal 29 9" xfId="8430" xr:uid="{1179FBCC-FC63-4FAE-A166-DC4751F737C1}"/>
    <cellStyle name="Normal 3" xfId="87" xr:uid="{5BC2757B-E4E9-4A44-A586-D355216CB98A}"/>
    <cellStyle name="Normal 3 10" xfId="8431" xr:uid="{2F763C79-5861-4EF9-BD09-55705FCA93B0}"/>
    <cellStyle name="Normal 3 11" xfId="8432" xr:uid="{928B535B-2B83-4616-82A4-9D526272BC18}"/>
    <cellStyle name="Normal 3 12" xfId="8433" xr:uid="{C6405F15-5E26-489B-A081-A1EEAD567579}"/>
    <cellStyle name="Normal 3 13" xfId="9039" xr:uid="{66D7F9D4-766E-4D64-800B-BEBCE084F23E}"/>
    <cellStyle name="Normal 3 2" xfId="7813" xr:uid="{02EAC188-A503-4B11-8C40-6216993B2018}"/>
    <cellStyle name="Normal 3 2 2" xfId="7814" xr:uid="{EC593010-CADB-496C-9267-ECE9C7D0398D}"/>
    <cellStyle name="Normal 3 2 2 2" xfId="7815" xr:uid="{4F58CBA9-D1DA-46DB-953D-050B613A7240}"/>
    <cellStyle name="Normal 3 2 2 2 2" xfId="7816" xr:uid="{DE776693-B44D-419C-822D-D68EF49CD3F7}"/>
    <cellStyle name="Normal 3 2 2 3" xfId="7817" xr:uid="{B497C0A1-73EC-48E3-A7B8-6949727CC0B5}"/>
    <cellStyle name="Normal 3 2 3" xfId="7818" xr:uid="{AA09E959-9148-4573-98EA-7D3380B1FE0C}"/>
    <cellStyle name="Normal 3 2 3 2" xfId="7819" xr:uid="{7051DAE3-CA01-4DCA-A2D8-CD243396B1C4}"/>
    <cellStyle name="Normal 3 2 3 2 2" xfId="7820" xr:uid="{3494ADA3-686F-411E-A324-4E00F698B760}"/>
    <cellStyle name="Normal 3 2 3 3" xfId="7821" xr:uid="{D621D4FD-49EA-4727-8E74-DED66590E716}"/>
    <cellStyle name="Normal 3 2 4" xfId="7822" xr:uid="{6F8A5238-0A26-447B-8115-335CFDB62952}"/>
    <cellStyle name="Normal 3 2 4 2" xfId="7823" xr:uid="{6670071E-6568-4168-BACC-956387B589A5}"/>
    <cellStyle name="Normal 3 2 5" xfId="7824" xr:uid="{37B0DD96-6DB4-4CFF-8F3A-FB88AA59C55B}"/>
    <cellStyle name="Normal 3 2 6" xfId="8434" xr:uid="{0244E02F-EE0C-4B5E-BF89-9AD3EDBA103F}"/>
    <cellStyle name="Normal 3 2 7" xfId="8435" xr:uid="{01E16862-C497-4E5B-87BA-F355AB0ED944}"/>
    <cellStyle name="Normal 3 2 8" xfId="8436" xr:uid="{2560B571-BF42-4280-AB48-6DE378A70F46}"/>
    <cellStyle name="Normal 3 2 9" xfId="8437" xr:uid="{711E00C9-8906-4DD4-B682-469A474CD5A5}"/>
    <cellStyle name="Normal 3 3" xfId="7825" xr:uid="{A59A5F9F-420F-4431-8D67-68FFA82EEB46}"/>
    <cellStyle name="Normal 3 3 2" xfId="7826" xr:uid="{F94BB8B5-5631-441F-93B7-19A271CE20AB}"/>
    <cellStyle name="Normal 3 3 2 2" xfId="7827" xr:uid="{2BF7DA66-07CA-4399-91A8-137315923A61}"/>
    <cellStyle name="Normal 3 3 2 2 2" xfId="7828" xr:uid="{949EB84E-AD7B-45F7-8296-38650800918F}"/>
    <cellStyle name="Normal 3 3 2 3" xfId="7829" xr:uid="{F188345C-3A5D-48C8-89D4-47CDABB6C943}"/>
    <cellStyle name="Normal 3 3 3" xfId="7830" xr:uid="{F3637FE8-5E4B-4823-B10A-49E1CE56796F}"/>
    <cellStyle name="Normal 3 3 4" xfId="7831" xr:uid="{2B62F515-B882-415D-8155-BB00A6EFB872}"/>
    <cellStyle name="Normal 3 3 4 2" xfId="7832" xr:uid="{B4A43357-A4EE-495F-8679-B9CDE9973C65}"/>
    <cellStyle name="Normal 3 3 5" xfId="7833" xr:uid="{CC38264A-DF04-41EC-968C-9A69F05A79F2}"/>
    <cellStyle name="Normal 3 3 6" xfId="8438" xr:uid="{7CE272ED-27E3-4B9F-B0CA-66C5D0A6B17E}"/>
    <cellStyle name="Normal 3 3 7" xfId="8439" xr:uid="{EFC99505-76BC-481F-82C3-3A122712ECC8}"/>
    <cellStyle name="Normal 3 3 8" xfId="8440" xr:uid="{34CF1322-AE83-48D9-B882-93C18BD09BDE}"/>
    <cellStyle name="Normal 3 4" xfId="7834" xr:uid="{F199DE64-022C-413E-8DE1-152EAE58C181}"/>
    <cellStyle name="Normal 3 4 2" xfId="7835" xr:uid="{251BEF6A-B3F3-4951-A4FA-1C2A9C161288}"/>
    <cellStyle name="Normal 3 4 2 2" xfId="7836" xr:uid="{DCB83E60-657B-44C7-A965-60C21A0EDF88}"/>
    <cellStyle name="Normal 3 4 3" xfId="7837" xr:uid="{30606462-C2D4-429E-B889-DDB36B2D7583}"/>
    <cellStyle name="Normal 3 4 4" xfId="8441" xr:uid="{AFB2E839-7662-4DB4-B369-EE54BEEAD7E5}"/>
    <cellStyle name="Normal 3 4 5" xfId="8442" xr:uid="{EF5F6FB6-A837-4308-961B-450BA2357BDF}"/>
    <cellStyle name="Normal 3 4 6" xfId="8443" xr:uid="{ABCB7EF9-45E6-40A1-8E1F-2676999F7501}"/>
    <cellStyle name="Normal 3 4 7" xfId="8444" xr:uid="{FAEF083D-F9E2-41DB-9422-69114CD4CE8E}"/>
    <cellStyle name="Normal 3 4 8" xfId="8445" xr:uid="{69485A9D-8196-4A51-8E5A-5DF69756F4F5}"/>
    <cellStyle name="Normal 3 5" xfId="7838" xr:uid="{3FFF62DB-0D16-4E41-B3B8-0411ADF1B8D0}"/>
    <cellStyle name="Normal 3 5 2" xfId="7839" xr:uid="{76EE90C3-ABB3-42DA-9867-DD524D50A23B}"/>
    <cellStyle name="Normal 3 5 2 2" xfId="7840" xr:uid="{1043B196-4D43-4918-83ED-6801B16B5638}"/>
    <cellStyle name="Normal 3 5 3" xfId="7841" xr:uid="{3EB2E5D4-CB42-4423-B117-8955BE367CDA}"/>
    <cellStyle name="Normal 3 5 4" xfId="8446" xr:uid="{D4BD4DA5-DC33-43B4-B990-F19264BA3120}"/>
    <cellStyle name="Normal 3 5 5" xfId="8447" xr:uid="{E22C7EBA-51B3-4E21-B518-26FA539E72F5}"/>
    <cellStyle name="Normal 3 5 6" xfId="8448" xr:uid="{161FA0EE-049B-42AF-B0C2-4248743E2DEB}"/>
    <cellStyle name="Normal 3 5 7" xfId="8449" xr:uid="{CA5A7F92-A382-4A0B-A8E5-90F3A91C1D29}"/>
    <cellStyle name="Normal 3 5 8" xfId="8450" xr:uid="{5180E931-A41E-4B8C-8696-BD2BCC705870}"/>
    <cellStyle name="Normal 3 6" xfId="8451" xr:uid="{F72308EB-59C7-4E5E-BD84-21612E13DDB7}"/>
    <cellStyle name="Normal 3 6 2" xfId="8452" xr:uid="{632E8FCD-6CA8-46A3-A37F-B09A51031E16}"/>
    <cellStyle name="Normal 3 6 3" xfId="8453" xr:uid="{426A6FE3-0F4A-4152-A03D-BAA2F7D330E9}"/>
    <cellStyle name="Normal 3 6 4" xfId="8454" xr:uid="{FD69F3E7-F5A1-41F7-98DA-199C1D78BE00}"/>
    <cellStyle name="Normal 3 6 5" xfId="8455" xr:uid="{D0FB210B-0E20-4AA8-9AF3-0CA4F9ECA237}"/>
    <cellStyle name="Normal 3 6 6" xfId="8456" xr:uid="{0E71767C-0054-4450-BA51-C78DC8112473}"/>
    <cellStyle name="Normal 3 6 7" xfId="8457" xr:uid="{3E0B5968-1402-46F2-AA0E-BAC71770EAD0}"/>
    <cellStyle name="Normal 3 6 8" xfId="8458" xr:uid="{B5258B31-920C-4DA0-B29C-4637CD7FB5CB}"/>
    <cellStyle name="Normal 3 7" xfId="8459" xr:uid="{8C7096A4-8C76-4440-94D4-4DE55FA5C979}"/>
    <cellStyle name="Normal 3 7 2" xfId="8460" xr:uid="{C0C01A7C-BE82-46E0-91C9-2BED120F7240}"/>
    <cellStyle name="Normal 3 7 3" xfId="8461" xr:uid="{64FF6C30-E704-4FB3-BF48-B725FAFA73D6}"/>
    <cellStyle name="Normal 3 7 4" xfId="8462" xr:uid="{93F2105A-6DD0-4C1D-9E40-A234A573E1C9}"/>
    <cellStyle name="Normal 3 7 5" xfId="8463" xr:uid="{518EAD0E-2FC5-4CAB-87EB-145AE7CEECB2}"/>
    <cellStyle name="Normal 3 7 6" xfId="8464" xr:uid="{B352E40E-929B-431D-80EA-C27B618E3689}"/>
    <cellStyle name="Normal 3 7 7" xfId="8465" xr:uid="{B90D9255-F115-4886-A33E-CA60AD16C901}"/>
    <cellStyle name="Normal 3 7 8" xfId="8466" xr:uid="{F19037DF-D8A1-441B-B41A-B509C10BB8B9}"/>
    <cellStyle name="Normal 3 8" xfId="8467" xr:uid="{6DFD662F-07A8-48AF-BC5C-423B08FDDF77}"/>
    <cellStyle name="Normal 3 8 2" xfId="8468" xr:uid="{AEC03CA9-F845-454B-9058-4C9C17A22D54}"/>
    <cellStyle name="Normal 3 8 3" xfId="8469" xr:uid="{8F4894B3-B1D8-473C-AECA-2AC9F669BBE7}"/>
    <cellStyle name="Normal 3 8 4" xfId="8470" xr:uid="{21C8BD95-699A-4A1E-A77C-5CC9E34E31F5}"/>
    <cellStyle name="Normal 3 8 5" xfId="8471" xr:uid="{9BFC4FAA-28B8-4849-A199-FF52DBF3F8ED}"/>
    <cellStyle name="Normal 3 8 6" xfId="8472" xr:uid="{C46B19F1-8041-4E01-BEA6-384F3D371CC6}"/>
    <cellStyle name="Normal 3 9" xfId="8473" xr:uid="{C5F06F4F-99D0-4554-BEFE-3F694AF67694}"/>
    <cellStyle name="Normal 30" xfId="7842" xr:uid="{59028BE9-0794-4930-BDD3-F9EBC7815327}"/>
    <cellStyle name="Normal 30 2" xfId="8474" xr:uid="{541D2200-B3F1-4373-B7CF-E5A7F248775D}"/>
    <cellStyle name="Normal 30 2 2" xfId="8475" xr:uid="{637109A2-20BF-41E3-95A7-229577885B1D}"/>
    <cellStyle name="Normal 30 2 3" xfId="8476" xr:uid="{40CF0F4D-FE3A-401B-A0CE-35F602E3EA2B}"/>
    <cellStyle name="Normal 30 2 4" xfId="8477" xr:uid="{5C436F9F-785A-4579-BC5F-422EF649A877}"/>
    <cellStyle name="Normal 30 3" xfId="8478" xr:uid="{98FF4FFE-C9E2-4F72-94D5-03AFA4FF531B}"/>
    <cellStyle name="Normal 30 4" xfId="8479" xr:uid="{023560FF-6B5F-438D-BB09-BC9981C35A91}"/>
    <cellStyle name="Normal 30 5" xfId="8480" xr:uid="{866240CA-B17A-48C3-A1D5-9787C75CA3B7}"/>
    <cellStyle name="Normal 30 6" xfId="8481" xr:uid="{4FB48F82-2466-4146-8FB2-AED3D9899362}"/>
    <cellStyle name="Normal 30 7" xfId="8482" xr:uid="{E1D3BFCF-CFB0-4B07-92A3-6D8F1C0CBB7A}"/>
    <cellStyle name="Normal 30 8" xfId="8483" xr:uid="{72A9419C-4D7C-4AEB-BA65-6EB83F379FC3}"/>
    <cellStyle name="Normal 30 9" xfId="8484" xr:uid="{7D2F0269-E96F-468E-82F1-C85FBDF872BA}"/>
    <cellStyle name="Normal 31" xfId="7843" xr:uid="{6FC440D7-1D55-4702-B5FD-037919891758}"/>
    <cellStyle name="Normal 31 2" xfId="8485" xr:uid="{DCC33D58-1FD5-405A-986E-FFC1FAFC1647}"/>
    <cellStyle name="Normal 31 2 2" xfId="8486" xr:uid="{47297B6F-E57C-4D78-897B-382C056F4A9A}"/>
    <cellStyle name="Normal 31 2 3" xfId="8487" xr:uid="{340E04E8-E940-4846-B188-17245610C192}"/>
    <cellStyle name="Normal 31 2 4" xfId="8488" xr:uid="{19914235-83F2-4D97-8835-F802C98B9964}"/>
    <cellStyle name="Normal 31 3" xfId="8489" xr:uid="{593E0A9B-31B0-4D22-94C4-901CD2CCB5C9}"/>
    <cellStyle name="Normal 31 4" xfId="8490" xr:uid="{26C019A6-E59D-4812-AD93-ED9E9D5C1394}"/>
    <cellStyle name="Normal 31 5" xfId="8491" xr:uid="{A32A4676-4029-47C8-B307-AFED82E1D11E}"/>
    <cellStyle name="Normal 31 6" xfId="8492" xr:uid="{04D2BD9F-CE7B-4070-9B28-3AEB9E2ED9F5}"/>
    <cellStyle name="Normal 31 7" xfId="8493" xr:uid="{B8B5049D-08F1-4C98-AC9A-CFE5CA910FF5}"/>
    <cellStyle name="Normal 31 8" xfId="8494" xr:uid="{A0CDE077-CEA0-446F-BB98-D7DB979550E6}"/>
    <cellStyle name="Normal 31 9" xfId="8495" xr:uid="{26242171-2154-48D5-B280-F2B550994ED5}"/>
    <cellStyle name="Normal 32" xfId="7844" xr:uid="{ACF6E545-E256-4B57-9EAE-557021F1DE8F}"/>
    <cellStyle name="Normal 32 2" xfId="8496" xr:uid="{1A0B16A1-1490-47D3-83B0-9D7F241EE890}"/>
    <cellStyle name="Normal 32 2 2" xfId="8497" xr:uid="{1F26FDD0-A3F8-4FA5-8949-9BAEF60332C7}"/>
    <cellStyle name="Normal 32 2 3" xfId="8498" xr:uid="{25D1ABC5-6755-4612-AEFA-DE847CC3BCB8}"/>
    <cellStyle name="Normal 32 2 4" xfId="8499" xr:uid="{61D66899-8F46-408C-B6AB-D0BE325F8DD8}"/>
    <cellStyle name="Normal 32 3" xfId="8500" xr:uid="{7F7C0F2B-96FA-417C-AE01-7179917A9518}"/>
    <cellStyle name="Normal 32 4" xfId="8501" xr:uid="{D1D61D95-ED4D-4BAE-9687-BAE9D98226D5}"/>
    <cellStyle name="Normal 32 5" xfId="8502" xr:uid="{58794C69-2A6C-4B45-AD4E-2D541DEFEA62}"/>
    <cellStyle name="Normal 32 6" xfId="8503" xr:uid="{4A63B86B-B04D-412F-BFF3-EF199835C832}"/>
    <cellStyle name="Normal 32 7" xfId="8504" xr:uid="{405A64C5-7E81-40BD-B4DB-833A3F861217}"/>
    <cellStyle name="Normal 32 8" xfId="8505" xr:uid="{5F8A7BD4-B341-4677-9968-C49754B6C9B8}"/>
    <cellStyle name="Normal 32 9" xfId="8506" xr:uid="{E31E7D58-7700-4EB6-B4EB-E8338FBC0FAA}"/>
    <cellStyle name="Normal 33" xfId="7845" xr:uid="{68889B69-3004-4526-8FEB-960056BA27CD}"/>
    <cellStyle name="Normal 34" xfId="7846" xr:uid="{F8B72DE9-8D4F-4B84-BBC3-B6C406DA75FB}"/>
    <cellStyle name="Normal 35" xfId="7847" xr:uid="{ACA906A9-C840-4AA6-8F61-C58DAF28885B}"/>
    <cellStyle name="Normal 36" xfId="7848" xr:uid="{86C25686-E7EE-42FA-8984-16E4B1F073AB}"/>
    <cellStyle name="Normal 37" xfId="7849" xr:uid="{53569552-3A10-4700-9310-3F838BF552BC}"/>
    <cellStyle name="Normal 38" xfId="7850" xr:uid="{F0CD06D4-9BCB-42DF-A698-64097B060B6E}"/>
    <cellStyle name="Normal 39" xfId="7851" xr:uid="{D5D9006F-5C0A-4DA5-A0E7-AD33C84A9000}"/>
    <cellStyle name="Normal 4" xfId="93" xr:uid="{7632F97E-613F-4B9D-96FC-5EE405C80977}"/>
    <cellStyle name="Normal 4 10" xfId="8507" xr:uid="{A5AB8B6F-39DB-4EEE-A98A-4626BE072839}"/>
    <cellStyle name="Normal 4 10 2" xfId="8508" xr:uid="{A50E1729-8BFE-40DE-9024-77E8C9066DAC}"/>
    <cellStyle name="Normal 4 10 3" xfId="8509" xr:uid="{0DED1353-82E3-499D-8349-5CEB4CF917F2}"/>
    <cellStyle name="Normal 4 10 4" xfId="8510" xr:uid="{45CA0B5A-38BE-49A9-B4DB-42BE4C6BDA2A}"/>
    <cellStyle name="Normal 4 10 5" xfId="8511" xr:uid="{BBE4D1D1-BE5A-47DB-A06B-FB0F8B64EA35}"/>
    <cellStyle name="Normal 4 10 6" xfId="8512" xr:uid="{0848A22D-7757-49E4-BA17-AFBC14BD1F03}"/>
    <cellStyle name="Normal 4 10 7" xfId="8513" xr:uid="{3A4B2AEE-5BB0-4817-8FB1-2888843265EE}"/>
    <cellStyle name="Normal 4 10 8" xfId="8514" xr:uid="{5CE17315-80B7-428A-BA55-A1CA48E08F29}"/>
    <cellStyle name="Normal 4 11" xfId="8515" xr:uid="{16A46311-3266-493E-A3ED-49F36DA50945}"/>
    <cellStyle name="Normal 4 11 2" xfId="8516" xr:uid="{C4903AAF-8692-4337-B41F-DEC52E055551}"/>
    <cellStyle name="Normal 4 11 3" xfId="8517" xr:uid="{029E98D1-00A3-4452-A954-5C765D5BC0DA}"/>
    <cellStyle name="Normal 4 11 4" xfId="8518" xr:uid="{E186CE31-F3FB-40FB-AEEF-1B3F6091017A}"/>
    <cellStyle name="Normal 4 11 5" xfId="8519" xr:uid="{23CFFA32-4329-42FF-8740-A455BC5E1556}"/>
    <cellStyle name="Normal 4 11 6" xfId="8520" xr:uid="{1619A271-1C80-45BD-A47A-F301CD8437C0}"/>
    <cellStyle name="Normal 4 11 7" xfId="8521" xr:uid="{4551D2A5-CB8C-4732-B19F-48CD9C6F8266}"/>
    <cellStyle name="Normal 4 11 8" xfId="8522" xr:uid="{BD972D1F-4233-4F5C-A770-5ED933F9E603}"/>
    <cellStyle name="Normal 4 12" xfId="8523" xr:uid="{AE58E1B2-343E-4B19-83E7-A968FEEE7A72}"/>
    <cellStyle name="Normal 4 12 2" xfId="8524" xr:uid="{60EAC585-8911-4A59-B0E6-1A182E79D446}"/>
    <cellStyle name="Normal 4 12 3" xfId="8525" xr:uid="{05E830A4-37EF-4A57-B33F-6FF04F5251A3}"/>
    <cellStyle name="Normal 4 12 4" xfId="8526" xr:uid="{BCD07171-36B6-40BF-A786-35850CE7143A}"/>
    <cellStyle name="Normal 4 12 5" xfId="8527" xr:uid="{7AEF2AFC-4A92-47E3-ABB2-D678319D1424}"/>
    <cellStyle name="Normal 4 12 6" xfId="8528" xr:uid="{AFC04E5C-5690-48E1-B96B-F2C1E89818DF}"/>
    <cellStyle name="Normal 4 12 7" xfId="8529" xr:uid="{EBCB5DA6-73E7-4EA9-B224-E15746B78BD9}"/>
    <cellStyle name="Normal 4 12 8" xfId="8530" xr:uid="{66B61218-1C12-499F-A5C4-C4F5B08F5F01}"/>
    <cellStyle name="Normal 4 13" xfId="8531" xr:uid="{665805B2-5A13-4D9C-93DB-9A04AE4F2C54}"/>
    <cellStyle name="Normal 4 13 2" xfId="8532" xr:uid="{CEB0E03F-8546-4949-986D-C3C3D1779BB5}"/>
    <cellStyle name="Normal 4 13 3" xfId="8533" xr:uid="{04C400B3-2982-4341-B038-01D422FACFEE}"/>
    <cellStyle name="Normal 4 13 4" xfId="8534" xr:uid="{3EE4355A-9D89-4360-9A06-517F0A9C1FD9}"/>
    <cellStyle name="Normal 4 13 5" xfId="8535" xr:uid="{4183A5DD-90F0-4CBC-9275-DD1C10532A71}"/>
    <cellStyle name="Normal 4 13 6" xfId="8536" xr:uid="{91EA1F47-F63A-4366-B49C-81F8D91FD9D0}"/>
    <cellStyle name="Normal 4 13 7" xfId="8537" xr:uid="{91417EC7-6889-4B77-8014-90A6095EDCE3}"/>
    <cellStyle name="Normal 4 13 8" xfId="8538" xr:uid="{AEB24DAC-6C5A-49B1-9066-BB08B75C1EBA}"/>
    <cellStyle name="Normal 4 14" xfId="8539" xr:uid="{8B0678AF-C362-49CF-BB22-A4D2164F61A9}"/>
    <cellStyle name="Normal 4 14 2" xfId="8540" xr:uid="{3A4C8D58-2F2E-488F-8DF2-D7AE978DE57E}"/>
    <cellStyle name="Normal 4 14 3" xfId="8541" xr:uid="{6BB1A580-470E-457A-AF31-4A936E8C63EA}"/>
    <cellStyle name="Normal 4 14 4" xfId="8542" xr:uid="{9A8145C8-BC40-4F15-840F-A0EB8DD59999}"/>
    <cellStyle name="Normal 4 14 5" xfId="8543" xr:uid="{6C6F3733-AFBF-4FAC-959E-27B0C5D97845}"/>
    <cellStyle name="Normal 4 14 6" xfId="8544" xr:uid="{62AF08B1-4D9A-427D-9272-E583AA545C6E}"/>
    <cellStyle name="Normal 4 14 7" xfId="8545" xr:uid="{BEAB9B69-128C-499E-A1F3-4D3B3686438D}"/>
    <cellStyle name="Normal 4 14 8" xfId="8546" xr:uid="{51D3DF3A-F954-4B87-90EC-25484CB90E74}"/>
    <cellStyle name="Normal 4 15" xfId="8547" xr:uid="{0B3D802A-9366-485F-964A-00300FF4184F}"/>
    <cellStyle name="Normal 4 15 2" xfId="8548" xr:uid="{4B0323A0-C2CD-4E3C-8E1B-34927BF4988F}"/>
    <cellStyle name="Normal 4 15 3" xfId="8549" xr:uid="{90C77757-5440-4C64-BBFE-0A3E1BB9D628}"/>
    <cellStyle name="Normal 4 15 4" xfId="8550" xr:uid="{0F82A37F-DD1F-4FA8-9927-9F8325F8DCB4}"/>
    <cellStyle name="Normal 4 15 5" xfId="8551" xr:uid="{43E17BAB-38AB-4BA2-81AB-80DF62A3820C}"/>
    <cellStyle name="Normal 4 15 6" xfId="8552" xr:uid="{8BC06044-31F5-4F53-AFCD-26A3D34D4A4E}"/>
    <cellStyle name="Normal 4 15 7" xfId="8553" xr:uid="{805AF615-8107-443D-9F35-947812B2E465}"/>
    <cellStyle name="Normal 4 15 8" xfId="8554" xr:uid="{4CBEF346-D825-4382-ADD4-98252B63F9E1}"/>
    <cellStyle name="Normal 4 16" xfId="8555" xr:uid="{98688AE0-66C2-421D-8A17-91A490BF129F}"/>
    <cellStyle name="Normal 4 16 2" xfId="8556" xr:uid="{E0841640-BC58-4E6B-8C54-FCCCE42643B7}"/>
    <cellStyle name="Normal 4 16 3" xfId="8557" xr:uid="{B3FC060E-7469-41CC-947C-42EC3EF9627C}"/>
    <cellStyle name="Normal 4 16 4" xfId="8558" xr:uid="{E9420AB5-6676-4B71-88AA-D02F523ADF62}"/>
    <cellStyle name="Normal 4 16 5" xfId="8559" xr:uid="{9C411282-1A7B-4FF5-ACCF-EF485323716E}"/>
    <cellStyle name="Normal 4 16 6" xfId="8560" xr:uid="{E397EF7C-6921-4A5D-9B39-C0A994485BD3}"/>
    <cellStyle name="Normal 4 16 7" xfId="8561" xr:uid="{6BE61973-7469-4911-A117-5DE072579958}"/>
    <cellStyle name="Normal 4 16 8" xfId="8562" xr:uid="{2E87A8A0-8453-4E74-9F21-DA272C8BA5A8}"/>
    <cellStyle name="Normal 4 17" xfId="8563" xr:uid="{9EAA54EE-A7A4-431C-980D-2DEF3BD68380}"/>
    <cellStyle name="Normal 4 17 2" xfId="8564" xr:uid="{D198A702-F3B2-4491-AE08-9212914D7061}"/>
    <cellStyle name="Normal 4 17 3" xfId="8565" xr:uid="{52F279A3-F461-4C2F-8FA1-7EDE7773AF2F}"/>
    <cellStyle name="Normal 4 17 4" xfId="8566" xr:uid="{E44388AC-81AC-4959-A66C-27137D2C855B}"/>
    <cellStyle name="Normal 4 17 5" xfId="8567" xr:uid="{4357524C-0888-4C4A-8972-018EECF47F7D}"/>
    <cellStyle name="Normal 4 17 6" xfId="8568" xr:uid="{321199D4-9B13-447F-A374-74552F5F01D9}"/>
    <cellStyle name="Normal 4 17 7" xfId="8569" xr:uid="{C911AA80-E61A-4281-8FF1-7A7EF8BE7A47}"/>
    <cellStyle name="Normal 4 17 8" xfId="8570" xr:uid="{31DF68A5-1DE9-4E52-8F09-BC4B26363F1E}"/>
    <cellStyle name="Normal 4 18" xfId="8571" xr:uid="{E28EAD8E-4850-4176-8A2C-41F9B5401C86}"/>
    <cellStyle name="Normal 4 18 2" xfId="8572" xr:uid="{DDD09A01-C67A-4AF3-AC8B-9B967A9B497A}"/>
    <cellStyle name="Normal 4 18 3" xfId="8573" xr:uid="{122B5518-7B4B-4B65-A826-0EC2A143AC5C}"/>
    <cellStyle name="Normal 4 18 4" xfId="8574" xr:uid="{96B49440-77C8-4851-96EE-BF4785D71045}"/>
    <cellStyle name="Normal 4 18 5" xfId="8575" xr:uid="{E2A5C0FC-885F-4832-A1CA-70D8889481CE}"/>
    <cellStyle name="Normal 4 18 6" xfId="8576" xr:uid="{A2E2A3F6-7E8D-4252-A14A-24ABC1ECF63B}"/>
    <cellStyle name="Normal 4 18 7" xfId="8577" xr:uid="{DAED8108-CCFD-4436-BF85-BFD3A0711B87}"/>
    <cellStyle name="Normal 4 18 8" xfId="8578" xr:uid="{439B0E49-A7EB-42E5-9597-5161C9D3AD01}"/>
    <cellStyle name="Normal 4 19" xfId="8579" xr:uid="{B8E5AEDB-E028-4B44-87C6-D5F503ADFC0F}"/>
    <cellStyle name="Normal 4 19 2" xfId="8580" xr:uid="{FBD20901-6782-462A-B3D6-FCF9CBF0E8E5}"/>
    <cellStyle name="Normal 4 19 3" xfId="8581" xr:uid="{83537B3B-70DF-49D6-A85D-A1C5EED3A3E4}"/>
    <cellStyle name="Normal 4 19 4" xfId="8582" xr:uid="{DADF2D99-37F9-47E6-82FD-97F222958DA0}"/>
    <cellStyle name="Normal 4 19 5" xfId="8583" xr:uid="{26387E35-4798-4156-8D74-08E123B69144}"/>
    <cellStyle name="Normal 4 19 6" xfId="8584" xr:uid="{5BDD89DE-0CA9-4C99-97BE-7A6AA50AB4C4}"/>
    <cellStyle name="Normal 4 19 7" xfId="8585" xr:uid="{8BAEC09C-8CC6-4A58-AA08-4A9E6BD3DA24}"/>
    <cellStyle name="Normal 4 19 8" xfId="8586" xr:uid="{473BDD72-41F6-4E64-9B8B-211D58910A3B}"/>
    <cellStyle name="Normal 4 2" xfId="7853" xr:uid="{62BDDDEF-2F61-46A0-AE5E-7EFE01726985}"/>
    <cellStyle name="Normal 4 2 2" xfId="7854" xr:uid="{CB20A61E-31DF-4C30-9A2A-D95EDA1284FF}"/>
    <cellStyle name="Normal 4 2 2 2" xfId="7855" xr:uid="{C2445D18-85D2-4399-97D6-B11B5F53968E}"/>
    <cellStyle name="Normal 4 2 2 2 2" xfId="7856" xr:uid="{91B2DE82-176D-4B2D-A04A-7BCA48563ABF}"/>
    <cellStyle name="Normal 4 2 2 3" xfId="7857" xr:uid="{97730605-71D3-4DE4-9524-F878ADB6103C}"/>
    <cellStyle name="Normal 4 2 3" xfId="7858" xr:uid="{539C6C1E-8050-4340-9A3A-CCD39597DC79}"/>
    <cellStyle name="Normal 4 2 3 2" xfId="7859" xr:uid="{A2F05603-2933-47BD-B708-CEB4EA7C995B}"/>
    <cellStyle name="Normal 4 2 4" xfId="7860" xr:uid="{086615FE-CD89-4DE2-A72B-EF4A280F2158}"/>
    <cellStyle name="Normal 4 2 5" xfId="8587" xr:uid="{B9A4315F-8F84-4AAA-A57C-B6885F33D88B}"/>
    <cellStyle name="Normal 4 2 6" xfId="8588" xr:uid="{8B0E1476-7BFA-4152-B7CA-EA143563A676}"/>
    <cellStyle name="Normal 4 2 7" xfId="8589" xr:uid="{0A3F53DE-081A-40E2-94C0-0B946D4A0808}"/>
    <cellStyle name="Normal 4 2 8" xfId="8590" xr:uid="{DEB6FD8A-A7BE-49E0-8620-30DADF4E4301}"/>
    <cellStyle name="Normal 4 2 9" xfId="8591" xr:uid="{060629A9-3BB0-4F7D-A008-98B0214E806E}"/>
    <cellStyle name="Normal 4 20" xfId="8592" xr:uid="{45E27105-465A-4321-89FF-75585A01AD42}"/>
    <cellStyle name="Normal 4 20 2" xfId="8593" xr:uid="{A5CA3EB4-3B7D-437B-9E47-6A6143A73FD8}"/>
    <cellStyle name="Normal 4 20 3" xfId="8594" xr:uid="{343A4946-6D51-48CD-B1CF-AA3F4EFAC480}"/>
    <cellStyle name="Normal 4 20 4" xfId="8595" xr:uid="{6B7745EC-DDF7-48E8-B591-633E5F485D16}"/>
    <cellStyle name="Normal 4 20 5" xfId="8596" xr:uid="{4A768F30-0F40-4924-8E54-27324A6204DB}"/>
    <cellStyle name="Normal 4 20 6" xfId="8597" xr:uid="{65218C20-2671-4021-985D-78DEEB04AD1A}"/>
    <cellStyle name="Normal 4 20 7" xfId="8598" xr:uid="{A5AB074B-6F67-4148-A726-DC735939710E}"/>
    <cellStyle name="Normal 4 20 8" xfId="8599" xr:uid="{690B168B-B0C0-4D53-BCA4-20AE832CE75B}"/>
    <cellStyle name="Normal 4 21" xfId="8600" xr:uid="{34259B1B-2E80-4F25-9BCC-6C48B71191F1}"/>
    <cellStyle name="Normal 4 21 2" xfId="8601" xr:uid="{692D8FCA-431D-472F-887E-4C8BAE2CBA1A}"/>
    <cellStyle name="Normal 4 21 3" xfId="8602" xr:uid="{24C88DEC-B36B-41A4-939B-D1968E1FD7E0}"/>
    <cellStyle name="Normal 4 21 4" xfId="8603" xr:uid="{39CB3F89-E7F3-40F3-9442-B9CEBEDE1867}"/>
    <cellStyle name="Normal 4 21 5" xfId="8604" xr:uid="{AB8CD34D-B974-4F31-B38A-67DAA4784D55}"/>
    <cellStyle name="Normal 4 21 6" xfId="8605" xr:uid="{F2E34EE9-00F1-4782-BB5E-EA1FD0A739B3}"/>
    <cellStyle name="Normal 4 21 7" xfId="8606" xr:uid="{D0570BA8-C30A-4AEB-B987-81C66EA2D17E}"/>
    <cellStyle name="Normal 4 21 8" xfId="8607" xr:uid="{51D39848-8EA9-4C7F-B929-271519901D1D}"/>
    <cellStyle name="Normal 4 22" xfId="8608" xr:uid="{22ABC136-B215-4234-A61A-7259ED119C0C}"/>
    <cellStyle name="Normal 4 22 2" xfId="8609" xr:uid="{0E618C5D-9D8B-4A89-8701-FC68DAB81156}"/>
    <cellStyle name="Normal 4 22 3" xfId="8610" xr:uid="{C7D653D4-9FB7-40EC-8A66-F2FEE45A097E}"/>
    <cellStyle name="Normal 4 22 4" xfId="8611" xr:uid="{B66F7204-3E2A-4E92-8FFC-C04E12AE5C00}"/>
    <cellStyle name="Normal 4 22 5" xfId="8612" xr:uid="{40782AE4-0D23-49AE-A1C9-D3F7B0529007}"/>
    <cellStyle name="Normal 4 22 6" xfId="8613" xr:uid="{984EE601-D016-469A-8B06-B80B3F26111E}"/>
    <cellStyle name="Normal 4 22 7" xfId="8614" xr:uid="{F189FF2B-6A7B-4D6C-85DA-3640587F426C}"/>
    <cellStyle name="Normal 4 22 8" xfId="8615" xr:uid="{967F0B33-7FF7-432B-96DA-011932FD9286}"/>
    <cellStyle name="Normal 4 23" xfId="8616" xr:uid="{9E474913-7863-473F-A509-33F7F5B13703}"/>
    <cellStyle name="Normal 4 23 2" xfId="8617" xr:uid="{45FA5960-72B8-4E11-95C4-DECC7C4CD21C}"/>
    <cellStyle name="Normal 4 23 3" xfId="8618" xr:uid="{26C047AB-6B64-4E6A-9CB5-2DF7EC0387CD}"/>
    <cellStyle name="Normal 4 23 4" xfId="8619" xr:uid="{394FA493-890A-4DC6-993F-205DF5A1095A}"/>
    <cellStyle name="Normal 4 23 5" xfId="8620" xr:uid="{566FF748-CBAA-4EF0-BC01-EE26A8F343F7}"/>
    <cellStyle name="Normal 4 23 6" xfId="8621" xr:uid="{3EAE7FE4-816F-4FD8-BD36-1D51EDB6F991}"/>
    <cellStyle name="Normal 4 23 7" xfId="8622" xr:uid="{BB825C60-7D4C-4BFA-BA8B-28211B09F8B0}"/>
    <cellStyle name="Normal 4 23 8" xfId="8623" xr:uid="{546CF7AD-D4ED-4685-91A0-7BB09DDFCC9A}"/>
    <cellStyle name="Normal 4 24" xfId="8624" xr:uid="{864696F6-036B-47E1-BE55-672ACCAE017D}"/>
    <cellStyle name="Normal 4 24 2" xfId="8625" xr:uid="{8A2C4A40-1FCE-4072-8447-EDF3D74E6AB9}"/>
    <cellStyle name="Normal 4 24 3" xfId="8626" xr:uid="{7C6FC455-7B51-4EF8-BD24-D19A0621370C}"/>
    <cellStyle name="Normal 4 24 4" xfId="8627" xr:uid="{BA3EED99-69AD-4E2B-9CEF-61D0F7AAA98D}"/>
    <cellStyle name="Normal 4 24 5" xfId="8628" xr:uid="{9CEAF2D4-497D-4038-AFF3-6505E7592435}"/>
    <cellStyle name="Normal 4 24 6" xfId="8629" xr:uid="{7AC1132A-C947-4407-9D73-FB0E6FFF38BE}"/>
    <cellStyle name="Normal 4 24 7" xfId="8630" xr:uid="{8944B172-9424-4242-B75D-DDF4907598FE}"/>
    <cellStyle name="Normal 4 24 8" xfId="8631" xr:uid="{7F9D0C4A-9A31-40FE-890D-CD80B20C7FE5}"/>
    <cellStyle name="Normal 4 25" xfId="8632" xr:uid="{9ACECA85-67F8-4451-A30C-6828F7707869}"/>
    <cellStyle name="Normal 4 25 2" xfId="8633" xr:uid="{05C0FB86-B2A6-499C-8203-7C68AAB6BD17}"/>
    <cellStyle name="Normal 4 25 3" xfId="8634" xr:uid="{C3884106-6A8B-4018-B14D-6883B47F8C57}"/>
    <cellStyle name="Normal 4 25 4" xfId="8635" xr:uid="{EF4F36D6-E4AB-49FE-A2CE-AAA47C46EBC0}"/>
    <cellStyle name="Normal 4 26" xfId="8636" xr:uid="{294E2DA0-C801-45CF-A60F-C249F529FF40}"/>
    <cellStyle name="Normal 4 27" xfId="8637" xr:uid="{521F2C50-8129-4A05-A45B-4ECB7699F3F8}"/>
    <cellStyle name="Normal 4 28" xfId="8638" xr:uid="{5EDD0C82-B7C5-470A-BAA5-44ED9293FF05}"/>
    <cellStyle name="Normal 4 29" xfId="8639" xr:uid="{14ED40BF-B0E1-4FD7-8E3E-97A68DEB1F20}"/>
    <cellStyle name="Normal 4 3" xfId="7861" xr:uid="{50E67041-39AD-4F5A-BCD3-0A28B8E74F55}"/>
    <cellStyle name="Normal 4 3 2" xfId="8640" xr:uid="{1E75DA51-C83B-4264-9BC4-E24D85EE951D}"/>
    <cellStyle name="Normal 4 3 3" xfId="8641" xr:uid="{ACAD8A00-3B17-4592-AE13-DD8EC83B837A}"/>
    <cellStyle name="Normal 4 3 4" xfId="8642" xr:uid="{58B4A45E-04C3-43D9-93E5-8D5FDEFA01A1}"/>
    <cellStyle name="Normal 4 3 5" xfId="8643" xr:uid="{A54364EB-B1F1-4D75-ABD2-C8B9A8C549A2}"/>
    <cellStyle name="Normal 4 3 6" xfId="8644" xr:uid="{BEA4E74F-28BC-49ED-A8E7-5FB5471A7221}"/>
    <cellStyle name="Normal 4 3 7" xfId="8645" xr:uid="{920E9DDA-D3BC-4009-B8E0-155611BA4E5A}"/>
    <cellStyle name="Normal 4 3 8" xfId="8646" xr:uid="{37298C4B-58B5-4C12-8E27-57EC4C23A7A1}"/>
    <cellStyle name="Normal 4 30" xfId="8647" xr:uid="{FE7F2413-ADCB-4BFD-A062-E0B9198A71DB}"/>
    <cellStyle name="Normal 4 31" xfId="8648" xr:uid="{28F4A16E-7083-4603-BA14-527F6B3C5B15}"/>
    <cellStyle name="Normal 4 32" xfId="7852" xr:uid="{AAEBA2A4-48CF-4CCB-8E45-279439776A6F}"/>
    <cellStyle name="Normal 4 33" xfId="9069" xr:uid="{15A72062-306E-4962-809A-B053981C8371}"/>
    <cellStyle name="Normal 4 4" xfId="7862" xr:uid="{13BC0D34-3734-416B-88F7-13E454A69534}"/>
    <cellStyle name="Normal 4 4 2" xfId="7863" xr:uid="{A84948B4-24AF-4315-83EE-2D286C3B9BB9}"/>
    <cellStyle name="Normal 4 4 3" xfId="8649" xr:uid="{ABA72049-7741-4DE8-969B-8990007822FB}"/>
    <cellStyle name="Normal 4 4 4" xfId="8650" xr:uid="{14138AE4-C7D9-484D-8F2D-1201CBFE7081}"/>
    <cellStyle name="Normal 4 4 5" xfId="8651" xr:uid="{DBF449DF-0082-41C2-A446-5F7ED778C5FC}"/>
    <cellStyle name="Normal 4 4 6" xfId="8652" xr:uid="{94ED3019-837E-4A54-B17F-ED85607CBB90}"/>
    <cellStyle name="Normal 4 4 7" xfId="8653" xr:uid="{BFFA1C7D-B522-4B38-90F0-378DBDFDAE00}"/>
    <cellStyle name="Normal 4 4 8" xfId="8654" xr:uid="{AEA623FD-E0C6-4B8A-82B1-D74D48628222}"/>
    <cellStyle name="Normal 4 5" xfId="7864" xr:uid="{E668C54E-0C8F-4563-9BAF-20D78A18E117}"/>
    <cellStyle name="Normal 4 5 2" xfId="8655" xr:uid="{EA72E152-0533-47D9-9BF8-57D3D2BF42AF}"/>
    <cellStyle name="Normal 4 5 3" xfId="8656" xr:uid="{2ED513EF-C9F8-4497-8E54-1B686750B1CC}"/>
    <cellStyle name="Normal 4 5 4" xfId="8657" xr:uid="{B2EE5305-92F8-45C8-BF9F-2B03ED2CDF13}"/>
    <cellStyle name="Normal 4 5 5" xfId="8658" xr:uid="{824ABB80-BA22-4AD5-843F-1084143586D3}"/>
    <cellStyle name="Normal 4 5 6" xfId="8659" xr:uid="{FF04EE32-31AA-4873-927C-0937FB5BF0CF}"/>
    <cellStyle name="Normal 4 5 7" xfId="8660" xr:uid="{9C77E4D1-3CC5-479C-8535-CF3306E5BF39}"/>
    <cellStyle name="Normal 4 5 8" xfId="8661" xr:uid="{A1C28514-49C6-4EEE-B4C6-26349FFE1557}"/>
    <cellStyle name="Normal 4 6" xfId="8662" xr:uid="{150792FF-F6B2-48A2-91C8-8FF9E1FDADE5}"/>
    <cellStyle name="Normal 4 6 2" xfId="8663" xr:uid="{4432631F-E9DD-44E5-8CBC-708D1F09ACAA}"/>
    <cellStyle name="Normal 4 6 3" xfId="8664" xr:uid="{C6FB5B91-3A9B-491F-84BD-016083DA766D}"/>
    <cellStyle name="Normal 4 6 4" xfId="8665" xr:uid="{8A3C4299-D501-4747-BA92-ECD5EF5A9A03}"/>
    <cellStyle name="Normal 4 6 5" xfId="8666" xr:uid="{9062D041-9F44-41C0-8F12-D1BE4F6EF8F8}"/>
    <cellStyle name="Normal 4 6 6" xfId="8667" xr:uid="{1183A0FA-15E1-4A6B-B297-BA94C563EB1D}"/>
    <cellStyle name="Normal 4 6 7" xfId="8668" xr:uid="{F6D85E82-207E-46CB-A46B-8E99F577BD43}"/>
    <cellStyle name="Normal 4 6 8" xfId="8669" xr:uid="{ADF65434-64FA-4F25-960C-DCE841D2E9D5}"/>
    <cellStyle name="Normal 4 7" xfId="8670" xr:uid="{ED730C8E-DC68-43AE-995E-44DB581F2606}"/>
    <cellStyle name="Normal 4 7 2" xfId="8671" xr:uid="{9EC5030C-17F7-44A2-8431-5AD1C43C6559}"/>
    <cellStyle name="Normal 4 7 3" xfId="8672" xr:uid="{FBFCCEA9-1D85-46F6-9A31-8A41778BE67F}"/>
    <cellStyle name="Normal 4 7 4" xfId="8673" xr:uid="{F1E026BB-2E3A-43BC-AA28-519F166D915B}"/>
    <cellStyle name="Normal 4 7 5" xfId="8674" xr:uid="{FCD8BD5F-A0B7-4289-AE96-EF7AF64500BB}"/>
    <cellStyle name="Normal 4 7 6" xfId="8675" xr:uid="{3B68DB6B-A7F5-4BDE-B111-49892D081E41}"/>
    <cellStyle name="Normal 4 7 7" xfId="8676" xr:uid="{25AB9BEC-76BE-4963-B3C7-97808DA7085F}"/>
    <cellStyle name="Normal 4 7 8" xfId="8677" xr:uid="{13EB4F53-4AAB-4586-808C-6A8FF15E4744}"/>
    <cellStyle name="Normal 4 8" xfId="8678" xr:uid="{F0B077C7-4D1B-4685-9A07-CC1E7FA42746}"/>
    <cellStyle name="Normal 4 8 2" xfId="8679" xr:uid="{29C5FCF7-ED13-4967-BBF9-B80E90AF4C05}"/>
    <cellStyle name="Normal 4 8 3" xfId="8680" xr:uid="{1BF9BF75-3FAA-49F7-AAA4-D0CB8F2175A0}"/>
    <cellStyle name="Normal 4 8 4" xfId="8681" xr:uid="{5D02CDB4-1862-4EF3-BCE9-B2951B45690D}"/>
    <cellStyle name="Normal 4 8 5" xfId="8682" xr:uid="{C5BA2EC9-402B-49E0-938F-2001F48FBC0D}"/>
    <cellStyle name="Normal 4 8 6" xfId="8683" xr:uid="{EFB9726B-7A0F-462D-9272-1FA45741C439}"/>
    <cellStyle name="Normal 4 8 7" xfId="8684" xr:uid="{CE63F176-C495-41CF-A16D-305319F4A1A6}"/>
    <cellStyle name="Normal 4 8 8" xfId="8685" xr:uid="{FB7C2B02-8A6E-4377-9203-A5BE25CB3D35}"/>
    <cellStyle name="Normal 4 9" xfId="8686" xr:uid="{FDBAC3CD-C5E5-49A3-8FB9-52AD8BE86441}"/>
    <cellStyle name="Normal 4 9 2" xfId="8687" xr:uid="{9764B035-56C3-45A6-99A6-2C165375934B}"/>
    <cellStyle name="Normal 4 9 3" xfId="8688" xr:uid="{1E0BBE45-8A0D-4127-AC1F-91977329F474}"/>
    <cellStyle name="Normal 4 9 4" xfId="8689" xr:uid="{26B38EE3-68D2-4792-95F0-4B67B743E2FB}"/>
    <cellStyle name="Normal 4 9 5" xfId="8690" xr:uid="{B46551CC-4FDF-4961-8485-44D73D67A117}"/>
    <cellStyle name="Normal 4 9 6" xfId="8691" xr:uid="{69AA7166-383E-48D5-9710-BDBABA6D3147}"/>
    <cellStyle name="Normal 4 9 7" xfId="8692" xr:uid="{CD1DC23E-A81D-4AA4-BBE6-25FD06F744A2}"/>
    <cellStyle name="Normal 4 9 8" xfId="8693" xr:uid="{A5CBF771-E4BC-415C-8322-FF2167BBBBAD}"/>
    <cellStyle name="Normal 40" xfId="9268" xr:uid="{0C1AD18B-4AAD-4944-9F7A-856944A320FB}"/>
    <cellStyle name="Normal 43 2" xfId="8694" xr:uid="{1BD81CD4-3CF2-48AF-BA37-1745CC6C0487}"/>
    <cellStyle name="Normal 44 2" xfId="8695" xr:uid="{D10C8048-AA3B-4327-92F7-9E39C1B4E189}"/>
    <cellStyle name="Normal 44 3" xfId="8696" xr:uid="{9F574F69-EB8F-4212-927B-D237BB3CCC23}"/>
    <cellStyle name="Normal 44 4" xfId="8697" xr:uid="{A412F1FE-E30D-4E84-80E6-A664442B20F6}"/>
    <cellStyle name="Normal 44 5" xfId="8698" xr:uid="{7C190E73-5A49-4191-AA4B-E78C1060FA74}"/>
    <cellStyle name="Normal 44 6" xfId="8699" xr:uid="{4A72F30D-241D-4946-B78C-F343C96D3A45}"/>
    <cellStyle name="Normal 47" xfId="8700" xr:uid="{4980D3DE-A06C-491D-BEBA-79AE548611D6}"/>
    <cellStyle name="Normal 48" xfId="8701" xr:uid="{42795C0A-B292-49B1-88DD-8C9A7DD8C10D}"/>
    <cellStyle name="Normal 49" xfId="7865" xr:uid="{35D20DE0-91C2-4D85-AF55-69EA7539BFBA}"/>
    <cellStyle name="Normal 5" xfId="7866" xr:uid="{5611DC4D-A923-47CF-9BD9-5667FC789DBF}"/>
    <cellStyle name="Normal 5 10" xfId="8702" xr:uid="{B0FA58AE-8419-4628-B1F0-0ECFEC546431}"/>
    <cellStyle name="Normal 5 11" xfId="8703" xr:uid="{4405DDC8-5950-4C88-91AA-74376D210F23}"/>
    <cellStyle name="Normal 5 12" xfId="8704" xr:uid="{5E128B77-8FA5-4364-AA4E-689D0FCC799E}"/>
    <cellStyle name="Normal 5 2" xfId="7867" xr:uid="{6D5200B8-9C67-42C5-8DD0-33521B297671}"/>
    <cellStyle name="Normal 5 2 2" xfId="7868" xr:uid="{A5D1338D-4B29-4C61-A227-DC6A23F6417F}"/>
    <cellStyle name="Normal 5 2 2 2" xfId="7869" xr:uid="{2AC78E01-F0E8-48B5-AD34-0EC704A82133}"/>
    <cellStyle name="Normal 5 2 2 2 2" xfId="7870" xr:uid="{89E63489-DF0A-4C2B-9FB2-14990FDD70CA}"/>
    <cellStyle name="Normal 5 2 2 3" xfId="7871" xr:uid="{126FBBFE-46D3-4838-9884-9931E4734F82}"/>
    <cellStyle name="Normal 5 2 3" xfId="7872" xr:uid="{F874206F-5437-4443-ABFE-B19E547DF552}"/>
    <cellStyle name="Normal 5 2 3 2" xfId="7873" xr:uid="{C4713942-87A3-481B-BE76-DC18960064BF}"/>
    <cellStyle name="Normal 5 2 3 2 2" xfId="7874" xr:uid="{E1650250-E74A-46E9-AF46-78FB14F10F84}"/>
    <cellStyle name="Normal 5 2 3 3" xfId="7875" xr:uid="{CBE045F0-D896-4DC7-9971-8E25F9924EDD}"/>
    <cellStyle name="Normal 5 2 4" xfId="7876" xr:uid="{1ECEC3D4-7498-464E-BD61-E8962CCF93C4}"/>
    <cellStyle name="Normal 5 2 4 2" xfId="7877" xr:uid="{ED27AB65-6223-4CA7-B160-61AE663807BE}"/>
    <cellStyle name="Normal 5 2 5" xfId="7878" xr:uid="{0A4633FB-83FC-400E-B76D-7B5E6905D6C9}"/>
    <cellStyle name="Normal 5 2 6" xfId="8705" xr:uid="{CEA24F1E-3B76-4435-89B8-63B4148A5A48}"/>
    <cellStyle name="Normal 5 2 7" xfId="8706" xr:uid="{A9199444-42FD-44EE-B645-A2D34145519E}"/>
    <cellStyle name="Normal 5 2 8" xfId="8707" xr:uid="{1EF83733-F51D-493F-8772-C1260B0F7050}"/>
    <cellStyle name="Normal 5 2 9" xfId="8708" xr:uid="{D01288BA-7A61-43A1-84A1-2F6E87FDE825}"/>
    <cellStyle name="Normal 5 3" xfId="7879" xr:uid="{4F7DE6EA-7B71-40EF-8A72-D67D2696C536}"/>
    <cellStyle name="Normal 5 3 2" xfId="7880" xr:uid="{033D2FF6-93D7-46F8-8DC9-05889569F9BC}"/>
    <cellStyle name="Normal 5 3 2 2" xfId="7881" xr:uid="{C50FF249-F0D6-4C47-8FF1-063C4001EC4D}"/>
    <cellStyle name="Normal 5 3 2 2 2" xfId="7882" xr:uid="{04A51F2C-B96A-4C36-AECF-85596131C7EE}"/>
    <cellStyle name="Normal 5 3 2 3" xfId="7883" xr:uid="{08A48374-FA72-4253-8AD6-597D69380750}"/>
    <cellStyle name="Normal 5 3 3" xfId="7884" xr:uid="{3D75A5B8-14F9-43A6-A4A6-91B207BD6204}"/>
    <cellStyle name="Normal 5 3 4" xfId="7885" xr:uid="{319AF799-E249-4B3F-9800-CFA1829F8AFD}"/>
    <cellStyle name="Normal 5 3 4 2" xfId="7886" xr:uid="{3BEC7BBE-F18B-48D2-8570-648D8618F5D2}"/>
    <cellStyle name="Normal 5 3 5" xfId="7887" xr:uid="{ADAD11E2-AFCC-45F1-8A3A-F83C0B85C47F}"/>
    <cellStyle name="Normal 5 3 6" xfId="8709" xr:uid="{43D8B128-2A23-4EBE-85B4-8B9686421E2E}"/>
    <cellStyle name="Normal 5 3 7" xfId="8710" xr:uid="{C5B0D7A3-7FDB-4C01-B4E1-CFDF7DB1D95E}"/>
    <cellStyle name="Normal 5 3 8" xfId="8711" xr:uid="{F02BCBBB-BC37-4BAC-8C7D-1E37898C8D4F}"/>
    <cellStyle name="Normal 5 4" xfId="7888" xr:uid="{383E1305-C69E-40BB-905D-06AFDCD10C94}"/>
    <cellStyle name="Normal 5 4 2" xfId="7889" xr:uid="{F663ED47-9A81-408B-9A67-288C0E2B5ADA}"/>
    <cellStyle name="Normal 5 4 2 2" xfId="7890" xr:uid="{07BAA417-F2FC-41B8-875E-FCFDC399204A}"/>
    <cellStyle name="Normal 5 4 3" xfId="7891" xr:uid="{439B4F4F-BFF2-47E9-A37E-0AB3E8A983F4}"/>
    <cellStyle name="Normal 5 4 4" xfId="8712" xr:uid="{33FDAD61-458C-4502-BC59-AC9A1FE19377}"/>
    <cellStyle name="Normal 5 4 5" xfId="8713" xr:uid="{7510FAF9-EFB0-4451-A176-92D385338F2F}"/>
    <cellStyle name="Normal 5 4 6" xfId="8714" xr:uid="{4C63A8B0-577B-4813-92A7-177DFB059E19}"/>
    <cellStyle name="Normal 5 4 7" xfId="8715" xr:uid="{C6D8AB42-435E-4D0A-BD0D-190BCB75B87F}"/>
    <cellStyle name="Normal 5 4 8" xfId="8716" xr:uid="{15A77BC0-0721-4D6D-B58F-B37C16DC9D87}"/>
    <cellStyle name="Normal 5 5" xfId="7892" xr:uid="{6A2CAEA4-CF62-4FF5-9A86-EDD402FE428E}"/>
    <cellStyle name="Normal 5 5 2" xfId="7893" xr:uid="{0F792FB6-D1C5-4F19-9CE8-B3665BDEF066}"/>
    <cellStyle name="Normal 5 5 2 2" xfId="7894" xr:uid="{C79695B3-4CEC-48D3-8609-C941453673DF}"/>
    <cellStyle name="Normal 5 5 3" xfId="7895" xr:uid="{EDE92D75-1FA9-4F75-B08F-EA01064CDEA6}"/>
    <cellStyle name="Normal 5 5 4" xfId="8717" xr:uid="{9EA468F5-F2A6-4AC1-9CAA-9DDB623BDFAB}"/>
    <cellStyle name="Normal 5 5 5" xfId="8718" xr:uid="{DBB68E74-0BEF-4696-9E35-69CC641EC714}"/>
    <cellStyle name="Normal 5 5 6" xfId="8719" xr:uid="{488C75F7-6C3C-4DE0-95F0-B919212E7098}"/>
    <cellStyle name="Normal 5 5 7" xfId="8720" xr:uid="{F2D094C9-2EAB-4868-9ABB-C844E76DD5E7}"/>
    <cellStyle name="Normal 5 5 8" xfId="8721" xr:uid="{CB5E4376-B393-490F-84BD-3ACEF0ECDCE6}"/>
    <cellStyle name="Normal 5 6" xfId="8722" xr:uid="{F3165065-AA66-4827-89DA-CC964F48816A}"/>
    <cellStyle name="Normal 5 6 2" xfId="8723" xr:uid="{45BC6956-E52F-4AB2-B5DA-FC1BF3B40ABF}"/>
    <cellStyle name="Normal 5 6 3" xfId="8724" xr:uid="{12DA689B-35EF-47E0-92D9-07A9FE5DE63B}"/>
    <cellStyle name="Normal 5 6 4" xfId="8725" xr:uid="{DBA97507-534C-4229-855B-19AD7E41375E}"/>
    <cellStyle name="Normal 5 6 5" xfId="8726" xr:uid="{D6B265FB-B5A9-4230-B07B-6212318E34D8}"/>
    <cellStyle name="Normal 5 6 6" xfId="8727" xr:uid="{9DA25FD6-B737-4D8F-9A8B-C1FA49FC0043}"/>
    <cellStyle name="Normal 5 6 7" xfId="8728" xr:uid="{15399CAC-67D3-4293-9E60-CF47C49F1236}"/>
    <cellStyle name="Normal 5 6 8" xfId="8729" xr:uid="{12BA8D73-7D8C-4F3D-8284-3E29855A781C}"/>
    <cellStyle name="Normal 5 7" xfId="8730" xr:uid="{346BAFA5-23AD-46C7-B6CF-01088CDE7119}"/>
    <cellStyle name="Normal 5 7 2" xfId="8731" xr:uid="{9E91DCCF-185B-40D3-9545-BA3F73A7508F}"/>
    <cellStyle name="Normal 5 7 3" xfId="8732" xr:uid="{541B6231-CA91-4083-8888-AFFFC8E45D34}"/>
    <cellStyle name="Normal 5 7 4" xfId="8733" xr:uid="{53A1276C-2279-49E0-8A6C-A77C1941901A}"/>
    <cellStyle name="Normal 5 7 5" xfId="8734" xr:uid="{4E368693-A19A-4B91-9994-E52BB5C29E8C}"/>
    <cellStyle name="Normal 5 7 6" xfId="8735" xr:uid="{47EAC51F-D602-4A41-95EE-E1CB80298595}"/>
    <cellStyle name="Normal 5 7 7" xfId="8736" xr:uid="{42202F8F-2B9F-49CB-8A06-E52E9628B269}"/>
    <cellStyle name="Normal 5 7 8" xfId="8737" xr:uid="{192E0A4C-93A6-4913-8B27-AAF20F2E428F}"/>
    <cellStyle name="Normal 5 8" xfId="8738" xr:uid="{2ACAB12C-1AC0-436B-9DBA-B128D2B31B85}"/>
    <cellStyle name="Normal 5 8 2" xfId="8739" xr:uid="{3664186F-B7E4-4352-9D7E-5ED1CEACF389}"/>
    <cellStyle name="Normal 5 8 3" xfId="8740" xr:uid="{730E0F50-B639-44CB-AF63-EB31EA411A0A}"/>
    <cellStyle name="Normal 5 8 4" xfId="8741" xr:uid="{8ABEF8D9-4ED6-47DB-B509-2CA44C7BA07F}"/>
    <cellStyle name="Normal 5 9" xfId="8742" xr:uid="{FA7AB5BF-CA1F-415C-85FD-642356384139}"/>
    <cellStyle name="Normal 50" xfId="8743" xr:uid="{5930C820-DC69-42E6-8DAD-A7D45548F998}"/>
    <cellStyle name="Normal 51" xfId="8744" xr:uid="{34531DE2-06BB-4A6B-9B9B-B81C56234C29}"/>
    <cellStyle name="Normal 52" xfId="8745" xr:uid="{7503A491-4849-46C7-9F48-48378AF529D9}"/>
    <cellStyle name="Normal 53" xfId="8746" xr:uid="{AB35FCC0-AB6F-4926-89BA-038069BE96E3}"/>
    <cellStyle name="Normal 54" xfId="8747" xr:uid="{EB2506D7-25D8-46B4-AA65-E6F28161057B}"/>
    <cellStyle name="Normal 55" xfId="8748" xr:uid="{98255DAF-1ED6-45F3-8118-DC92A7CED397}"/>
    <cellStyle name="Normal 56" xfId="8749" xr:uid="{85F6AFC5-2C58-4FC4-945A-AF62FEDFBDE4}"/>
    <cellStyle name="Normal 57" xfId="8750" xr:uid="{7DEB68BD-455C-4023-803F-653D9A8312E5}"/>
    <cellStyle name="Normal 59" xfId="7896" xr:uid="{C4707D4F-8E61-48D3-937B-7AE2ACD5DFA5}"/>
    <cellStyle name="Normal 6" xfId="7897" xr:uid="{B06E9656-E7B5-4337-AEE5-FAC429A5F4BB}"/>
    <cellStyle name="Normal 6 10" xfId="8751" xr:uid="{2652A31C-1481-42C2-B913-633D9774F443}"/>
    <cellStyle name="Normal 6 11" xfId="8752" xr:uid="{E5DBE719-E964-4346-B26C-C8F0793D7E9F}"/>
    <cellStyle name="Normal 6 12" xfId="8753" xr:uid="{88CF9B99-9069-43C5-8134-3F52554D3937}"/>
    <cellStyle name="Normal 6 13" xfId="9085" xr:uid="{24E2E4C1-5C2C-4791-8701-D81C8547A2ED}"/>
    <cellStyle name="Normal 6 2" xfId="7898" xr:uid="{A962A9C6-A284-41DE-81FA-56B44F7837C9}"/>
    <cellStyle name="Normal 6 2 2" xfId="7899" xr:uid="{44F29F4A-937E-4738-8097-E5A0E0E52B41}"/>
    <cellStyle name="Normal 6 2 2 2" xfId="7900" xr:uid="{A067A01D-571E-4C93-8A38-3D91B7F59E0E}"/>
    <cellStyle name="Normal 6 2 2 2 2" xfId="7901" xr:uid="{B10BF77B-317F-4E3D-8159-B5215AA63014}"/>
    <cellStyle name="Normal 6 2 2 3" xfId="7902" xr:uid="{464D7FAD-6110-41F5-86D7-EDA981C8AFE0}"/>
    <cellStyle name="Normal 6 2 3" xfId="7903" xr:uid="{0C02390E-C681-4377-9CC0-789F18069024}"/>
    <cellStyle name="Normal 6 2 3 2" xfId="7904" xr:uid="{A0520959-348E-4986-BCAF-68AD285C63A6}"/>
    <cellStyle name="Normal 6 2 3 2 2" xfId="7905" xr:uid="{4C7653D9-52CD-424E-8B42-2D7AE72EADE2}"/>
    <cellStyle name="Normal 6 2 3 3" xfId="7906" xr:uid="{99887D70-85D8-48EB-942C-DC4E62614E1A}"/>
    <cellStyle name="Normal 6 2 4" xfId="7907" xr:uid="{F38F35B9-DA30-4006-97EC-596CE2F98FCA}"/>
    <cellStyle name="Normal 6 2 4 2" xfId="7908" xr:uid="{DF3B587C-66AA-4441-B2F2-EEB84D8C047D}"/>
    <cellStyle name="Normal 6 2 5" xfId="7909" xr:uid="{2AC618A8-7D23-4010-BD78-AEB738CF897D}"/>
    <cellStyle name="Normal 6 2 6" xfId="8754" xr:uid="{175F641F-9E2E-4341-A854-FBF517664252}"/>
    <cellStyle name="Normal 6 2 7" xfId="8755" xr:uid="{BFE47450-CE0D-4319-9CFD-B472E2424015}"/>
    <cellStyle name="Normal 6 2 8" xfId="8756" xr:uid="{64F05125-FDFE-4C31-BBC5-1C8B2B7C87A4}"/>
    <cellStyle name="Normal 6 2 9" xfId="8757" xr:uid="{C01FA347-6152-4C7A-B366-87F1CB4646BF}"/>
    <cellStyle name="Normal 6 3" xfId="7910" xr:uid="{871040C2-C1F4-40B1-9C96-B4FFA48BE32A}"/>
    <cellStyle name="Normal 6 3 2" xfId="7911" xr:uid="{4505B442-50CE-469B-8DDF-B959E738C946}"/>
    <cellStyle name="Normal 6 3 2 2" xfId="7912" xr:uid="{036301CB-08C2-421C-88A4-225C7EE3C8E8}"/>
    <cellStyle name="Normal 6 3 2 2 2" xfId="7913" xr:uid="{4C805FA0-B82E-48C5-8199-B9E923B44498}"/>
    <cellStyle name="Normal 6 3 2 3" xfId="7914" xr:uid="{E6263D0A-BCA5-44A9-85EF-209D8EA4E24F}"/>
    <cellStyle name="Normal 6 3 3" xfId="7915" xr:uid="{408ACF22-633F-46F8-A4EE-E6E0E4B34DFE}"/>
    <cellStyle name="Normal 6 3 3 2" xfId="7916" xr:uid="{CF95D2E1-9D3F-46B8-9855-461D692FAE2D}"/>
    <cellStyle name="Normal 6 3 4" xfId="7917" xr:uid="{04878624-EE1F-44FF-81F2-C18622D7ABB4}"/>
    <cellStyle name="Normal 6 3 5" xfId="8758" xr:uid="{7B493F6B-93B0-49FE-93BC-FDCF497370E1}"/>
    <cellStyle name="Normal 6 3 6" xfId="8759" xr:uid="{B5B2FCE6-9E0D-49A4-97C6-8B55C6B98B92}"/>
    <cellStyle name="Normal 6 3 7" xfId="8760" xr:uid="{81318953-ABBB-45FC-BA06-2BF3B2590CC0}"/>
    <cellStyle name="Normal 6 3 8" xfId="8761" xr:uid="{96F6A15D-4B42-4AD4-B476-B5F08A832AE0}"/>
    <cellStyle name="Normal 6 4" xfId="7918" xr:uid="{F0E005A3-9526-4934-81C9-AB9D21FAC264}"/>
    <cellStyle name="Normal 6 4 2" xfId="7919" xr:uid="{FB6B8D27-05F7-4634-9662-578A5B98AF85}"/>
    <cellStyle name="Normal 6 4 2 2" xfId="7920" xr:uid="{74A68C69-54F3-4C24-B895-8351518BE6C6}"/>
    <cellStyle name="Normal 6 4 3" xfId="7921" xr:uid="{F9AAA6DC-1A10-46F0-A65D-83F1FB59D16A}"/>
    <cellStyle name="Normal 6 4 4" xfId="8762" xr:uid="{67EA3AEE-DCC6-4E1B-8C36-206C0B85F4BD}"/>
    <cellStyle name="Normal 6 4 5" xfId="8763" xr:uid="{ED8D3098-F3DD-40DB-8626-78ACD9D32E34}"/>
    <cellStyle name="Normal 6 4 6" xfId="8764" xr:uid="{086F4BD3-DBD9-41B3-BC22-FDF6C79394B2}"/>
    <cellStyle name="Normal 6 4 7" xfId="8765" xr:uid="{A95DBF8E-2E6D-432B-BEFF-381E80AB4C9E}"/>
    <cellStyle name="Normal 6 4 8" xfId="8766" xr:uid="{378CB8CF-F006-4C32-9D6E-70593A616419}"/>
    <cellStyle name="Normal 6 5" xfId="7922" xr:uid="{18464185-29F6-4763-A917-987621B46E34}"/>
    <cellStyle name="Normal 6 5 2" xfId="7923" xr:uid="{FEBD67FC-5B77-4181-AEA3-DE37FEA7228D}"/>
    <cellStyle name="Normal 6 5 2 2" xfId="7924" xr:uid="{256FB67F-8648-421A-AF93-42770878BD8A}"/>
    <cellStyle name="Normal 6 5 3" xfId="7925" xr:uid="{6C7572CD-A34B-4946-BAB1-87D5A5400DC5}"/>
    <cellStyle name="Normal 6 5 4" xfId="8767" xr:uid="{23556364-5642-4DEC-82CE-9BBC939CF0E2}"/>
    <cellStyle name="Normal 6 5 5" xfId="8768" xr:uid="{94E7887F-2DC7-40F9-B61E-990102B68661}"/>
    <cellStyle name="Normal 6 5 6" xfId="8769" xr:uid="{F247017B-439B-433E-A41A-FAD6E050731F}"/>
    <cellStyle name="Normal 6 5 7" xfId="8770" xr:uid="{1A0C17E0-DE8C-4109-B568-EEBD94CA3D45}"/>
    <cellStyle name="Normal 6 5 8" xfId="8771" xr:uid="{F557B265-EB96-4B09-81B7-4B4DA538B55A}"/>
    <cellStyle name="Normal 6 6" xfId="7926" xr:uid="{676B7B78-E272-4144-BFC6-940BF0335BAB}"/>
    <cellStyle name="Normal 6 6 2" xfId="7927" xr:uid="{6751151C-3F80-439D-AA11-DBE995A6140E}"/>
    <cellStyle name="Normal 6 6 3" xfId="8772" xr:uid="{E4D0A248-EFA7-469C-AF2F-670364DB9658}"/>
    <cellStyle name="Normal 6 6 4" xfId="8773" xr:uid="{030760DA-F772-4577-8A0D-A9040E73D936}"/>
    <cellStyle name="Normal 6 6 5" xfId="8774" xr:uid="{6DF5D772-3B64-4308-B750-65DE82C9E759}"/>
    <cellStyle name="Normal 6 6 6" xfId="8775" xr:uid="{1EEC7C12-4BF0-462C-BDE6-ECA38107BA1F}"/>
    <cellStyle name="Normal 6 6 7" xfId="8776" xr:uid="{8E5954A3-D71B-40E3-9993-7D85FD791FB0}"/>
    <cellStyle name="Normal 6 6 8" xfId="8777" xr:uid="{3ED17446-387D-43D1-8C91-BFF0D507A15D}"/>
    <cellStyle name="Normal 6 7" xfId="7928" xr:uid="{B0ABE19A-545E-4B7D-846A-5C40C463E94E}"/>
    <cellStyle name="Normal 6 7 2" xfId="8778" xr:uid="{B3988A0F-8083-4442-8292-EBAAA9026E6E}"/>
    <cellStyle name="Normal 6 7 3" xfId="8779" xr:uid="{4712F66F-FA7A-4C96-8839-B126B80900C6}"/>
    <cellStyle name="Normal 6 7 4" xfId="8780" xr:uid="{D0C613CC-4149-44A6-B7B9-9C1F27B44D70}"/>
    <cellStyle name="Normal 6 7 5" xfId="8781" xr:uid="{DF990532-9566-45F1-AAB5-47908EFE92B5}"/>
    <cellStyle name="Normal 6 7 6" xfId="8782" xr:uid="{F2E41053-820E-4E5B-AA96-88BCA78F2EF9}"/>
    <cellStyle name="Normal 6 7 7" xfId="8783" xr:uid="{022387DB-EFD8-4754-BC14-BCC9D1E80818}"/>
    <cellStyle name="Normal 6 7 8" xfId="8784" xr:uid="{DDB6AD54-36F0-4847-A977-6C4FEA4F0541}"/>
    <cellStyle name="Normal 6 8" xfId="8785" xr:uid="{0EE82959-7094-44BE-A00D-0FACF6ED0E1F}"/>
    <cellStyle name="Normal 6 8 2" xfId="8786" xr:uid="{DBB52923-1550-4545-A563-83EF9F947335}"/>
    <cellStyle name="Normal 6 8 3" xfId="8787" xr:uid="{94E267DE-7F1D-4B9E-8B98-CAC485CDBF20}"/>
    <cellStyle name="Normal 6 8 4" xfId="8788" xr:uid="{FD81D9ED-0878-4644-A9C3-5111C499EA13}"/>
    <cellStyle name="Normal 6 9" xfId="8789" xr:uid="{9B5B5887-DA8C-4547-8D7F-E4C4FDFC44EE}"/>
    <cellStyle name="Normal 68" xfId="7929" xr:uid="{A8DE013F-1E65-4ACC-A52E-0833E0BFDCB8}"/>
    <cellStyle name="Normal 7" xfId="7930" xr:uid="{5A5106AA-9B2F-49FD-9B98-9CAF941B943D}"/>
    <cellStyle name="Normal 7 10" xfId="8790" xr:uid="{37BB0343-5C49-4680-9539-1CA05C96F7B2}"/>
    <cellStyle name="Normal 7 11" xfId="8791" xr:uid="{8B1E72AB-AFC1-4A39-9861-EECFB9B90D81}"/>
    <cellStyle name="Normal 7 12" xfId="8792" xr:uid="{E9D9887C-893F-4869-98DD-D94A9CCC6174}"/>
    <cellStyle name="Normal 7 2" xfId="7931" xr:uid="{01F85A57-CCE6-4178-92A9-4F573D72C077}"/>
    <cellStyle name="Normal 7 2 2" xfId="7932" xr:uid="{DE01C888-8BE6-42CF-A25C-5CF5652C86AC}"/>
    <cellStyle name="Normal 7 2 3" xfId="7933" xr:uid="{2BE8A4E2-2E19-4795-A050-E0E18B301A9C}"/>
    <cellStyle name="Normal 7 2 3 2" xfId="7934" xr:uid="{220073A1-595A-489B-A305-E64FCE9F5B40}"/>
    <cellStyle name="Normal 7 2 3 2 2" xfId="7935" xr:uid="{FD65B95C-4E28-459B-A901-463CF5E74C5F}"/>
    <cellStyle name="Normal 7 2 3 3" xfId="7936" xr:uid="{6D376EB4-B0B4-4E94-BBA3-022A9AA8A7CA}"/>
    <cellStyle name="Normal 7 2 4" xfId="8793" xr:uid="{E5018549-4357-4B1D-A121-43BEDFCB8B9E}"/>
    <cellStyle name="Normal 7 2 5" xfId="8794" xr:uid="{E1256C96-CE49-49CB-958D-80F2DA7D77F1}"/>
    <cellStyle name="Normal 7 2 6" xfId="8795" xr:uid="{24542DF7-5F79-416C-A5EF-C1B8DBCACEB6}"/>
    <cellStyle name="Normal 7 2 7" xfId="8796" xr:uid="{9111D286-FB95-45BC-B224-690DA4BAB32A}"/>
    <cellStyle name="Normal 7 2 8" xfId="8797" xr:uid="{8EE1C589-8399-473F-91DA-220A53CB89CA}"/>
    <cellStyle name="Normal 7 2 9" xfId="8798" xr:uid="{6C2B2AD5-C48E-4A02-BC2B-2BDAC4F0BECC}"/>
    <cellStyle name="Normal 7 3" xfId="7937" xr:uid="{711368DD-0644-4D56-99C7-FFC155E747B1}"/>
    <cellStyle name="Normal 7 3 2" xfId="7938" xr:uid="{1EA71802-2845-494A-8297-399AABD30D4A}"/>
    <cellStyle name="Normal 7 3 3" xfId="8799" xr:uid="{9318DBA9-C20D-435F-9FC5-BD94862EF315}"/>
    <cellStyle name="Normal 7 3 4" xfId="8800" xr:uid="{EC3F288A-AA82-45F8-B3A7-C90546702A10}"/>
    <cellStyle name="Normal 7 3 5" xfId="8801" xr:uid="{7D541807-5327-4329-B79A-E500DCCBBFB7}"/>
    <cellStyle name="Normal 7 3 6" xfId="8802" xr:uid="{6BC6C78F-FFD9-4742-A6F5-EE27AC71498A}"/>
    <cellStyle name="Normal 7 3 7" xfId="8803" xr:uid="{A93C22C7-7211-4826-838B-5E0C7757DAC7}"/>
    <cellStyle name="Normal 7 3 8" xfId="8804" xr:uid="{C56FE3AA-E30D-4C21-8F8F-62067C96C07C}"/>
    <cellStyle name="Normal 7 4" xfId="7939" xr:uid="{C6B3C6B9-AA48-4704-B40A-364A4411052A}"/>
    <cellStyle name="Normal 7 4 2" xfId="8805" xr:uid="{9AF075E9-1F99-409A-A366-9E09084CDC37}"/>
    <cellStyle name="Normal 7 4 3" xfId="8806" xr:uid="{5423825A-10E8-4B9F-9BE5-07E4BFAA8059}"/>
    <cellStyle name="Normal 7 4 4" xfId="8807" xr:uid="{B36FE999-41CE-42D1-9422-F4C791938221}"/>
    <cellStyle name="Normal 7 4 5" xfId="8808" xr:uid="{EBC474E3-FC24-4A8F-8A8A-80DFF9F36BA8}"/>
    <cellStyle name="Normal 7 4 6" xfId="8809" xr:uid="{B410CAA0-97A1-4ECF-8C07-BC3475D4A2A4}"/>
    <cellStyle name="Normal 7 4 7" xfId="8810" xr:uid="{2DEEE93B-15FE-4D45-84C5-1E57B064FB5E}"/>
    <cellStyle name="Normal 7 4 8" xfId="8811" xr:uid="{6BBEB167-B459-497B-89F0-9441A99754DE}"/>
    <cellStyle name="Normal 7 5" xfId="8812" xr:uid="{DEA35909-3154-409F-992E-A66B24ADF63A}"/>
    <cellStyle name="Normal 7 5 2" xfId="8813" xr:uid="{8D831B35-242E-4736-ADB4-FC079553386A}"/>
    <cellStyle name="Normal 7 5 3" xfId="8814" xr:uid="{EB79D93A-DDE6-4D19-9DC1-F5089F4F2B5A}"/>
    <cellStyle name="Normal 7 5 4" xfId="8815" xr:uid="{BB5CD4BE-662D-4EA7-9ACE-DF4B4BAC2963}"/>
    <cellStyle name="Normal 7 5 5" xfId="8816" xr:uid="{295E36A4-953F-487D-B888-CE73512E8A93}"/>
    <cellStyle name="Normal 7 5 6" xfId="8817" xr:uid="{7D029F90-75BB-4402-967F-15F67C22BA3B}"/>
    <cellStyle name="Normal 7 5 7" xfId="8818" xr:uid="{D7870FD0-6D96-4825-BDB1-507CD4D5804F}"/>
    <cellStyle name="Normal 7 5 8" xfId="8819" xr:uid="{55B9C8FB-15AD-4F62-8EEF-D945183103FB}"/>
    <cellStyle name="Normal 7 6" xfId="8820" xr:uid="{51A3A0E7-057D-459F-B4B1-58226E8666C1}"/>
    <cellStyle name="Normal 7 6 2" xfId="8821" xr:uid="{D50C5C53-3280-4BBE-9BC8-3FECC918D17F}"/>
    <cellStyle name="Normal 7 6 3" xfId="8822" xr:uid="{317B3012-9903-44CD-BD03-BE018F4B68DB}"/>
    <cellStyle name="Normal 7 6 4" xfId="8823" xr:uid="{FF66F9B2-C78D-419A-9DE0-99D71B165F3F}"/>
    <cellStyle name="Normal 7 6 5" xfId="8824" xr:uid="{C2C23553-2700-4220-ABC2-1411AD4BB74F}"/>
    <cellStyle name="Normal 7 6 6" xfId="8825" xr:uid="{3446C759-9BCB-4E2A-91D6-48E950C0A6A6}"/>
    <cellStyle name="Normal 7 6 7" xfId="8826" xr:uid="{4E05DDC9-E0C9-4A32-849D-5E9567A0E4F8}"/>
    <cellStyle name="Normal 7 6 8" xfId="8827" xr:uid="{EE51BBE7-5727-41A3-9086-189FE8814E14}"/>
    <cellStyle name="Normal 7 7" xfId="8828" xr:uid="{B17AFA80-50A8-4EA2-A6A1-EDD2D69F2908}"/>
    <cellStyle name="Normal 7 7 2" xfId="8829" xr:uid="{B67A6707-6492-4173-B388-923929A72668}"/>
    <cellStyle name="Normal 7 7 3" xfId="8830" xr:uid="{FD2916C4-F204-480F-AB8E-05C741C4B4D8}"/>
    <cellStyle name="Normal 7 7 4" xfId="8831" xr:uid="{50CE0D11-4226-4504-A6F1-4E5A32241B31}"/>
    <cellStyle name="Normal 7 7 5" xfId="8832" xr:uid="{A85E08D6-2234-4B8E-9691-EC6AC914E9C5}"/>
    <cellStyle name="Normal 7 7 6" xfId="8833" xr:uid="{21898A72-90B5-4DC7-888D-6A82CAC2E423}"/>
    <cellStyle name="Normal 7 7 7" xfId="8834" xr:uid="{2F08BE1C-91A6-45A4-BC01-CFC3C05212E1}"/>
    <cellStyle name="Normal 7 7 8" xfId="8835" xr:uid="{CFA09AF1-8A52-4F2E-BF14-06D7A5DA720B}"/>
    <cellStyle name="Normal 7 8" xfId="8836" xr:uid="{16D2B437-CE03-4EF6-BD78-4153D7FB8829}"/>
    <cellStyle name="Normal 7 8 2" xfId="8837" xr:uid="{633A9005-6263-4A40-9C2E-5E5DFACCE230}"/>
    <cellStyle name="Normal 7 8 3" xfId="8838" xr:uid="{18E4203E-17B6-4F1E-ACC9-0D6ECFCD74D5}"/>
    <cellStyle name="Normal 7 8 4" xfId="8839" xr:uid="{1C936F4A-6FC7-4CA3-BF0E-5BC5638DEE17}"/>
    <cellStyle name="Normal 7 9" xfId="8840" xr:uid="{96E513B9-A3C9-43D7-97E0-1B68E74D9E34}"/>
    <cellStyle name="Normal 8" xfId="7940" xr:uid="{6287C679-0186-49EA-9100-022D92C293EC}"/>
    <cellStyle name="Normal 8 10" xfId="8841" xr:uid="{88DA901E-4BD3-4F14-9BC6-1024EF85E78E}"/>
    <cellStyle name="Normal 8 11" xfId="8842" xr:uid="{F7782E12-6BEE-454C-8617-9526565A5ED8}"/>
    <cellStyle name="Normal 8 12" xfId="8843" xr:uid="{0A67A919-0019-4160-8403-FC2F1E2297BA}"/>
    <cellStyle name="Normal 8 13" xfId="9256" xr:uid="{B3845A7B-9D5E-46E5-B04F-86ACA41F61EF}"/>
    <cellStyle name="Normal 8 2" xfId="7941" xr:uid="{0CEB2790-4AAF-4BBC-ABC6-112F5DFCB907}"/>
    <cellStyle name="Normal 8 2 2" xfId="7942" xr:uid="{048E1B02-655A-4FEE-84C6-9F80C2DD6560}"/>
    <cellStyle name="Normal 8 2 2 2" xfId="7943" xr:uid="{36ABD1FD-BACC-4065-B50D-6F4BBC40294E}"/>
    <cellStyle name="Normal 8 2 2 2 2" xfId="7944" xr:uid="{2E693B70-3528-47EA-8FF9-DA437882A4DD}"/>
    <cellStyle name="Normal 8 2 2 3" xfId="7945" xr:uid="{A96CD075-DD61-4C93-A18D-1771578244E7}"/>
    <cellStyle name="Normal 8 2 3" xfId="7946" xr:uid="{4B306378-8524-4923-9D66-18E0C7B602FA}"/>
    <cellStyle name="Normal 8 2 3 2" xfId="7947" xr:uid="{3D38F3CE-F685-4EA3-9794-894EF2D16379}"/>
    <cellStyle name="Normal 8 2 4" xfId="7948" xr:uid="{6C1A72D3-30E0-4FD5-B59F-9C8B0598AB11}"/>
    <cellStyle name="Normal 8 2 5" xfId="8844" xr:uid="{AEB4420F-47F6-41B4-B606-74F88DA70DDA}"/>
    <cellStyle name="Normal 8 2 6" xfId="8845" xr:uid="{A9E9AFCF-FE0D-494A-9091-5908CAF23C03}"/>
    <cellStyle name="Normal 8 2 7" xfId="8846" xr:uid="{9AFBBD32-CB82-4406-A767-A02DAABA6520}"/>
    <cellStyle name="Normal 8 2 8" xfId="8847" xr:uid="{B3226D0D-6234-45B1-8510-D7893582887D}"/>
    <cellStyle name="Normal 8 3" xfId="7949" xr:uid="{7ED8B6E1-99E8-4B1A-814D-261898A9FF87}"/>
    <cellStyle name="Normal 8 3 2" xfId="7950" xr:uid="{1BC9ADAC-3D43-4A25-AD31-06771FACC2F2}"/>
    <cellStyle name="Normal 8 3 2 2" xfId="7951" xr:uid="{249B05B1-CF61-48C6-B79A-424223FB7CFB}"/>
    <cellStyle name="Normal 8 3 3" xfId="7952" xr:uid="{6058B8FD-8F31-4DC1-843C-833D21F1DC81}"/>
    <cellStyle name="Normal 8 3 4" xfId="8848" xr:uid="{03F7858B-860F-4E8D-94C3-408E1CF2E615}"/>
    <cellStyle name="Normal 8 3 5" xfId="8849" xr:uid="{BACB76AE-2442-44CF-B969-888B800D9D70}"/>
    <cellStyle name="Normal 8 3 6" xfId="8850" xr:uid="{36F4F80D-CDB6-4C08-9DAE-BCA46C4D428F}"/>
    <cellStyle name="Normal 8 3 7" xfId="8851" xr:uid="{E5DA563D-0405-49D5-A017-3A18A1FBB036}"/>
    <cellStyle name="Normal 8 3 8" xfId="8852" xr:uid="{33C48FDF-06C6-4814-B017-8F2A26E79095}"/>
    <cellStyle name="Normal 8 4" xfId="7953" xr:uid="{B7A5AB54-D23D-4A7B-B7B3-A1B448ABED1E}"/>
    <cellStyle name="Normal 8 4 2" xfId="7954" xr:uid="{7484C0A2-9D32-41DD-8B32-0849FB6BC3A8}"/>
    <cellStyle name="Normal 8 4 2 2" xfId="7955" xr:uid="{A5FDF60B-35CB-4E5B-A889-D69FC036CAB0}"/>
    <cellStyle name="Normal 8 4 3" xfId="7956" xr:uid="{BA6AF3CF-2344-43FE-9B4E-62DFB5411D30}"/>
    <cellStyle name="Normal 8 4 4" xfId="8853" xr:uid="{41FE12DD-E6CE-461F-9254-4EBF8371DCBE}"/>
    <cellStyle name="Normal 8 4 5" xfId="8854" xr:uid="{3CF29FBF-C3CF-4A4B-B6F6-DC9EC32DD8B6}"/>
    <cellStyle name="Normal 8 4 6" xfId="8855" xr:uid="{86288C8D-9802-4E7E-8ACF-68A19A52181F}"/>
    <cellStyle name="Normal 8 4 7" xfId="8856" xr:uid="{9DD00B6D-1428-4425-91A4-222F6654B17D}"/>
    <cellStyle name="Normal 8 4 8" xfId="8857" xr:uid="{28B15BE4-2A73-485B-9A29-EF85FEBA82CA}"/>
    <cellStyle name="Normal 8 5" xfId="7957" xr:uid="{F8853DA1-D6F2-4455-8EEA-1A3C61080E1D}"/>
    <cellStyle name="Normal 8 5 2" xfId="7958" xr:uid="{0424BF2E-AAA1-4D3F-814E-9230F55B5B74}"/>
    <cellStyle name="Normal 8 5 3" xfId="8858" xr:uid="{01231703-B758-4DE2-8FB6-6239E085635E}"/>
    <cellStyle name="Normal 8 5 4" xfId="8859" xr:uid="{B5E20CE5-3C15-4DB4-BB65-37128BC3A32D}"/>
    <cellStyle name="Normal 8 5 5" xfId="8860" xr:uid="{82031A89-0A01-40CA-9E91-2EFAD491AD1F}"/>
    <cellStyle name="Normal 8 5 6" xfId="8861" xr:uid="{987B75C1-CA31-438E-A23B-921F9CE5D88E}"/>
    <cellStyle name="Normal 8 5 7" xfId="8862" xr:uid="{1612B5DC-1CCC-494C-976D-9ED1B43752E5}"/>
    <cellStyle name="Normal 8 5 8" xfId="8863" xr:uid="{21D53F71-789C-41D5-BAFC-6C7467AD3E3C}"/>
    <cellStyle name="Normal 8 6" xfId="7959" xr:uid="{C3CFD287-734B-4649-BBE2-FB3F5AE8C0B5}"/>
    <cellStyle name="Normal 8 6 2" xfId="8864" xr:uid="{68BD06B9-650B-42CD-AA1B-66B30163981D}"/>
    <cellStyle name="Normal 8 6 3" xfId="8865" xr:uid="{B794B6B2-0DE9-4243-A28C-C68170EFED74}"/>
    <cellStyle name="Normal 8 6 4" xfId="8866" xr:uid="{07F4EFD7-9243-483E-85B2-F6ECC2010EC4}"/>
    <cellStyle name="Normal 8 6 5" xfId="8867" xr:uid="{A218675F-DC10-44E8-A506-5832B0E8DFE4}"/>
    <cellStyle name="Normal 8 6 6" xfId="8868" xr:uid="{DD232DE7-EF68-4E07-B460-8E2F2C2F7414}"/>
    <cellStyle name="Normal 8 6 7" xfId="8869" xr:uid="{2B728C64-AF47-4878-9DA3-0E2D2BBFCFAA}"/>
    <cellStyle name="Normal 8 6 8" xfId="8870" xr:uid="{A411EB0D-58E1-4E15-B1FE-3F87B8A50FD1}"/>
    <cellStyle name="Normal 8 7" xfId="8871" xr:uid="{48E0B6C0-E6DA-45FC-B056-BBBFDDEFFF25}"/>
    <cellStyle name="Normal 8 7 2" xfId="8872" xr:uid="{A526B365-578E-4DF9-9D58-B50A17CD90A2}"/>
    <cellStyle name="Normal 8 7 3" xfId="8873" xr:uid="{5DC83135-4F90-4E3B-858B-1E2FB916E0DE}"/>
    <cellStyle name="Normal 8 7 4" xfId="8874" xr:uid="{8F7F017C-BBD2-4404-BB91-3A494E9EC197}"/>
    <cellStyle name="Normal 8 7 5" xfId="8875" xr:uid="{3D540F9E-281C-489F-BA1E-07560C8423B3}"/>
    <cellStyle name="Normal 8 7 6" xfId="8876" xr:uid="{3E5D8B72-7188-4FC3-835B-C6CE5FF4FA1F}"/>
    <cellStyle name="Normal 8 7 7" xfId="8877" xr:uid="{81BB02D1-D92E-4B5A-BA65-7B8D84DACB33}"/>
    <cellStyle name="Normal 8 7 8" xfId="8878" xr:uid="{2CAA7CB9-2218-40AF-BE25-737347C049AC}"/>
    <cellStyle name="Normal 8 8" xfId="8879" xr:uid="{DDFC7E49-02B8-4D6D-8C3F-FD602AC3267A}"/>
    <cellStyle name="Normal 8 8 2" xfId="8880" xr:uid="{0CA512CE-B34B-4CAC-A295-B57FE38906D5}"/>
    <cellStyle name="Normal 8 8 3" xfId="8881" xr:uid="{A44ADBD6-863F-4C35-B18E-58E0B7310EE2}"/>
    <cellStyle name="Normal 8 8 4" xfId="8882" xr:uid="{CBB1ED68-19BC-4DFA-AD29-12141A2ACF78}"/>
    <cellStyle name="Normal 8 9" xfId="8883" xr:uid="{E3B1DBD6-C1BE-4C8C-9FC7-A76C73BC4CED}"/>
    <cellStyle name="Normal 9" xfId="7960" xr:uid="{0C2A8DCF-ED26-4CCE-9383-FD52740B9831}"/>
    <cellStyle name="Normal 9 10" xfId="8884" xr:uid="{82A285BA-494B-412A-A32A-9DD47D462413}"/>
    <cellStyle name="Normal 9 11" xfId="8885" xr:uid="{FE81FE59-ABFE-4787-8F0C-96D05A1D9C9B}"/>
    <cellStyle name="Normal 9 12" xfId="8886" xr:uid="{5464145B-2BB5-416B-ADFD-655C774A89B0}"/>
    <cellStyle name="Normal 9 2" xfId="7961" xr:uid="{E24A8AED-35A7-47BB-928D-B7B58F78FA79}"/>
    <cellStyle name="Normal 9 2 2" xfId="7962" xr:uid="{9EF58817-DB10-4091-BDED-7F88CD4689B2}"/>
    <cellStyle name="Normal 9 2 2 2" xfId="7963" xr:uid="{57003A6A-A9A9-4FAB-9B30-6C87D529636B}"/>
    <cellStyle name="Normal 9 2 2 2 2" xfId="7964" xr:uid="{A0B7877B-F965-477C-80E6-E9907A41B516}"/>
    <cellStyle name="Normal 9 2 2 3" xfId="7965" xr:uid="{84316E7B-C06D-4C5D-B574-B9353CAC6948}"/>
    <cellStyle name="Normal 9 2 3" xfId="7966" xr:uid="{BA3690E6-1BDE-4D4F-BB9B-50F797D08055}"/>
    <cellStyle name="Normal 9 2 3 2" xfId="7967" xr:uid="{4B4BF4B7-8345-45E1-9B8A-878F0F56584A}"/>
    <cellStyle name="Normal 9 2 4" xfId="7968" xr:uid="{45363D24-7E1D-4838-9A6B-4A9665734D8A}"/>
    <cellStyle name="Normal 9 2 5" xfId="8887" xr:uid="{5555FD6F-9851-4F25-888F-6BBDCDAEF5CB}"/>
    <cellStyle name="Normal 9 2 6" xfId="8888" xr:uid="{D7242F89-6269-46A7-8B72-AA00B24351D8}"/>
    <cellStyle name="Normal 9 2 7" xfId="8889" xr:uid="{7C9078FD-AAA6-48CB-9B4F-9F6CA42B7F6C}"/>
    <cellStyle name="Normal 9 2 8" xfId="8890" xr:uid="{1B81C65A-AA9D-4108-B4B4-6A9CACF79684}"/>
    <cellStyle name="Normal 9 3" xfId="7969" xr:uid="{F8778097-A743-4BB9-98C0-D9DC93F7D714}"/>
    <cellStyle name="Normal 9 3 2" xfId="7970" xr:uid="{2165812D-4C36-4820-9EA5-3E70C8EB9BAE}"/>
    <cellStyle name="Normal 9 3 2 2" xfId="7971" xr:uid="{025D7647-F03D-4763-992C-1D6832780BC6}"/>
    <cellStyle name="Normal 9 3 3" xfId="7972" xr:uid="{6B0829A1-B1C4-40A7-A534-54CAF34296BE}"/>
    <cellStyle name="Normal 9 3 4" xfId="8891" xr:uid="{597A5047-0B94-4824-881B-033AA0766B95}"/>
    <cellStyle name="Normal 9 3 5" xfId="8892" xr:uid="{DC7F7544-A0FE-4BAC-BA97-090668B65B14}"/>
    <cellStyle name="Normal 9 3 6" xfId="8893" xr:uid="{EC42751D-0D9F-4EAD-BA6A-84D653CE0B07}"/>
    <cellStyle name="Normal 9 3 7" xfId="8894" xr:uid="{4755E76C-548F-43DE-88BC-97245CE305C3}"/>
    <cellStyle name="Normal 9 3 8" xfId="8895" xr:uid="{11C4B07E-0EE0-4E40-9AF6-D549B616714E}"/>
    <cellStyle name="Normal 9 4" xfId="7973" xr:uid="{9EB177E1-4C0D-4336-9CC7-3906199B1E34}"/>
    <cellStyle name="Normal 9 4 2" xfId="7974" xr:uid="{181706B6-8AC9-4CCC-B8D2-3506B6624A4B}"/>
    <cellStyle name="Normal 9 4 2 2" xfId="7975" xr:uid="{74AEE399-C026-4EE7-8EDC-90F5EAC97624}"/>
    <cellStyle name="Normal 9 4 3" xfId="7976" xr:uid="{5B0DFF36-4239-48E8-ADF7-46CBC061778C}"/>
    <cellStyle name="Normal 9 4 4" xfId="8896" xr:uid="{8007F288-115A-48DE-A88F-60CADF026AF5}"/>
    <cellStyle name="Normal 9 4 5" xfId="8897" xr:uid="{F04785B5-2838-4980-80E1-375B7DD37065}"/>
    <cellStyle name="Normal 9 4 6" xfId="8898" xr:uid="{2EBE6D77-31E8-4BB4-BC05-0FBAD61E7C75}"/>
    <cellStyle name="Normal 9 4 7" xfId="8899" xr:uid="{AD88EF0B-6A57-44EA-9E2F-0CFC9948BDEF}"/>
    <cellStyle name="Normal 9 4 8" xfId="8900" xr:uid="{6EE1269A-8DE9-47EB-BE10-946B3F4398DE}"/>
    <cellStyle name="Normal 9 5" xfId="7977" xr:uid="{23BB02EF-68FF-4915-AFC3-E9F6D0EDEF20}"/>
    <cellStyle name="Normal 9 5 2" xfId="7978" xr:uid="{C25E1CD4-2787-489D-BC58-06C3D544817F}"/>
    <cellStyle name="Normal 9 5 3" xfId="8901" xr:uid="{1728133B-31B0-43A4-AF80-28825B12F1F9}"/>
    <cellStyle name="Normal 9 5 4" xfId="8902" xr:uid="{2344EB1D-63B3-4237-8A89-8771C567FC39}"/>
    <cellStyle name="Normal 9 5 5" xfId="8903" xr:uid="{C468C36E-F5DC-45F0-A505-FBABD78960A6}"/>
    <cellStyle name="Normal 9 5 6" xfId="8904" xr:uid="{C0A33CCB-9337-4637-9D98-8BB3848B5796}"/>
    <cellStyle name="Normal 9 5 7" xfId="8905" xr:uid="{DC027D22-949B-4C3E-B9AE-8E82092508CA}"/>
    <cellStyle name="Normal 9 5 8" xfId="8906" xr:uid="{BE2BDB28-54EE-477E-81BD-6EB3FEDDAC03}"/>
    <cellStyle name="Normal 9 6" xfId="7979" xr:uid="{C60CBEBE-CDDC-43B0-8E40-0D3129B789C1}"/>
    <cellStyle name="Normal 9 6 2" xfId="8907" xr:uid="{0BDC1314-4474-47D6-A7B8-9E4303087C57}"/>
    <cellStyle name="Normal 9 6 3" xfId="8908" xr:uid="{557936C5-B51A-4488-BFC8-3526CFAEE917}"/>
    <cellStyle name="Normal 9 6 4" xfId="8909" xr:uid="{DC9C4D40-58D7-41CF-985A-96DEE616A508}"/>
    <cellStyle name="Normal 9 6 5" xfId="8910" xr:uid="{AFCD1394-DE7E-48E9-88CB-DBB4FE549558}"/>
    <cellStyle name="Normal 9 6 6" xfId="8911" xr:uid="{0A9FDEA1-52D6-416C-B2E2-E62ABE239347}"/>
    <cellStyle name="Normal 9 6 7" xfId="8912" xr:uid="{147F1420-9897-4CC7-90D1-B139BA55D3C0}"/>
    <cellStyle name="Normal 9 6 8" xfId="8913" xr:uid="{B966F3CA-81EE-4275-822B-EF0E5A921C16}"/>
    <cellStyle name="Normal 9 7" xfId="8914" xr:uid="{EDD3A12B-382D-413D-9C8A-3D59B6947263}"/>
    <cellStyle name="Normal 9 7 2" xfId="8915" xr:uid="{DC7126ED-4B4D-4FA0-9691-C428B8F15775}"/>
    <cellStyle name="Normal 9 7 3" xfId="8916" xr:uid="{F3E87DE7-D5DD-458C-9B18-E85AC33A8EA0}"/>
    <cellStyle name="Normal 9 7 4" xfId="8917" xr:uid="{B6BB8B26-734E-4A46-8139-6F2B53BEE9F0}"/>
    <cellStyle name="Normal 9 7 5" xfId="8918" xr:uid="{E7F7C45F-902C-4D15-BAB2-330BE0DEF2FF}"/>
    <cellStyle name="Normal 9 7 6" xfId="8919" xr:uid="{0279961A-CD43-4A5A-98A7-CAC4EF714271}"/>
    <cellStyle name="Normal 9 7 7" xfId="8920" xr:uid="{E0D876FD-EF1E-4C0C-B45F-EB6383A8BB4E}"/>
    <cellStyle name="Normal 9 7 8" xfId="8921" xr:uid="{CA08D208-6B2A-4096-93BA-E7318D21A703}"/>
    <cellStyle name="Normal 9 8" xfId="8922" xr:uid="{28081961-80F1-45DA-8DDB-1F6CF08E96FD}"/>
    <cellStyle name="Normal 9 8 2" xfId="8923" xr:uid="{BA0E2833-08EE-4023-A432-BF7013E639DA}"/>
    <cellStyle name="Normal 9 8 3" xfId="8924" xr:uid="{F85288D5-E848-444F-AAA8-FC8D6983DDC1}"/>
    <cellStyle name="Normal 9 8 4" xfId="8925" xr:uid="{C581D903-B11D-4F99-A54E-2D1A25479966}"/>
    <cellStyle name="Normal 9 8 5" xfId="8926" xr:uid="{5080C71A-687C-4376-8613-68BC11F22249}"/>
    <cellStyle name="Normal 9 8 6" xfId="8927" xr:uid="{AE11512D-DF80-487F-98A8-67D0EB724328}"/>
    <cellStyle name="Normal 9 9" xfId="8928" xr:uid="{3F1BE8B2-0592-4DA0-BA5F-4205977FBDAD}"/>
    <cellStyle name="Notas" xfId="26" builtinId="10" customBuiltin="1"/>
    <cellStyle name="Notas 2" xfId="8929" xr:uid="{2A9D314D-573E-4860-95EE-BD3EEF54CC0B}"/>
    <cellStyle name="Notas 2 2" xfId="8930" xr:uid="{E03FBE33-2C0E-4171-A648-B8BF976EC46C}"/>
    <cellStyle name="Notas 3" xfId="9369" xr:uid="{4F1CE578-0644-4F36-952D-417364DE4246}"/>
    <cellStyle name="Porcentaje" xfId="2" builtinId="5"/>
    <cellStyle name="Porcentaje 10" xfId="7980" xr:uid="{3B3C80AA-A63E-474D-A9EA-D10414101121}"/>
    <cellStyle name="Porcentaje 11" xfId="7981" xr:uid="{A434C9EA-BCD5-4CE1-9197-F30500C59A63}"/>
    <cellStyle name="Porcentaje 12" xfId="8931" xr:uid="{35550581-2386-496C-8CAC-39B3FA0948DE}"/>
    <cellStyle name="Porcentaje 13" xfId="8932" xr:uid="{79862FC5-4230-43AD-AA05-0F70522C72B2}"/>
    <cellStyle name="Porcentaje 14" xfId="8933" xr:uid="{9E580148-105D-4276-9A00-7A41FE95D113}"/>
    <cellStyle name="Porcentaje 15" xfId="8934" xr:uid="{64FF257B-FAF2-4235-9ED6-F7162959FA8E}"/>
    <cellStyle name="Porcentaje 16" xfId="9291" xr:uid="{23762814-FBBA-4144-9F76-F1E69651D6EE}"/>
    <cellStyle name="Porcentaje 2" xfId="6" xr:uid="{00000000-0005-0000-0000-00000A000000}"/>
    <cellStyle name="Porcentaje 2 2" xfId="97" xr:uid="{EA9B8522-EFD3-4F78-99CC-ABFD48EEA002}"/>
    <cellStyle name="Porcentaje 2 2 2" xfId="7983" xr:uid="{E96D4FC0-4BF3-4497-8741-04DDF0A89B3D}"/>
    <cellStyle name="Porcentaje 2 2 2 2" xfId="7984" xr:uid="{82CDEB06-F380-4073-B7C7-EB4A4D4B0DDA}"/>
    <cellStyle name="Porcentaje 2 2 2 2 2" xfId="7985" xr:uid="{5893CC2F-4DB8-45EC-90EB-2376B1733C54}"/>
    <cellStyle name="Porcentaje 2 2 2 2 2 2" xfId="7986" xr:uid="{BAB34FBE-C532-44E1-8B38-978793B22C6F}"/>
    <cellStyle name="Porcentaje 2 2 2 2 3" xfId="7987" xr:uid="{33543F08-C4CD-420B-91E6-0522754851EC}"/>
    <cellStyle name="Porcentaje 2 2 2 3" xfId="7988" xr:uid="{110386E3-5033-48EB-864E-970822144D36}"/>
    <cellStyle name="Porcentaje 2 2 2 3 2" xfId="7989" xr:uid="{00BA18AE-CB04-44D9-A33A-5763A5E0988D}"/>
    <cellStyle name="Porcentaje 2 2 2 4" xfId="7990" xr:uid="{9855B12C-06E0-4C91-B583-18C18EA5A294}"/>
    <cellStyle name="Porcentaje 2 2 3" xfId="7991" xr:uid="{A1F772FE-41D2-4C24-B729-35751E96BA22}"/>
    <cellStyle name="Porcentaje 2 2 3 2" xfId="7992" xr:uid="{83107F6D-62F8-44ED-A6EB-E183E0E24130}"/>
    <cellStyle name="Porcentaje 2 2 3 2 2" xfId="7993" xr:uid="{204A20F3-0DAA-4A5A-A408-ECB937AC878F}"/>
    <cellStyle name="Porcentaje 2 2 3 2 2 2" xfId="7994" xr:uid="{09CCBDDF-8E5A-47C1-8BF4-354713614F03}"/>
    <cellStyle name="Porcentaje 2 2 3 2 3" xfId="7995" xr:uid="{DBFC1888-23AF-4C74-8029-44E6EAB98DE9}"/>
    <cellStyle name="Porcentaje 2 2 3 3" xfId="7996" xr:uid="{85470E58-978D-49B5-8D3C-279E866DDB50}"/>
    <cellStyle name="Porcentaje 2 2 3 3 2" xfId="7997" xr:uid="{925649BA-1773-4414-AE17-400C733E2497}"/>
    <cellStyle name="Porcentaje 2 2 3 4" xfId="7998" xr:uid="{ACFEEFFA-AE3F-4C02-B9F4-B5B8A690AD12}"/>
    <cellStyle name="Porcentaje 2 2 4" xfId="7999" xr:uid="{9F29991D-4FA8-463E-A9DB-2F88FD2B17CD}"/>
    <cellStyle name="Porcentaje 2 2 4 2" xfId="8000" xr:uid="{DB62474D-8971-4C40-B345-107ACE61DEA0}"/>
    <cellStyle name="Porcentaje 2 2 4 2 2" xfId="8001" xr:uid="{34EDD1B3-F622-448A-A354-49F62F90956C}"/>
    <cellStyle name="Porcentaje 2 2 4 3" xfId="8002" xr:uid="{96DCC62A-DDA8-4DC8-9CD9-00EF3512F9D9}"/>
    <cellStyle name="Porcentaje 2 2 5" xfId="8003" xr:uid="{E6F9FD38-538D-4A2E-B486-4323357E8802}"/>
    <cellStyle name="Porcentaje 2 2 5 2" xfId="8004" xr:uid="{6F3228F9-CC01-4EBA-A80C-76455B91AFE4}"/>
    <cellStyle name="Porcentaje 2 2 5 2 2" xfId="8005" xr:uid="{B95210C1-21DC-4A13-BBAD-2DE166B5D230}"/>
    <cellStyle name="Porcentaje 2 2 5 3" xfId="8006" xr:uid="{95065621-8956-450B-A745-7C14040C431F}"/>
    <cellStyle name="Porcentaje 2 2 6" xfId="8007" xr:uid="{6BBC5D81-E0EA-4576-A73F-34C8A2FABE96}"/>
    <cellStyle name="Porcentaje 2 2 6 2" xfId="8008" xr:uid="{1B5FA3B7-D17C-4236-81DD-0ABC5CD76759}"/>
    <cellStyle name="Porcentaje 2 2 7" xfId="8009" xr:uid="{1C882488-49B0-46AC-85E1-7F738F333175}"/>
    <cellStyle name="Porcentaje 2 2 8" xfId="7982" xr:uid="{45EEEABE-41B1-4FE7-8365-2663B3BA5B6A}"/>
    <cellStyle name="Porcentaje 2 3" xfId="8010" xr:uid="{66C2FDCB-57D3-4D13-A8A5-F8E72BED22AB}"/>
    <cellStyle name="Porcentaje 2 3 2" xfId="8011" xr:uid="{1DAAB338-1C13-40D9-AC04-DD4D589AA2FD}"/>
    <cellStyle name="Porcentaje 2 3 2 2" xfId="8012" xr:uid="{A0993EA9-7A28-474E-A683-FA7D43C29661}"/>
    <cellStyle name="Porcentaje 2 3 2 2 2" xfId="8013" xr:uid="{B7424BE3-55B1-4A1F-9D51-33BB52B35B24}"/>
    <cellStyle name="Porcentaje 2 3 2 3" xfId="8014" xr:uid="{790BC01A-6F9F-4B70-8A4D-DCB823AF5619}"/>
    <cellStyle name="Porcentaje 2 3 3" xfId="8015" xr:uid="{8C970018-A5B3-4960-83F6-6E77D5F6FF7E}"/>
    <cellStyle name="Porcentaje 2 3 3 2" xfId="8016" xr:uid="{C6BB5FE0-CAE5-4F4C-95DB-C7E3DD9BE85D}"/>
    <cellStyle name="Porcentaje 2 3 4" xfId="8017" xr:uid="{C550E954-AD29-463D-9F09-03BD73D0CAC0}"/>
    <cellStyle name="Porcentaje 2 3 5" xfId="9257" xr:uid="{73C2F725-3A38-43BA-B152-11751A0CB58F}"/>
    <cellStyle name="Porcentaje 2 4" xfId="8018" xr:uid="{6BA1E8D9-B7D9-45BB-BB96-A322E954C69A}"/>
    <cellStyle name="Porcentaje 2 4 2" xfId="8019" xr:uid="{6C09A197-2FD8-45DF-BFA7-57F58935D2B8}"/>
    <cellStyle name="Porcentaje 2 4 2 2" xfId="8020" xr:uid="{A26CDB41-A964-4A51-8475-6B1798B10D33}"/>
    <cellStyle name="Porcentaje 2 4 2 2 2" xfId="8021" xr:uid="{C8B93016-8F81-4F23-B920-0839A1C2A433}"/>
    <cellStyle name="Porcentaje 2 4 2 3" xfId="8022" xr:uid="{14722440-1D64-4548-9824-130633DE6688}"/>
    <cellStyle name="Porcentaje 2 4 3" xfId="8023" xr:uid="{A3282A81-B29A-48F4-9C9A-C6562DDD9D57}"/>
    <cellStyle name="Porcentaje 2 4 3 2" xfId="8024" xr:uid="{D6798553-28CE-4740-BB09-B4C69119CEC9}"/>
    <cellStyle name="Porcentaje 2 4 4" xfId="8025" xr:uid="{D19E3F99-1CB6-412A-9B25-6DCED5A2CF12}"/>
    <cellStyle name="Porcentaje 2 5" xfId="8026" xr:uid="{12640D1E-DE6D-4E6C-BFD9-2200588A6F53}"/>
    <cellStyle name="Porcentaje 2 5 2" xfId="8027" xr:uid="{47C2E86E-6230-46D1-A4B3-4B7D84490C50}"/>
    <cellStyle name="Porcentaje 2 5 2 2" xfId="8028" xr:uid="{F6425AE5-BEB0-4C8E-8E76-9C68644489A0}"/>
    <cellStyle name="Porcentaje 2 5 3" xfId="8029" xr:uid="{FB5EB2B2-2863-4254-8090-B9BFA0167FA2}"/>
    <cellStyle name="Porcentaje 2 6" xfId="8030" xr:uid="{CD728CD5-454C-40BD-AC7E-5D4172034394}"/>
    <cellStyle name="Porcentaje 2 6 2" xfId="8031" xr:uid="{CE129E2A-EF75-46F4-A296-6C03CACFC8E4}"/>
    <cellStyle name="Porcentaje 2 6 2 2" xfId="8032" xr:uid="{6A91DD01-407E-4D09-BB0F-11C09145D30C}"/>
    <cellStyle name="Porcentaje 2 6 3" xfId="8033" xr:uid="{B7124063-4552-41A3-BE30-85FD17209846}"/>
    <cellStyle name="Porcentaje 2 7" xfId="8034" xr:uid="{42D05108-E057-48D8-86E4-10A63A6EB256}"/>
    <cellStyle name="Porcentaje 2 7 2" xfId="8035" xr:uid="{C9E81A60-5006-4528-8699-C763572CABBC}"/>
    <cellStyle name="Porcentaje 2 8" xfId="8036" xr:uid="{FDFFBB7A-EFFB-4E95-9E73-C41554D94DEB}"/>
    <cellStyle name="Porcentaje 2 9" xfId="88" xr:uid="{FDCCDE22-9239-495F-B25D-E27BE20750B2}"/>
    <cellStyle name="Porcentaje 3" xfId="8037" xr:uid="{2CF0F59B-D675-47DD-B9DC-FE79AC244FC6}"/>
    <cellStyle name="Porcentaje 3 2" xfId="8935" xr:uid="{C244F2DD-60E7-4E89-BF33-D592C7DE1FB2}"/>
    <cellStyle name="Porcentaje 3 3" xfId="9433" xr:uid="{0BA71F66-BF07-4617-8FA1-8AA864A8F8D2}"/>
    <cellStyle name="Porcentaje 4" xfId="8038" xr:uid="{A264C4CD-98CA-483C-89D1-A638244B635B}"/>
    <cellStyle name="Porcentaje 4 2" xfId="8039" xr:uid="{3B623C80-929F-455D-8225-FF78CA55A58F}"/>
    <cellStyle name="Porcentaje 4 2 2" xfId="8040" xr:uid="{37B63D96-91C7-4831-BE1E-AE202D3AB047}"/>
    <cellStyle name="Porcentaje 4 2 2 2" xfId="8041" xr:uid="{E157E810-5D5A-4C6C-A8C9-1E0DF0A2629A}"/>
    <cellStyle name="Porcentaje 4 2 2 2 2" xfId="8042" xr:uid="{941E81DD-A044-4B09-8F87-9D243C150F16}"/>
    <cellStyle name="Porcentaje 4 2 2 3" xfId="8043" xr:uid="{F6401BE1-51F0-4114-9578-32F7CAA73C70}"/>
    <cellStyle name="Porcentaje 4 2 3" xfId="8044" xr:uid="{BDDAA9D4-761D-49A5-998F-5E6FE089CDD7}"/>
    <cellStyle name="Porcentaje 4 2 3 2" xfId="8045" xr:uid="{A8D88A9D-AC7B-4973-8DF0-B1877504BF9F}"/>
    <cellStyle name="Porcentaje 4 2 4" xfId="8046" xr:uid="{20DA2B24-F000-4F90-B70D-C4CC3CAD49BC}"/>
    <cellStyle name="Porcentaje 4 3" xfId="8047" xr:uid="{F3CD8E67-B43A-4888-8DEF-94D4946E2CCD}"/>
    <cellStyle name="Porcentaje 4 3 2" xfId="8048" xr:uid="{89141CBF-1028-4EBE-8E33-C4E0AC6C6232}"/>
    <cellStyle name="Porcentaje 4 3 2 2" xfId="8049" xr:uid="{9C7E00FB-8286-4DD5-8BF0-B6D1B240EB5D}"/>
    <cellStyle name="Porcentaje 4 3 2 2 2" xfId="8050" xr:uid="{A35CB5B6-449F-4E3D-A76C-2949545FD705}"/>
    <cellStyle name="Porcentaje 4 3 2 3" xfId="8051" xr:uid="{F9864F6F-8F94-4BBE-A9E5-DA8E2F2C1D40}"/>
    <cellStyle name="Porcentaje 4 3 3" xfId="8052" xr:uid="{9C1EF72D-1A0F-42C8-827D-5F9A07A72FB4}"/>
    <cellStyle name="Porcentaje 4 3 3 2" xfId="8053" xr:uid="{31673D61-C38F-4EC0-94D2-718AA913A8C9}"/>
    <cellStyle name="Porcentaje 4 3 4" xfId="8054" xr:uid="{111384F4-8DF3-4E72-A6E2-E2F30963ED66}"/>
    <cellStyle name="Porcentaje 4 4" xfId="8055" xr:uid="{03577B5B-3DB1-457E-B8AC-3258424E1046}"/>
    <cellStyle name="Porcentaje 4 4 2" xfId="8056" xr:uid="{626A1FF7-2D02-4587-A69E-731BD0182047}"/>
    <cellStyle name="Porcentaje 4 4 2 2" xfId="8057" xr:uid="{60784049-0274-400E-9A91-D4F32BF1F116}"/>
    <cellStyle name="Porcentaje 4 4 3" xfId="8058" xr:uid="{3F069198-2DA0-42E6-BF9D-1B45892705D8}"/>
    <cellStyle name="Porcentaje 4 5" xfId="8059" xr:uid="{656129DB-20B1-478C-A030-C4070C607E44}"/>
    <cellStyle name="Porcentaje 4 5 2" xfId="8060" xr:uid="{31C03686-E1D7-4AB6-B384-B933CEFD3E0A}"/>
    <cellStyle name="Porcentaje 4 5 2 2" xfId="8061" xr:uid="{2B267482-24AF-4548-B351-7BC6C5C7BDE9}"/>
    <cellStyle name="Porcentaje 4 5 3" xfId="8062" xr:uid="{91555583-6D95-410F-90B6-05D3783968FB}"/>
    <cellStyle name="Porcentaje 4 6" xfId="8063" xr:uid="{87F03B7E-1DAC-450A-B3E9-D27DB9262E39}"/>
    <cellStyle name="Porcentaje 4 6 2" xfId="8064" xr:uid="{2BE06EC2-1768-4B1B-A3CE-602D038E8242}"/>
    <cellStyle name="Porcentaje 4 7" xfId="8065" xr:uid="{97A9D1D4-3EC6-4892-A12B-07F336845888}"/>
    <cellStyle name="Porcentaje 4 8" xfId="9088" xr:uid="{438D0861-43DE-4AB6-9ECA-8415BA0AFB6A}"/>
    <cellStyle name="Porcentaje 5" xfId="8066" xr:uid="{28B55113-A70E-4F64-9611-4B0719662624}"/>
    <cellStyle name="Porcentaje 5 2" xfId="8067" xr:uid="{1BD74334-7113-4FB2-BEB9-C2C36BD4EC60}"/>
    <cellStyle name="Porcentaje 6" xfId="8068" xr:uid="{781B4411-1521-4466-87FB-29BF27C2BF93}"/>
    <cellStyle name="Porcentaje 6 2" xfId="8069" xr:uid="{288A84DF-20A3-49FC-B3B7-F5CCB6B9C262}"/>
    <cellStyle name="Porcentaje 6 2 2" xfId="8070" xr:uid="{0AC0676A-1CA5-46C3-A6F1-CFAD5CE427A2}"/>
    <cellStyle name="Porcentaje 6 2 2 2" xfId="8071" xr:uid="{8B54225C-865D-42B1-A4BF-9BC06C295D24}"/>
    <cellStyle name="Porcentaje 6 2 3" xfId="8072" xr:uid="{827D6D3E-86AE-42B1-8D2F-19D1C93835F9}"/>
    <cellStyle name="Porcentaje 6 3" xfId="8073" xr:uid="{25BD0FCD-FD48-4C7A-9C65-055C880C6DA4}"/>
    <cellStyle name="Porcentaje 6 4" xfId="8074" xr:uid="{88126BC2-EEF3-4DEE-BEBA-05027B990894}"/>
    <cellStyle name="Porcentaje 6 4 2" xfId="8075" xr:uid="{54BD1434-B6F4-4364-8F4E-CE56DC9AB6B7}"/>
    <cellStyle name="Porcentaje 6 5" xfId="8076" xr:uid="{346DABA4-F6A8-4529-AFBE-65F5189628AF}"/>
    <cellStyle name="Porcentaje 6 6" xfId="9089" xr:uid="{66658938-AFF9-4132-8BD1-689DE66E07F1}"/>
    <cellStyle name="Porcentaje 7" xfId="8077" xr:uid="{C0934196-C7EA-4BAF-98E4-BDC505D5263B}"/>
    <cellStyle name="Porcentaje 7 2" xfId="8078" xr:uid="{57E4F98C-77E8-4564-8BF0-E91B269AFD03}"/>
    <cellStyle name="Porcentaje 7 2 2" xfId="8079" xr:uid="{50B88DCE-F03D-420E-B9B7-89ECE312252F}"/>
    <cellStyle name="Porcentaje 7 3" xfId="8080" xr:uid="{0CCC6082-4D1F-4310-82C1-58EA67134680}"/>
    <cellStyle name="Porcentaje 7 4" xfId="9090" xr:uid="{C3CE7E14-6134-4620-8469-4245A46767DE}"/>
    <cellStyle name="Porcentaje 8" xfId="8081" xr:uid="{4A402736-C36D-4FE9-8FEF-B8479B937B8C}"/>
    <cellStyle name="Porcentaje 8 2" xfId="9258" xr:uid="{17FA2962-2208-4E43-B31D-7417DAF9C69C}"/>
    <cellStyle name="Porcentaje 9" xfId="8082" xr:uid="{9E92CD57-6351-45F8-A519-556CDB33FD1A}"/>
    <cellStyle name="Porcentual 10" xfId="89" xr:uid="{407A0A89-84F7-42D6-8B43-E352548AEAC0}"/>
    <cellStyle name="Porcentual 12 2" xfId="90" xr:uid="{E7517034-923A-4ACC-91DF-73E611142FC2}"/>
    <cellStyle name="Porcentual 2" xfId="91" xr:uid="{5AFA788E-CE87-49D5-8426-799C1BD027CC}"/>
    <cellStyle name="Porcentual 2 2" xfId="8936" xr:uid="{2FB12ABB-5236-4383-9E84-2F67656E6D79}"/>
    <cellStyle name="Porcentual 2 2 2" xfId="8937" xr:uid="{3400EA12-B3C9-47AC-9151-E4850B329773}"/>
    <cellStyle name="Porcentual 2 2 3" xfId="8938" xr:uid="{3A5F10CC-4BD1-42B3-9663-498CD0C5A8AF}"/>
    <cellStyle name="Porcentual 2 2 4" xfId="8939" xr:uid="{56D8627C-0BB7-4C85-BDBD-689BEEC428CB}"/>
    <cellStyle name="Porcentual 2 2 5" xfId="8940" xr:uid="{6C8FD07F-D24E-4C63-86E1-5334AD33E84B}"/>
    <cellStyle name="Porcentual 2 2 6" xfId="8941" xr:uid="{C5E6AFFA-4E7F-4B20-BF9A-8B7794D7B857}"/>
    <cellStyle name="Porcentual 2 2 7" xfId="8942" xr:uid="{549FFE65-0058-4808-9979-83BE7A3B084E}"/>
    <cellStyle name="Porcentual 2 2 8" xfId="8943" xr:uid="{72F965A9-95D1-4D31-BA33-4CB6E5E1BF6B}"/>
    <cellStyle name="Porcentual 2 3" xfId="8944" xr:uid="{493467E5-C727-418A-BF49-DB3D4F1439D4}"/>
    <cellStyle name="Porcentual 2 4" xfId="8945" xr:uid="{616DAB9D-AA07-4CF1-BA60-8AB818497D78}"/>
    <cellStyle name="Porcentual 25 10" xfId="8946" xr:uid="{6BC9FBA5-2872-4765-A97E-386511E5E780}"/>
    <cellStyle name="Porcentual 25 10 2" xfId="8947" xr:uid="{3F32EFAB-F325-44B6-B30E-BA7592D78113}"/>
    <cellStyle name="Porcentual 25 10 3" xfId="8948" xr:uid="{60D5F2A2-8DEC-403C-A10A-1EDAF3CE68D5}"/>
    <cellStyle name="Porcentual 25 10 4" xfId="8949" xr:uid="{BE7C0890-00A4-40A8-864A-482F50E86421}"/>
    <cellStyle name="Porcentual 25 10 5" xfId="8950" xr:uid="{4C57D6C7-3435-4AA4-A4DE-E74E5C8CBC50}"/>
    <cellStyle name="Porcentual 25 10 6" xfId="8951" xr:uid="{4D227381-BB12-4E16-B5AD-D2E525D53BB6}"/>
    <cellStyle name="Porcentual 25 11" xfId="8952" xr:uid="{27DEAD24-B5F4-418E-B760-0F5ADC4009AB}"/>
    <cellStyle name="Porcentual 25 12" xfId="8953" xr:uid="{DD625865-6536-47B4-841E-23380CA49333}"/>
    <cellStyle name="Porcentual 25 13" xfId="8954" xr:uid="{A10254F3-B054-4499-9CA0-C6648A82B112}"/>
    <cellStyle name="Porcentual 25 14" xfId="8955" xr:uid="{ABDA7AFA-A1A6-48AD-B349-8A4750E8F931}"/>
    <cellStyle name="Porcentual 25 15" xfId="8956" xr:uid="{8C699915-4050-45CF-81A0-565EA9854167}"/>
    <cellStyle name="Porcentual 25 16" xfId="8957" xr:uid="{A89CD6D1-901C-424F-A330-854C8E7ECB88}"/>
    <cellStyle name="Porcentual 25 17" xfId="8958" xr:uid="{E870F9CB-1AE2-4C9F-9C02-394B36749E0E}"/>
    <cellStyle name="Porcentual 25 18" xfId="8959" xr:uid="{1C511EF2-20D2-4308-AD06-38BC0A8B7258}"/>
    <cellStyle name="Porcentual 25 2" xfId="8960" xr:uid="{5299F8D2-537F-4FFD-8159-71D22088BBCA}"/>
    <cellStyle name="Porcentual 25 2 10" xfId="8961" xr:uid="{818E2D7D-31C6-455E-8713-2E9EBBC8DDD2}"/>
    <cellStyle name="Porcentual 25 2 11" xfId="8962" xr:uid="{A74D5B6D-CF56-4908-8073-75774373ECA3}"/>
    <cellStyle name="Porcentual 25 2 2" xfId="8963" xr:uid="{F2F5AE1E-67B7-49C2-B7AF-755AA43A4A2B}"/>
    <cellStyle name="Porcentual 25 2 3" xfId="8964" xr:uid="{11BF8A82-AF4D-454E-9B88-EA3CBAADB795}"/>
    <cellStyle name="Porcentual 25 2 4" xfId="8965" xr:uid="{F113C22D-C92E-4AB3-9C93-7EDCD1083E87}"/>
    <cellStyle name="Porcentual 25 2 5" xfId="8966" xr:uid="{11DA6713-77C7-4D76-BB39-23F54A2767A1}"/>
    <cellStyle name="Porcentual 25 2 6" xfId="8967" xr:uid="{4B87D140-45DF-493F-BAD5-73D3BD2DED19}"/>
    <cellStyle name="Porcentual 25 2 7" xfId="8968" xr:uid="{DA777E80-5827-4AC9-8E37-0B58E7DD83F1}"/>
    <cellStyle name="Porcentual 25 2 8" xfId="8969" xr:uid="{7C970E30-7DDC-4195-A471-E7DFDBEBD5C5}"/>
    <cellStyle name="Porcentual 25 2 9" xfId="8970" xr:uid="{94AB5EA6-75F8-4FC5-B105-64D5F7A28551}"/>
    <cellStyle name="Porcentual 25 3" xfId="8971" xr:uid="{74A025AE-EA5C-4422-A357-AE7B81C1C2E9}"/>
    <cellStyle name="Porcentual 25 3 10" xfId="8972" xr:uid="{3BD41E1A-2EC2-4F83-8128-B2957CD4365B}"/>
    <cellStyle name="Porcentual 25 3 11" xfId="8973" xr:uid="{005BE725-3F1A-4D0A-9FF2-B1B6D97E7217}"/>
    <cellStyle name="Porcentual 25 3 2" xfId="8974" xr:uid="{A8CC7B05-1FD6-458D-9EA8-6C33DDD0EEE2}"/>
    <cellStyle name="Porcentual 25 3 3" xfId="8975" xr:uid="{1C244616-9FD1-4792-8C5D-EFB2407371C1}"/>
    <cellStyle name="Porcentual 25 3 4" xfId="8976" xr:uid="{9AEACC12-5B61-4EE2-A115-FB8181C3E565}"/>
    <cellStyle name="Porcentual 25 3 5" xfId="8977" xr:uid="{29C7BB88-EA74-4BEC-9DA1-2B450FDDD62A}"/>
    <cellStyle name="Porcentual 25 3 6" xfId="8978" xr:uid="{EECFD753-E6C3-4464-8330-F3E37B588A5A}"/>
    <cellStyle name="Porcentual 25 3 7" xfId="8979" xr:uid="{52BE03A1-8373-466C-BAEF-0FF2964A4085}"/>
    <cellStyle name="Porcentual 25 3 8" xfId="8980" xr:uid="{7D052EF3-D418-4E69-84C6-FFBA31DE42FA}"/>
    <cellStyle name="Porcentual 25 3 9" xfId="8981" xr:uid="{3F237D2D-7CEA-4B9C-9004-AEB2ED38881F}"/>
    <cellStyle name="Porcentual 25 4" xfId="8982" xr:uid="{40D303F7-39FE-40B1-A6F0-02EBF6DC502E}"/>
    <cellStyle name="Porcentual 25 4 2" xfId="8983" xr:uid="{9FB3DE4B-B149-46CD-9A1C-48844E723F1F}"/>
    <cellStyle name="Porcentual 25 4 2 2" xfId="8984" xr:uid="{3E8A32C7-5B03-46EA-9535-B251961785D4}"/>
    <cellStyle name="Porcentual 25 4 2 2 2" xfId="8985" xr:uid="{47ECE360-4276-4E84-8D9D-8C1D07A833D4}"/>
    <cellStyle name="Porcentual 25 4 2 2 3" xfId="8986" xr:uid="{15D3602F-7483-462F-AAAA-A26D8D44F733}"/>
    <cellStyle name="Porcentual 25 4 2 2 4" xfId="8987" xr:uid="{EB44D7AE-07AF-4843-8D2D-9BC50B8A1EF1}"/>
    <cellStyle name="Porcentual 25 4 2 2 5" xfId="8988" xr:uid="{606E41D7-BED2-48DD-9E64-A30F9FD83A6D}"/>
    <cellStyle name="Porcentual 25 4 2 2 6" xfId="8989" xr:uid="{CFD8600C-59B4-4B0B-B8B2-17DAFDD6C43F}"/>
    <cellStyle name="Porcentual 25 4 3" xfId="8990" xr:uid="{5D104181-A33B-4787-AF3E-36E0412E5AC8}"/>
    <cellStyle name="Porcentual 25 4 4" xfId="8991" xr:uid="{467261EF-219E-40A3-9814-BCE40F4A2BFA}"/>
    <cellStyle name="Porcentual 25 4 5" xfId="8992" xr:uid="{D41CAB20-B768-4E5E-AE78-FFE3520759E8}"/>
    <cellStyle name="Porcentual 25 4 6" xfId="8993" xr:uid="{DF1FD278-DEE9-42A9-8D84-F4BD09898B36}"/>
    <cellStyle name="Porcentual 25 4 7" xfId="8994" xr:uid="{54D88735-7886-4FBC-BE21-DD250F5E1480}"/>
    <cellStyle name="Porcentual 25 5" xfId="8995" xr:uid="{6F1772AA-E461-4795-A376-602CFBD27BA5}"/>
    <cellStyle name="Porcentual 25 6" xfId="8996" xr:uid="{CB5FFF2D-E960-479B-89DD-0A66AE9AB22B}"/>
    <cellStyle name="Porcentual 25 7" xfId="8997" xr:uid="{C9E9B9D3-1978-4173-811B-54BD4CF13952}"/>
    <cellStyle name="Porcentual 25 8" xfId="8998" xr:uid="{C34D0C05-6127-4D79-9563-2EFD963BB457}"/>
    <cellStyle name="Porcentual 25 9" xfId="8999" xr:uid="{1C4B8227-402D-466C-A4BE-09843BA19F21}"/>
    <cellStyle name="Porcentual 3 2" xfId="9000" xr:uid="{9485FFCE-58EE-44CB-BD23-539BCCB7C82A}"/>
    <cellStyle name="Porcentual 4 2" xfId="9001" xr:uid="{7CCD4FDD-6411-465C-BA27-8D6B7648C0BB}"/>
    <cellStyle name="Porcentual 6 2" xfId="92" xr:uid="{264B6339-2919-4364-82A1-874E2C061305}"/>
    <cellStyle name="Salida" xfId="21" builtinId="21" customBuiltin="1"/>
    <cellStyle name="Texto de advertencia" xfId="25" builtinId="11" customBuiltin="1"/>
    <cellStyle name="Texto explicativo" xfId="27" builtinId="53" customBuiltin="1"/>
    <cellStyle name="Título 2" xfId="15" builtinId="17" customBuiltin="1"/>
    <cellStyle name="Título 3" xfId="16" builtinId="18" customBuiltin="1"/>
    <cellStyle name="Título 4" xfId="9047" xr:uid="{0DB8B1AE-4998-498B-A5A0-571FF16FB0F3}"/>
    <cellStyle name="Total" xfId="28" builtinId="25" customBuiltin="1"/>
  </cellStyles>
  <dxfs count="0"/>
  <tableStyles count="0" defaultTableStyle="TableStyleMedium2" defaultPivotStyle="PivotStyleLight16"/>
  <colors>
    <mruColors>
      <color rgb="FF63FA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575581</xdr:colOff>
      <xdr:row>110</xdr:row>
      <xdr:rowOff>142873</xdr:rowOff>
    </xdr:from>
    <xdr:to>
      <xdr:col>5</xdr:col>
      <xdr:colOff>928686</xdr:colOff>
      <xdr:row>116</xdr:row>
      <xdr:rowOff>95249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195331" y="39123936"/>
          <a:ext cx="3877355" cy="14763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María Alejandra Espínola</a:t>
          </a:r>
        </a:p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es-PY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Contador General</a:t>
          </a:r>
          <a:endParaRPr lang="es-PY" sz="2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RUC 6764204-7</a:t>
          </a:r>
          <a:endParaRPr lang="es-PY" sz="2000"/>
        </a:p>
      </xdr:txBody>
    </xdr:sp>
    <xdr:clientData/>
  </xdr:twoCellAnchor>
  <xdr:twoCellAnchor editAs="oneCell">
    <xdr:from>
      <xdr:col>2</xdr:col>
      <xdr:colOff>278490</xdr:colOff>
      <xdr:row>0</xdr:row>
      <xdr:rowOff>251732</xdr:rowOff>
    </xdr:from>
    <xdr:to>
      <xdr:col>4</xdr:col>
      <xdr:colOff>476249</xdr:colOff>
      <xdr:row>6</xdr:row>
      <xdr:rowOff>309562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365" y="251732"/>
          <a:ext cx="5674634" cy="16294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490541</xdr:colOff>
      <xdr:row>111</xdr:row>
      <xdr:rowOff>150584</xdr:rowOff>
    </xdr:from>
    <xdr:to>
      <xdr:col>8</xdr:col>
      <xdr:colOff>2316165</xdr:colOff>
      <xdr:row>118</xdr:row>
      <xdr:rowOff>22224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6563979" y="39322147"/>
          <a:ext cx="4635499" cy="153851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Dimas R. Ayala R.</a:t>
          </a:r>
        </a:p>
        <a:p>
          <a:pPr algn="l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</a:t>
          </a:r>
          <a:r>
            <a:rPr lang="es-PY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	    Gerente General</a:t>
          </a:r>
          <a:endParaRPr lang="es-PY" sz="2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s-PY" sz="2000"/>
        </a:p>
      </xdr:txBody>
    </xdr:sp>
    <xdr:clientData/>
  </xdr:twoCellAnchor>
  <xdr:twoCellAnchor editAs="oneCell">
    <xdr:from>
      <xdr:col>2</xdr:col>
      <xdr:colOff>285748</xdr:colOff>
      <xdr:row>121</xdr:row>
      <xdr:rowOff>47624</xdr:rowOff>
    </xdr:from>
    <xdr:to>
      <xdr:col>2</xdr:col>
      <xdr:colOff>1290569</xdr:colOff>
      <xdr:row>128</xdr:row>
      <xdr:rowOff>47625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498" y="41814749"/>
          <a:ext cx="1004821" cy="1333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47624</xdr:colOff>
      <xdr:row>128</xdr:row>
      <xdr:rowOff>23811</xdr:rowOff>
    </xdr:from>
    <xdr:to>
      <xdr:col>13</xdr:col>
      <xdr:colOff>714375</xdr:colOff>
      <xdr:row>141</xdr:row>
      <xdr:rowOff>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740812" y="43124436"/>
          <a:ext cx="10834688" cy="245268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125</xdr:row>
      <xdr:rowOff>142875</xdr:rowOff>
    </xdr:from>
    <xdr:to>
      <xdr:col>5</xdr:col>
      <xdr:colOff>3619500</xdr:colOff>
      <xdr:row>146</xdr:row>
      <xdr:rowOff>123825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66675" y="42452925"/>
          <a:ext cx="12725400" cy="398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2214563</xdr:colOff>
      <xdr:row>110</xdr:row>
      <xdr:rowOff>166687</xdr:rowOff>
    </xdr:from>
    <xdr:to>
      <xdr:col>6</xdr:col>
      <xdr:colOff>1785937</xdr:colOff>
      <xdr:row>115</xdr:row>
      <xdr:rowOff>147637</xdr:rowOff>
    </xdr:to>
    <xdr:sp macro="" textlink="">
      <xdr:nvSpPr>
        <xdr:cNvPr id="12" name="2 CuadroTexto">
          <a:extLst>
            <a:ext uri="{FF2B5EF4-FFF2-40B4-BE49-F238E27FC236}">
              <a16:creationId xmlns:a16="http://schemas.microsoft.com/office/drawing/2014/main" id="{9AC779C6-451F-407C-B2E8-CEA982231B42}"/>
            </a:ext>
          </a:extLst>
        </xdr:cNvPr>
        <xdr:cNvSpPr txBox="1">
          <a:spLocks noChangeArrowheads="1"/>
        </xdr:cNvSpPr>
      </xdr:nvSpPr>
      <xdr:spPr bwMode="auto">
        <a:xfrm>
          <a:off x="11358563" y="38671500"/>
          <a:ext cx="3357562" cy="133826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/>
          <a:r>
            <a:rPr lang="es-PY" sz="2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Shunji Yamada Yamanaka</a:t>
          </a:r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PY" sz="2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Síndico Titular</a:t>
          </a:r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es-PY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1571625</xdr:colOff>
      <xdr:row>110</xdr:row>
      <xdr:rowOff>166688</xdr:rowOff>
    </xdr:from>
    <xdr:to>
      <xdr:col>10</xdr:col>
      <xdr:colOff>2214563</xdr:colOff>
      <xdr:row>114</xdr:row>
      <xdr:rowOff>47627</xdr:rowOff>
    </xdr:to>
    <xdr:sp macro="" textlink="">
      <xdr:nvSpPr>
        <xdr:cNvPr id="13" name="4 CuadroTexto">
          <a:extLst>
            <a:ext uri="{FF2B5EF4-FFF2-40B4-BE49-F238E27FC236}">
              <a16:creationId xmlns:a16="http://schemas.microsoft.com/office/drawing/2014/main" id="{8500FEF5-2AAD-405A-AD8E-9C67C53152E1}"/>
            </a:ext>
          </a:extLst>
        </xdr:cNvPr>
        <xdr:cNvSpPr txBox="1">
          <a:spLocks noChangeArrowheads="1"/>
        </xdr:cNvSpPr>
      </xdr:nvSpPr>
      <xdr:spPr bwMode="auto">
        <a:xfrm>
          <a:off x="23264813" y="38290501"/>
          <a:ext cx="3786188" cy="1047751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/>
          <a:r>
            <a:rPr lang="es-PY" sz="2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Michael Paul Harder Toews</a:t>
          </a:r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PY" sz="2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Presidente</a:t>
          </a:r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rtl="0"/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3667126</xdr:colOff>
      <xdr:row>128</xdr:row>
      <xdr:rowOff>23813</xdr:rowOff>
    </xdr:from>
    <xdr:to>
      <xdr:col>8</xdr:col>
      <xdr:colOff>2643187</xdr:colOff>
      <xdr:row>136</xdr:row>
      <xdr:rowOff>4252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CCCD98C9-F3BB-E749-6274-4B4E8F64EB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811126" y="42695813"/>
          <a:ext cx="8715374" cy="1504439"/>
        </a:xfrm>
        <a:prstGeom prst="rect">
          <a:avLst/>
        </a:prstGeom>
      </xdr:spPr>
    </xdr:pic>
    <xdr:clientData/>
  </xdr:twoCellAnchor>
  <xdr:twoCellAnchor editAs="oneCell">
    <xdr:from>
      <xdr:col>2</xdr:col>
      <xdr:colOff>1285875</xdr:colOff>
      <xdr:row>128</xdr:row>
      <xdr:rowOff>-1</xdr:rowOff>
    </xdr:from>
    <xdr:to>
      <xdr:col>5</xdr:col>
      <xdr:colOff>3452812</xdr:colOff>
      <xdr:row>145</xdr:row>
      <xdr:rowOff>33861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2FB0990-6BDB-EE79-5653-DC29205062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28750" y="42671999"/>
          <a:ext cx="11168062" cy="32723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44"/>
  <sheetViews>
    <sheetView showGridLines="0" tabSelected="1" topLeftCell="B1" zoomScale="40" zoomScaleNormal="40" workbookViewId="0">
      <selection activeCell="M86" sqref="M86"/>
    </sheetView>
  </sheetViews>
  <sheetFormatPr baseColWidth="10" defaultColWidth="11.42578125" defaultRowHeight="15" x14ac:dyDescent="0.25"/>
  <cols>
    <col min="1" max="1" width="57.28515625" hidden="1" customWidth="1"/>
    <col min="2" max="2" width="2.28515625" style="1" customWidth="1"/>
    <col min="3" max="3" width="34.7109375" style="2" customWidth="1"/>
    <col min="4" max="4" width="47.5703125" style="2" customWidth="1"/>
    <col min="5" max="5" width="53" style="2" customWidth="1"/>
    <col min="6" max="6" width="56.85546875" style="2" customWidth="1"/>
    <col min="7" max="7" width="47.28515625" style="4" customWidth="1"/>
    <col min="8" max="8" width="42.140625" style="2" customWidth="1"/>
    <col min="9" max="9" width="42" style="2" customWidth="1"/>
    <col min="10" max="10" width="47.140625" style="2" customWidth="1"/>
    <col min="11" max="11" width="34" style="2" customWidth="1"/>
    <col min="12" max="12" width="35.140625" style="2" bestFit="1" customWidth="1"/>
    <col min="13" max="13" width="36.42578125" style="2" customWidth="1"/>
    <col min="14" max="14" width="42.7109375" style="4" customWidth="1"/>
    <col min="15" max="15" width="3.5703125" style="2" customWidth="1"/>
    <col min="16" max="16" width="11.42578125" style="2"/>
    <col min="17" max="17" width="38.5703125" style="2" customWidth="1"/>
    <col min="18" max="18" width="57.28515625" style="2" customWidth="1"/>
    <col min="19" max="19" width="5" style="2" customWidth="1"/>
    <col min="20" max="22" width="34.28515625" style="2" customWidth="1"/>
    <col min="23" max="16384" width="11.42578125" style="2"/>
  </cols>
  <sheetData>
    <row r="1" spans="1:18" ht="23.25" x14ac:dyDescent="0.25">
      <c r="F1" s="3"/>
      <c r="M1" s="32" t="s">
        <v>0</v>
      </c>
      <c r="N1" s="16"/>
    </row>
    <row r="2" spans="1:18" ht="23.25" x14ac:dyDescent="0.25">
      <c r="G2" s="7"/>
      <c r="M2" s="15" t="s">
        <v>1</v>
      </c>
      <c r="N2" s="16"/>
    </row>
    <row r="3" spans="1:18" ht="23.25" x14ac:dyDescent="0.25">
      <c r="M3" s="86" t="s">
        <v>2</v>
      </c>
      <c r="N3" s="16"/>
    </row>
    <row r="4" spans="1:18" ht="20.25" x14ac:dyDescent="0.25">
      <c r="C4" s="9"/>
      <c r="D4" s="9"/>
      <c r="E4" s="9"/>
      <c r="F4" s="9"/>
      <c r="M4" s="8"/>
      <c r="N4" s="6"/>
    </row>
    <row r="5" spans="1:18" ht="20.25" x14ac:dyDescent="0.25">
      <c r="C5" s="10"/>
      <c r="D5" s="10"/>
      <c r="E5" s="10"/>
      <c r="F5" s="10"/>
      <c r="M5" s="8"/>
      <c r="N5" s="6"/>
    </row>
    <row r="6" spans="1:18" x14ac:dyDescent="0.25">
      <c r="C6" s="10"/>
      <c r="D6" s="10"/>
      <c r="E6" s="10"/>
      <c r="F6" s="10"/>
    </row>
    <row r="7" spans="1:18" s="12" customFormat="1" ht="35.25" x14ac:dyDescent="0.25">
      <c r="A7"/>
      <c r="B7" s="11"/>
      <c r="C7" s="223" t="s">
        <v>3777</v>
      </c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</row>
    <row r="9" spans="1:18" ht="18" x14ac:dyDescent="0.25">
      <c r="C9" s="224"/>
      <c r="D9" s="224"/>
      <c r="E9" s="224"/>
      <c r="F9" s="224"/>
      <c r="G9" s="102"/>
      <c r="H9" s="224"/>
      <c r="I9" s="224"/>
      <c r="J9" s="224"/>
      <c r="K9" s="224"/>
      <c r="L9" s="224"/>
      <c r="M9" s="224"/>
      <c r="N9" s="102"/>
    </row>
    <row r="10" spans="1:18" ht="33.75" x14ac:dyDescent="0.25">
      <c r="C10" s="225" t="s">
        <v>3</v>
      </c>
      <c r="D10" s="225"/>
      <c r="E10" s="225"/>
      <c r="F10" s="225"/>
      <c r="G10" s="103" t="s">
        <v>4</v>
      </c>
      <c r="H10" s="225" t="s">
        <v>5</v>
      </c>
      <c r="I10" s="225"/>
      <c r="J10" s="225"/>
      <c r="K10" s="225"/>
      <c r="L10" s="225"/>
      <c r="M10" s="225"/>
      <c r="N10" s="103" t="s">
        <v>4</v>
      </c>
    </row>
    <row r="11" spans="1:18" x14ac:dyDescent="0.25">
      <c r="C11" s="104"/>
      <c r="D11" s="104"/>
      <c r="E11" s="104"/>
      <c r="F11" s="104"/>
      <c r="G11" s="105"/>
      <c r="H11" s="104"/>
      <c r="I11" s="104"/>
      <c r="J11" s="104"/>
      <c r="K11" s="104"/>
      <c r="L11" s="104"/>
      <c r="M11" s="104"/>
      <c r="N11" s="105"/>
    </row>
    <row r="12" spans="1:18" x14ac:dyDescent="0.25">
      <c r="C12" s="13"/>
      <c r="D12" s="13"/>
      <c r="G12" s="51"/>
      <c r="H12" s="13"/>
    </row>
    <row r="13" spans="1:18" s="15" customFormat="1" ht="30.75" customHeight="1" x14ac:dyDescent="0.25">
      <c r="A13" s="107" t="s">
        <v>106</v>
      </c>
      <c r="B13" s="14"/>
      <c r="C13" s="107" t="s">
        <v>6</v>
      </c>
      <c r="D13" s="107"/>
      <c r="E13" s="108"/>
      <c r="F13" s="108"/>
      <c r="G13" s="109">
        <f>VLOOKUP(A13,Balance!$A$1:$F$2176,6,FALSE)</f>
        <v>736841158351</v>
      </c>
      <c r="H13" s="107" t="s">
        <v>7</v>
      </c>
      <c r="I13" s="108"/>
      <c r="J13" s="108"/>
      <c r="K13" s="108"/>
      <c r="L13" s="108"/>
      <c r="M13" s="108"/>
      <c r="N13" s="109">
        <f>-VLOOKUP(R13,Balance!$A$1:$F$2176,6,FALSE)</f>
        <v>2285271590029</v>
      </c>
      <c r="R13" s="107" t="s">
        <v>1060</v>
      </c>
    </row>
    <row r="14" spans="1:18" s="15" customFormat="1" ht="30.75" customHeight="1" x14ac:dyDescent="0.25">
      <c r="A14" s="107" t="s">
        <v>284</v>
      </c>
      <c r="B14" s="14"/>
      <c r="C14" s="107" t="s">
        <v>8</v>
      </c>
      <c r="D14" s="107"/>
      <c r="E14" s="108"/>
      <c r="F14" s="108"/>
      <c r="G14" s="109">
        <f>VLOOKUP(A14,Balance!$A$1:$F$2176,6,FALSE)</f>
        <v>333960807539</v>
      </c>
      <c r="H14" s="107" t="s">
        <v>9</v>
      </c>
      <c r="I14" s="108"/>
      <c r="J14" s="108"/>
      <c r="K14" s="108"/>
      <c r="L14" s="108"/>
      <c r="M14" s="108"/>
      <c r="N14" s="109">
        <f>-VLOOKUP(R14,Balance!$A$1:$F$2176,6,FALSE)</f>
        <v>3391738194260</v>
      </c>
      <c r="R14" s="107" t="s">
        <v>1345</v>
      </c>
    </row>
    <row r="15" spans="1:18" s="15" customFormat="1" ht="30.75" customHeight="1" x14ac:dyDescent="0.25">
      <c r="A15" s="107" t="s">
        <v>327</v>
      </c>
      <c r="B15" s="14"/>
      <c r="C15" s="107" t="s">
        <v>10</v>
      </c>
      <c r="D15" s="107"/>
      <c r="E15" s="108"/>
      <c r="F15" s="108"/>
      <c r="G15" s="109">
        <f>VLOOKUP(A15,Balance!$A$1:$F$2176,6,FALSE)</f>
        <v>739571653580</v>
      </c>
      <c r="H15" s="107" t="s">
        <v>11</v>
      </c>
      <c r="I15" s="108"/>
      <c r="J15" s="108"/>
      <c r="K15" s="108"/>
      <c r="L15" s="108"/>
      <c r="M15" s="108"/>
      <c r="N15" s="109">
        <f>-VLOOKUP(R15,Balance!$A$1:$F$2176,6,FALSE)</f>
        <v>14499332597</v>
      </c>
      <c r="R15" s="107" t="s">
        <v>1558</v>
      </c>
    </row>
    <row r="16" spans="1:18" s="15" customFormat="1" ht="30.75" customHeight="1" x14ac:dyDescent="0.25">
      <c r="A16" s="107" t="s">
        <v>417</v>
      </c>
      <c r="B16" s="14"/>
      <c r="C16" s="107" t="s">
        <v>12</v>
      </c>
      <c r="D16" s="107"/>
      <c r="E16" s="108"/>
      <c r="F16" s="108"/>
      <c r="G16" s="109">
        <f>VLOOKUP(A16,Balance!$A$1:$F$2176,6,FALSE)</f>
        <v>4242439578260</v>
      </c>
      <c r="H16" s="107" t="s">
        <v>13</v>
      </c>
      <c r="I16" s="108"/>
      <c r="J16" s="108"/>
      <c r="K16" s="108"/>
      <c r="L16" s="108"/>
      <c r="M16" s="108"/>
      <c r="N16" s="109">
        <f>-VLOOKUP(R16,Balance!$A$1:$F$2176,6,FALSE)</f>
        <v>15746670991</v>
      </c>
      <c r="R16" s="107" t="s">
        <v>1624</v>
      </c>
    </row>
    <row r="17" spans="1:18" s="15" customFormat="1" ht="30.75" customHeight="1" x14ac:dyDescent="0.25">
      <c r="A17" s="107" t="s">
        <v>648</v>
      </c>
      <c r="B17" s="14"/>
      <c r="C17" s="107" t="s">
        <v>14</v>
      </c>
      <c r="D17" s="107"/>
      <c r="E17" s="108"/>
      <c r="F17" s="108"/>
      <c r="G17" s="109">
        <f>VLOOKUP(A17,Balance!$A$1:$F$2176,6,FALSE)</f>
        <v>54627769778</v>
      </c>
      <c r="H17" s="107"/>
      <c r="I17" s="108"/>
      <c r="J17" s="108"/>
      <c r="K17" s="108"/>
      <c r="L17" s="108"/>
      <c r="M17" s="108"/>
      <c r="N17" s="109"/>
    </row>
    <row r="18" spans="1:18" s="15" customFormat="1" ht="30.75" customHeight="1" x14ac:dyDescent="0.25">
      <c r="A18" s="107" t="s">
        <v>773</v>
      </c>
      <c r="B18" s="14"/>
      <c r="C18" s="107" t="s">
        <v>15</v>
      </c>
      <c r="D18" s="107"/>
      <c r="E18" s="108"/>
      <c r="F18" s="108"/>
      <c r="G18" s="109">
        <f>VLOOKUP(A18,Balance!$A$1:$F$2176,6,FALSE)</f>
        <v>22436760857</v>
      </c>
      <c r="H18" s="183" t="s">
        <v>16</v>
      </c>
      <c r="I18" s="184"/>
      <c r="J18" s="184"/>
      <c r="K18" s="184"/>
      <c r="L18" s="184"/>
      <c r="M18" s="184"/>
      <c r="N18" s="110">
        <f>SUM(N13:N17)</f>
        <v>5707255787877</v>
      </c>
    </row>
    <row r="19" spans="1:18" s="15" customFormat="1" ht="30.75" customHeight="1" x14ac:dyDescent="0.25">
      <c r="A19" s="107" t="s">
        <v>886</v>
      </c>
      <c r="B19" s="14"/>
      <c r="C19" s="107" t="s">
        <v>17</v>
      </c>
      <c r="D19" s="107"/>
      <c r="E19" s="108"/>
      <c r="F19" s="111"/>
      <c r="G19" s="109">
        <f>VLOOKUP(A19,Balance!$A$1:$F$2176,6,FALSE)</f>
        <v>99264992113</v>
      </c>
      <c r="H19" s="183"/>
      <c r="I19" s="184"/>
      <c r="J19" s="184"/>
      <c r="K19" s="184"/>
      <c r="L19" s="184"/>
      <c r="M19" s="184"/>
      <c r="N19" s="110"/>
    </row>
    <row r="20" spans="1:18" s="15" customFormat="1" ht="30.75" customHeight="1" x14ac:dyDescent="0.25">
      <c r="A20" s="107" t="s">
        <v>950</v>
      </c>
      <c r="B20" s="14"/>
      <c r="C20" s="107" t="s">
        <v>18</v>
      </c>
      <c r="D20" s="107"/>
      <c r="E20" s="108"/>
      <c r="F20" s="108"/>
      <c r="G20" s="109">
        <f>VLOOKUP(A20,Balance!$A$1:$F$2176,6,FALSE)</f>
        <v>10715057973</v>
      </c>
      <c r="H20" s="183" t="s">
        <v>19</v>
      </c>
      <c r="I20" s="184"/>
      <c r="J20" s="184"/>
      <c r="K20" s="184"/>
      <c r="L20" s="184"/>
      <c r="M20" s="185"/>
      <c r="N20" s="110">
        <f>SUM(N21:N27)</f>
        <v>560719812158</v>
      </c>
      <c r="Q20" s="158"/>
      <c r="R20" s="163"/>
    </row>
    <row r="21" spans="1:18" s="15" customFormat="1" ht="30.75" customHeight="1" x14ac:dyDescent="0.25">
      <c r="A21" s="107" t="s">
        <v>1008</v>
      </c>
      <c r="B21" s="14"/>
      <c r="C21" s="107" t="s">
        <v>96</v>
      </c>
      <c r="D21" s="107"/>
      <c r="E21" s="108"/>
      <c r="F21" s="108"/>
      <c r="G21" s="109">
        <f>VLOOKUP(A21,Balance!$A$1:$F$2176,6,FALSE)</f>
        <v>28117821584</v>
      </c>
      <c r="H21" s="107" t="s">
        <v>20</v>
      </c>
      <c r="I21" s="108"/>
      <c r="J21" s="108"/>
      <c r="K21" s="108"/>
      <c r="L21" s="108"/>
      <c r="M21" s="108"/>
      <c r="N21" s="109">
        <f>-VLOOKUP(R21,Balance!$A$1:$F$2176,6,FALSE)</f>
        <v>432643583884</v>
      </c>
      <c r="R21" s="107" t="s">
        <v>1651</v>
      </c>
    </row>
    <row r="22" spans="1:18" s="15" customFormat="1" ht="30.75" customHeight="1" x14ac:dyDescent="0.25">
      <c r="A22"/>
      <c r="B22" s="14"/>
      <c r="C22" s="108"/>
      <c r="D22" s="108"/>
      <c r="E22" s="108"/>
      <c r="F22" s="108"/>
      <c r="G22" s="112"/>
      <c r="H22" s="107" t="s">
        <v>80</v>
      </c>
      <c r="I22" s="108"/>
      <c r="J22" s="108"/>
      <c r="K22" s="108"/>
      <c r="L22" s="108"/>
      <c r="M22" s="108"/>
      <c r="N22" s="109">
        <f>-VLOOKUP(R22,Balance!$A$1:$F$2176,6,FALSE)</f>
        <v>7190000000</v>
      </c>
      <c r="R22" s="107" t="s">
        <v>1660</v>
      </c>
    </row>
    <row r="23" spans="1:18" s="15" customFormat="1" ht="27" x14ac:dyDescent="0.25">
      <c r="A23"/>
      <c r="B23" s="14"/>
      <c r="C23" s="108"/>
      <c r="D23" s="108"/>
      <c r="E23" s="108"/>
      <c r="F23" s="108"/>
      <c r="G23" s="112"/>
      <c r="H23" s="107" t="s">
        <v>21</v>
      </c>
      <c r="I23" s="108"/>
      <c r="J23" s="108"/>
      <c r="K23" s="108"/>
      <c r="L23" s="108"/>
      <c r="M23" s="108"/>
      <c r="N23" s="109">
        <f>-VLOOKUP(R23,Balance!$A$1:$F$2176,6,FALSE)</f>
        <v>15000000000</v>
      </c>
      <c r="R23" s="107" t="s">
        <v>1662</v>
      </c>
    </row>
    <row r="24" spans="1:18" s="15" customFormat="1" ht="30.75" customHeight="1" x14ac:dyDescent="0.25">
      <c r="A24"/>
      <c r="B24" s="14"/>
      <c r="C24" s="108"/>
      <c r="D24" s="108"/>
      <c r="E24" s="108"/>
      <c r="F24" s="108"/>
      <c r="G24" s="112"/>
      <c r="H24" s="107" t="s">
        <v>79</v>
      </c>
      <c r="I24" s="108"/>
      <c r="J24" s="108"/>
      <c r="K24" s="108"/>
      <c r="L24" s="108"/>
      <c r="M24" s="108"/>
      <c r="N24" s="109">
        <f>-VLOOKUP(R24,Balance!$A$1:$F$2176,6,FALSE)</f>
        <v>54396220257</v>
      </c>
      <c r="R24" s="107" t="s">
        <v>1674</v>
      </c>
    </row>
    <row r="25" spans="1:18" s="15" customFormat="1" ht="30.75" customHeight="1" x14ac:dyDescent="0.25">
      <c r="A25"/>
      <c r="B25" s="14"/>
      <c r="C25" s="108"/>
      <c r="D25" s="108"/>
      <c r="E25" s="108"/>
      <c r="F25" s="108"/>
      <c r="G25" s="112"/>
      <c r="H25" s="107" t="s">
        <v>69</v>
      </c>
      <c r="I25" s="108"/>
      <c r="J25" s="108"/>
      <c r="K25" s="108"/>
      <c r="L25" s="108"/>
      <c r="M25" s="108"/>
      <c r="N25" s="109">
        <f>-VLOOKUP(R25,Balance!$A$1:$F$2176,6,FALSE)</f>
        <v>973034864</v>
      </c>
      <c r="R25" s="107" t="s">
        <v>1665</v>
      </c>
    </row>
    <row r="26" spans="1:18" s="15" customFormat="1" ht="30.75" hidden="1" customHeight="1" x14ac:dyDescent="0.25">
      <c r="A26"/>
      <c r="B26" s="14"/>
      <c r="C26" s="108"/>
      <c r="D26" s="108"/>
      <c r="E26" s="108"/>
      <c r="F26" s="113"/>
      <c r="G26" s="112"/>
      <c r="H26" s="107" t="s">
        <v>22</v>
      </c>
      <c r="I26" s="108"/>
      <c r="J26" s="108"/>
      <c r="K26" s="108"/>
      <c r="L26" s="108"/>
      <c r="M26" s="113"/>
      <c r="N26" s="109">
        <v>0</v>
      </c>
      <c r="R26" s="107" t="s">
        <v>2782</v>
      </c>
    </row>
    <row r="27" spans="1:18" s="15" customFormat="1" ht="30.75" customHeight="1" x14ac:dyDescent="0.25">
      <c r="A27"/>
      <c r="B27" s="14"/>
      <c r="C27" s="108"/>
      <c r="D27" s="108"/>
      <c r="E27" s="108"/>
      <c r="F27" s="113"/>
      <c r="G27" s="114"/>
      <c r="H27" s="107" t="s">
        <v>23</v>
      </c>
      <c r="I27" s="108"/>
      <c r="J27" s="115"/>
      <c r="K27" s="115"/>
      <c r="L27" s="115"/>
      <c r="M27" s="108"/>
      <c r="N27" s="109">
        <f>SUM(M28:M29)</f>
        <v>50516973153</v>
      </c>
      <c r="Q27" s="158">
        <f>+N27-G48</f>
        <v>50326126685</v>
      </c>
      <c r="R27" s="107"/>
    </row>
    <row r="28" spans="1:18" s="15" customFormat="1" ht="30.75" customHeight="1" x14ac:dyDescent="0.25">
      <c r="A28"/>
      <c r="B28" s="14"/>
      <c r="C28" s="108"/>
      <c r="D28" s="108"/>
      <c r="E28" s="108"/>
      <c r="F28" s="113"/>
      <c r="G28" s="114"/>
      <c r="H28" s="116" t="s">
        <v>72</v>
      </c>
      <c r="I28" s="108"/>
      <c r="J28" s="115"/>
      <c r="K28" s="115"/>
      <c r="L28" s="115"/>
      <c r="M28" s="109">
        <f>-VLOOKUP(R28,Balance!$A$1:$F$2359,6,FALSE)-M29</f>
        <v>54581973153</v>
      </c>
      <c r="N28" s="109"/>
      <c r="R28" s="107" t="s">
        <v>1678</v>
      </c>
    </row>
    <row r="29" spans="1:18" s="15" customFormat="1" ht="30.75" customHeight="1" x14ac:dyDescent="0.25">
      <c r="A29"/>
      <c r="B29" s="14"/>
      <c r="C29" s="108"/>
      <c r="D29" s="108"/>
      <c r="E29" s="108"/>
      <c r="F29" s="113"/>
      <c r="G29" s="114"/>
      <c r="H29" s="116" t="s">
        <v>71</v>
      </c>
      <c r="I29" s="108"/>
      <c r="J29" s="115"/>
      <c r="K29" s="115"/>
      <c r="L29" s="115"/>
      <c r="M29" s="109">
        <f>-VLOOKUP(R29,Balance!$A$1:$F$2359,6,FALSE)</f>
        <v>-4065000000</v>
      </c>
      <c r="N29" s="109"/>
      <c r="P29" s="161"/>
      <c r="R29" s="107" t="s">
        <v>2574</v>
      </c>
    </row>
    <row r="30" spans="1:18" s="15" customFormat="1" ht="27" x14ac:dyDescent="0.25">
      <c r="A30"/>
      <c r="B30" s="14"/>
      <c r="C30" s="108"/>
      <c r="D30" s="108"/>
      <c r="E30" s="108"/>
      <c r="F30" s="108"/>
      <c r="G30" s="114"/>
      <c r="H30" s="107"/>
      <c r="I30" s="108"/>
      <c r="J30" s="108"/>
      <c r="K30" s="108"/>
      <c r="L30" s="108"/>
      <c r="M30" s="108"/>
      <c r="N30" s="109"/>
    </row>
    <row r="31" spans="1:18" s="15" customFormat="1" ht="45" customHeight="1" x14ac:dyDescent="0.25">
      <c r="A31"/>
      <c r="B31" s="14"/>
      <c r="C31" s="117" t="s">
        <v>24</v>
      </c>
      <c r="D31" s="117"/>
      <c r="E31" s="118"/>
      <c r="F31" s="119"/>
      <c r="G31" s="120">
        <f>SUM(G13:G30)</f>
        <v>6267975600035</v>
      </c>
      <c r="H31" s="117" t="s">
        <v>25</v>
      </c>
      <c r="I31" s="118"/>
      <c r="J31" s="118"/>
      <c r="K31" s="118"/>
      <c r="L31" s="118"/>
      <c r="M31" s="118"/>
      <c r="N31" s="120">
        <f>+N18+N20</f>
        <v>6267975600035</v>
      </c>
      <c r="O31" s="101">
        <f>+G31-N31</f>
        <v>0</v>
      </c>
      <c r="Q31" s="101">
        <f>G31-N31</f>
        <v>0</v>
      </c>
      <c r="R31" s="101"/>
    </row>
    <row r="32" spans="1:18" s="15" customFormat="1" ht="24" thickBot="1" x14ac:dyDescent="0.3">
      <c r="A32"/>
      <c r="B32" s="14"/>
      <c r="G32" s="16"/>
      <c r="N32" s="16"/>
    </row>
    <row r="33" spans="1:18" s="15" customFormat="1" ht="30.75" customHeight="1" x14ac:dyDescent="0.25">
      <c r="A33"/>
      <c r="B33" s="14"/>
      <c r="F33" s="129" t="s">
        <v>26</v>
      </c>
      <c r="G33" s="130"/>
      <c r="H33" s="131">
        <f>VLOOKUP(R33,Balance!$A$1:$F$2176,6,FALSE)</f>
        <v>205167957472</v>
      </c>
      <c r="I33" s="17"/>
      <c r="J33" s="18"/>
      <c r="K33" s="18"/>
      <c r="L33" s="18"/>
      <c r="M33" s="19"/>
      <c r="N33" s="16"/>
      <c r="R33" s="107" t="s">
        <v>1683</v>
      </c>
    </row>
    <row r="34" spans="1:18" s="15" customFormat="1" ht="30.75" customHeight="1" thickBot="1" x14ac:dyDescent="0.3">
      <c r="A34"/>
      <c r="B34" s="14"/>
      <c r="F34" s="132" t="s">
        <v>27</v>
      </c>
      <c r="G34" s="133"/>
      <c r="H34" s="134">
        <f>VLOOKUP(R34,Balance!$A$1:$F$2176,6,FALSE)</f>
        <v>7011051283574</v>
      </c>
      <c r="I34" s="17"/>
      <c r="J34" s="18"/>
      <c r="K34" s="18"/>
      <c r="L34" s="18"/>
      <c r="M34" s="17"/>
      <c r="N34" s="16"/>
      <c r="R34" s="107" t="s">
        <v>1735</v>
      </c>
    </row>
    <row r="35" spans="1:18" x14ac:dyDescent="0.25">
      <c r="H35" s="4"/>
      <c r="I35" s="4"/>
      <c r="J35" s="4"/>
      <c r="K35" s="4"/>
      <c r="L35" s="4"/>
      <c r="M35" s="4"/>
    </row>
    <row r="36" spans="1:18" ht="35.25" x14ac:dyDescent="0.25">
      <c r="C36" s="223" t="s">
        <v>3778</v>
      </c>
      <c r="D36" s="223"/>
      <c r="E36" s="223"/>
      <c r="F36" s="223"/>
      <c r="G36" s="223"/>
      <c r="H36" s="223"/>
      <c r="I36" s="223"/>
      <c r="J36" s="223"/>
      <c r="K36" s="223"/>
      <c r="L36" s="223"/>
      <c r="M36" s="223"/>
      <c r="N36" s="223"/>
    </row>
    <row r="37" spans="1:18" x14ac:dyDescent="0.25">
      <c r="H37" s="20"/>
      <c r="I37" s="20"/>
      <c r="J37" s="20"/>
      <c r="K37" s="20"/>
      <c r="L37" s="20"/>
      <c r="M37" s="20"/>
      <c r="N37" s="2"/>
    </row>
    <row r="38" spans="1:18" ht="18" x14ac:dyDescent="0.25">
      <c r="C38" s="224"/>
      <c r="D38" s="224"/>
      <c r="E38" s="224"/>
      <c r="F38" s="224"/>
      <c r="G38" s="102"/>
      <c r="H38" s="224"/>
      <c r="I38" s="224"/>
      <c r="J38" s="224"/>
      <c r="K38" s="224"/>
      <c r="L38" s="224"/>
      <c r="M38" s="224"/>
      <c r="N38" s="102"/>
    </row>
    <row r="39" spans="1:18" ht="33.75" x14ac:dyDescent="0.25">
      <c r="C39" s="225" t="s">
        <v>28</v>
      </c>
      <c r="D39" s="225"/>
      <c r="E39" s="225"/>
      <c r="F39" s="225"/>
      <c r="G39" s="103" t="s">
        <v>4</v>
      </c>
      <c r="H39" s="225" t="s">
        <v>29</v>
      </c>
      <c r="I39" s="225"/>
      <c r="J39" s="225"/>
      <c r="K39" s="225"/>
      <c r="L39" s="225"/>
      <c r="M39" s="225"/>
      <c r="N39" s="103" t="s">
        <v>4</v>
      </c>
    </row>
    <row r="40" spans="1:18" x14ac:dyDescent="0.25">
      <c r="C40" s="104"/>
      <c r="D40" s="104"/>
      <c r="E40" s="104"/>
      <c r="F40" s="104"/>
      <c r="G40" s="105"/>
      <c r="H40" s="104"/>
      <c r="I40" s="104"/>
      <c r="J40" s="104"/>
      <c r="K40" s="104"/>
      <c r="L40" s="104"/>
      <c r="M40" s="104"/>
      <c r="N40" s="105"/>
    </row>
    <row r="41" spans="1:18" ht="18" x14ac:dyDescent="0.25">
      <c r="C41" s="21"/>
      <c r="D41" s="21"/>
      <c r="E41" s="21"/>
      <c r="F41" s="21"/>
      <c r="G41" s="106"/>
      <c r="H41" s="21"/>
      <c r="I41" s="21"/>
      <c r="J41" s="21"/>
      <c r="K41" s="21"/>
      <c r="L41" s="21"/>
      <c r="M41" s="21"/>
      <c r="N41" s="106"/>
    </row>
    <row r="42" spans="1:18" s="15" customFormat="1" ht="30.75" customHeight="1" x14ac:dyDescent="0.25">
      <c r="A42" s="107" t="s">
        <v>2320</v>
      </c>
      <c r="B42" s="14"/>
      <c r="C42" s="107" t="s">
        <v>30</v>
      </c>
      <c r="D42" s="107"/>
      <c r="E42" s="108"/>
      <c r="F42" s="108"/>
      <c r="G42" s="121">
        <f>VLOOKUP(A42,Balance!$A$1:$F$2359,6,FALSE)</f>
        <v>69258160903</v>
      </c>
      <c r="H42" s="122" t="s">
        <v>31</v>
      </c>
      <c r="I42" s="113"/>
      <c r="J42" s="113"/>
      <c r="K42" s="113"/>
      <c r="L42" s="113"/>
      <c r="M42" s="113"/>
      <c r="N42" s="123">
        <f>-VLOOKUP(R42,Balance!$A$1:$F$2359,6,FALSE)</f>
        <v>31498323566</v>
      </c>
      <c r="R42" s="107" t="s">
        <v>1948</v>
      </c>
    </row>
    <row r="43" spans="1:18" s="15" customFormat="1" ht="30.75" customHeight="1" x14ac:dyDescent="0.25">
      <c r="A43" s="107" t="s">
        <v>2352</v>
      </c>
      <c r="B43" s="14"/>
      <c r="C43" s="107" t="s">
        <v>32</v>
      </c>
      <c r="D43" s="107"/>
      <c r="E43" s="108"/>
      <c r="F43" s="108"/>
      <c r="G43" s="121">
        <f>VLOOKUP(A43,Balance!$A$1:$F$2359,6,FALSE)</f>
        <v>116778620691</v>
      </c>
      <c r="H43" s="122" t="s">
        <v>33</v>
      </c>
      <c r="I43" s="113"/>
      <c r="J43" s="113"/>
      <c r="K43" s="113"/>
      <c r="L43" s="113"/>
      <c r="M43" s="113"/>
      <c r="N43" s="123">
        <f>-VLOOKUP(R43,Balance!$A$1:$F$2359,6,FALSE)</f>
        <v>255272250478</v>
      </c>
      <c r="R43" s="107" t="s">
        <v>1983</v>
      </c>
    </row>
    <row r="44" spans="1:18" s="15" customFormat="1" ht="30.75" customHeight="1" x14ac:dyDescent="0.25">
      <c r="A44" s="107" t="s">
        <v>2394</v>
      </c>
      <c r="B44" s="14"/>
      <c r="C44" s="107" t="s">
        <v>34</v>
      </c>
      <c r="D44" s="107"/>
      <c r="E44" s="108"/>
      <c r="F44" s="108"/>
      <c r="G44" s="121">
        <f>VLOOKUP(A44,Balance!$A$1:$F$2359,6,FALSE)</f>
        <v>775698230783</v>
      </c>
      <c r="H44" s="122" t="s">
        <v>35</v>
      </c>
      <c r="I44" s="113"/>
      <c r="J44" s="113"/>
      <c r="K44" s="113"/>
      <c r="L44" s="113"/>
      <c r="M44" s="113"/>
      <c r="N44" s="123">
        <f>-VLOOKUP(R44,Balance!$A$1:$F$2359,6,FALSE)</f>
        <v>5468485099</v>
      </c>
      <c r="R44" s="107" t="s">
        <v>2035</v>
      </c>
    </row>
    <row r="45" spans="1:18" s="15" customFormat="1" ht="30.75" customHeight="1" x14ac:dyDescent="0.25">
      <c r="A45" s="107" t="s">
        <v>2436</v>
      </c>
      <c r="B45" s="14"/>
      <c r="C45" s="107" t="s">
        <v>36</v>
      </c>
      <c r="D45" s="107"/>
      <c r="E45" s="108"/>
      <c r="F45" s="108"/>
      <c r="G45" s="121">
        <f>VLOOKUP(A45,Balance!$A$1:$F$2359,6,FALSE)</f>
        <v>112558131318</v>
      </c>
      <c r="H45" s="122" t="s">
        <v>37</v>
      </c>
      <c r="I45" s="113"/>
      <c r="J45" s="113"/>
      <c r="K45" s="113"/>
      <c r="L45" s="113"/>
      <c r="M45" s="113"/>
      <c r="N45" s="123">
        <f>-VLOOKUP(R45,Balance!$A$1:$F$2359,6,FALSE)</f>
        <v>94088068013</v>
      </c>
      <c r="R45" s="107" t="s">
        <v>2134</v>
      </c>
    </row>
    <row r="46" spans="1:18" s="15" customFormat="1" ht="30.75" customHeight="1" x14ac:dyDescent="0.25">
      <c r="A46" s="107" t="s">
        <v>2456</v>
      </c>
      <c r="B46" s="14"/>
      <c r="C46" s="107" t="s">
        <v>38</v>
      </c>
      <c r="D46" s="107"/>
      <c r="E46" s="108"/>
      <c r="F46" s="108"/>
      <c r="G46" s="121">
        <f>VLOOKUP(A46,Balance!$A$1:$F$2359,6,FALSE)</f>
        <v>16411770348</v>
      </c>
      <c r="H46" s="122" t="s">
        <v>39</v>
      </c>
      <c r="I46" s="113"/>
      <c r="J46" s="113"/>
      <c r="K46" s="113"/>
      <c r="L46" s="113"/>
      <c r="M46" s="113"/>
      <c r="N46" s="123">
        <f>-VLOOKUP(R46,Balance!$A$1:$F$2359,6,FALSE)</f>
        <v>773066381965</v>
      </c>
      <c r="R46" s="107" t="s">
        <v>2053</v>
      </c>
    </row>
    <row r="47" spans="1:18" s="15" customFormat="1" ht="30.75" customHeight="1" x14ac:dyDescent="0.25">
      <c r="A47" s="107" t="s">
        <v>2503</v>
      </c>
      <c r="B47" s="14"/>
      <c r="C47" s="107" t="s">
        <v>40</v>
      </c>
      <c r="D47" s="107"/>
      <c r="E47" s="108"/>
      <c r="F47" s="108"/>
      <c r="G47" s="121">
        <f>VLOOKUP(A47,Balance!$A$1:$F$2359,6,FALSE)</f>
        <v>483700452558</v>
      </c>
      <c r="H47" s="122" t="s">
        <v>41</v>
      </c>
      <c r="I47" s="113"/>
      <c r="J47" s="113"/>
      <c r="K47" s="113"/>
      <c r="L47" s="113"/>
      <c r="M47" s="113"/>
      <c r="N47" s="123">
        <f>-VLOOKUP(R47,Balance!$A$1:$F$2359,6,FALSE)</f>
        <v>36446893055</v>
      </c>
      <c r="R47" s="107" t="s">
        <v>2106</v>
      </c>
    </row>
    <row r="48" spans="1:18" s="15" customFormat="1" ht="30.75" customHeight="1" x14ac:dyDescent="0.25">
      <c r="A48" s="107" t="s">
        <v>2781</v>
      </c>
      <c r="B48" s="14"/>
      <c r="C48" s="122" t="s">
        <v>3343</v>
      </c>
      <c r="D48" s="107"/>
      <c r="E48" s="108"/>
      <c r="F48" s="108"/>
      <c r="G48" s="121">
        <f>VLOOKUP(A48,Balance!$A$1:$F$2359,6,FALSE)</f>
        <v>190846468</v>
      </c>
      <c r="H48" s="122" t="s">
        <v>42</v>
      </c>
      <c r="I48" s="113"/>
      <c r="J48" s="113"/>
      <c r="K48" s="113"/>
      <c r="L48" s="113"/>
      <c r="M48" s="113"/>
      <c r="N48" s="123">
        <f>-VLOOKUP(R48,Balance!$A$1:$F$2359,6,FALSE)</f>
        <v>32119132990</v>
      </c>
      <c r="R48" s="107" t="s">
        <v>2148</v>
      </c>
    </row>
    <row r="49" spans="1:21" s="15" customFormat="1" ht="30.75" customHeight="1" x14ac:dyDescent="0.25">
      <c r="C49" s="187" t="s">
        <v>70</v>
      </c>
      <c r="D49" s="107"/>
      <c r="E49" s="108"/>
      <c r="F49" s="108"/>
      <c r="G49" s="121">
        <f>N27</f>
        <v>50516973153</v>
      </c>
      <c r="H49" s="122" t="s">
        <v>43</v>
      </c>
      <c r="I49" s="113"/>
      <c r="J49" s="113"/>
      <c r="K49" s="113"/>
      <c r="L49" s="113"/>
      <c r="M49" s="113"/>
      <c r="N49" s="123">
        <f>-VLOOKUP(R49,Balance!$A$1:$F$2359,6,FALSE)</f>
        <v>395617507568</v>
      </c>
      <c r="R49" s="107" t="s">
        <v>2278</v>
      </c>
    </row>
    <row r="50" spans="1:21" s="15" customFormat="1" ht="30.75" customHeight="1" x14ac:dyDescent="0.25">
      <c r="A50" s="107" t="s">
        <v>3132</v>
      </c>
      <c r="B50" s="14"/>
      <c r="C50" s="122" t="s">
        <v>3133</v>
      </c>
      <c r="G50" s="121">
        <f>VLOOKUP(A50,Balance!$A$1:$F$2359,6,FALSE)</f>
        <v>31814170</v>
      </c>
      <c r="H50" s="122" t="s">
        <v>90</v>
      </c>
      <c r="I50" s="113"/>
      <c r="J50" s="113"/>
      <c r="K50" s="113"/>
      <c r="L50" s="113"/>
      <c r="M50" s="113"/>
      <c r="N50" s="123">
        <f>-VLOOKUP(R50,Balance!$A$1:$F$2359,6,FALSE)</f>
        <v>1313674640</v>
      </c>
      <c r="R50" s="107" t="s">
        <v>2310</v>
      </c>
    </row>
    <row r="51" spans="1:21" s="15" customFormat="1" ht="30.75" customHeight="1" x14ac:dyDescent="0.25">
      <c r="H51" s="122" t="s">
        <v>3133</v>
      </c>
      <c r="N51" s="123">
        <f>-VLOOKUP(R51,Balance!$A$1:$F$2359,6,FALSE)</f>
        <v>254283018</v>
      </c>
      <c r="R51" s="107" t="s">
        <v>3163</v>
      </c>
    </row>
    <row r="52" spans="1:21" s="15" customFormat="1" ht="30.75" customHeight="1" x14ac:dyDescent="0.25">
      <c r="A52"/>
      <c r="B52" s="14"/>
      <c r="C52" s="188"/>
      <c r="D52" s="108"/>
      <c r="E52" s="108"/>
      <c r="F52" s="108"/>
      <c r="G52" s="113"/>
      <c r="H52" s="122"/>
      <c r="I52" s="113"/>
      <c r="J52" s="113"/>
      <c r="K52" s="113"/>
      <c r="L52" s="113"/>
      <c r="M52" s="113"/>
      <c r="N52" s="123"/>
      <c r="R52" s="107"/>
    </row>
    <row r="53" spans="1:21" s="15" customFormat="1" ht="30.75" customHeight="1" x14ac:dyDescent="0.25">
      <c r="A53"/>
      <c r="B53" s="14"/>
      <c r="C53" s="187"/>
      <c r="D53" s="108"/>
      <c r="E53" s="108"/>
      <c r="F53" s="108"/>
      <c r="G53" s="113"/>
      <c r="H53" s="122"/>
      <c r="I53" s="113"/>
      <c r="J53" s="113"/>
      <c r="K53" s="113"/>
      <c r="L53" s="113"/>
      <c r="M53" s="113"/>
      <c r="N53" s="123"/>
      <c r="R53" s="107"/>
    </row>
    <row r="54" spans="1:21" s="15" customFormat="1" ht="27" x14ac:dyDescent="0.25">
      <c r="A54"/>
      <c r="B54" s="14"/>
      <c r="C54" s="108"/>
      <c r="D54" s="108"/>
      <c r="E54" s="108"/>
      <c r="F54" s="108"/>
      <c r="G54" s="113"/>
      <c r="I54" s="113"/>
      <c r="J54" s="113"/>
      <c r="K54" s="113"/>
      <c r="L54" s="113"/>
      <c r="M54" s="113"/>
      <c r="N54" s="123"/>
    </row>
    <row r="55" spans="1:21" s="15" customFormat="1" ht="45" customHeight="1" x14ac:dyDescent="0.25">
      <c r="A55"/>
      <c r="B55" s="14"/>
      <c r="C55" s="117" t="s">
        <v>44</v>
      </c>
      <c r="D55" s="117"/>
      <c r="E55" s="118"/>
      <c r="F55" s="118"/>
      <c r="G55" s="124">
        <f>SUM(G42:G54)</f>
        <v>1625145000392</v>
      </c>
      <c r="H55" s="125" t="s">
        <v>45</v>
      </c>
      <c r="I55" s="126"/>
      <c r="J55" s="126"/>
      <c r="K55" s="126"/>
      <c r="L55" s="126"/>
      <c r="M55" s="126"/>
      <c r="N55" s="120">
        <f>SUM(N42:N54)</f>
        <v>1625145000392</v>
      </c>
      <c r="O55" s="101">
        <f>+G55-N55</f>
        <v>0</v>
      </c>
      <c r="Q55" s="101">
        <f>+N55-G55</f>
        <v>0</v>
      </c>
    </row>
    <row r="56" spans="1:21" x14ac:dyDescent="0.25">
      <c r="G56" s="22"/>
      <c r="M56" s="23"/>
    </row>
    <row r="57" spans="1:21" s="21" customFormat="1" ht="37.5" customHeight="1" x14ac:dyDescent="0.25">
      <c r="A57"/>
      <c r="B57" s="24"/>
      <c r="C57" s="25" t="s">
        <v>78</v>
      </c>
      <c r="D57" s="25"/>
      <c r="E57" s="25"/>
      <c r="F57" s="25"/>
      <c r="G57" s="70"/>
      <c r="H57" s="26"/>
      <c r="I57" s="26"/>
      <c r="J57" s="26"/>
      <c r="K57" s="26"/>
      <c r="L57" s="26"/>
      <c r="M57" s="12"/>
      <c r="N57" s="71"/>
    </row>
    <row r="58" spans="1:21" s="29" customFormat="1" ht="12.75" customHeight="1" x14ac:dyDescent="0.25">
      <c r="A58"/>
      <c r="B58" s="27"/>
      <c r="C58" s="9"/>
      <c r="D58" s="9"/>
      <c r="E58" s="9"/>
      <c r="F58" s="9"/>
      <c r="G58" s="72"/>
      <c r="H58" s="28"/>
      <c r="I58" s="28"/>
      <c r="J58" s="28"/>
      <c r="K58" s="28"/>
      <c r="L58" s="28"/>
      <c r="N58" s="73"/>
    </row>
    <row r="59" spans="1:21" s="21" customFormat="1" ht="46.5" customHeight="1" x14ac:dyDescent="0.25">
      <c r="A59"/>
      <c r="B59" s="24"/>
      <c r="C59" s="140"/>
      <c r="D59" s="141"/>
      <c r="E59" s="142"/>
      <c r="F59" s="207" t="s">
        <v>46</v>
      </c>
      <c r="G59" s="207"/>
      <c r="H59" s="207"/>
      <c r="I59" s="207"/>
      <c r="J59" s="207"/>
      <c r="K59" s="207"/>
      <c r="L59" s="207"/>
      <c r="M59" s="207"/>
      <c r="N59" s="90" t="s">
        <v>47</v>
      </c>
    </row>
    <row r="60" spans="1:21" s="21" customFormat="1" ht="46.5" customHeight="1" x14ac:dyDescent="0.25">
      <c r="A60"/>
      <c r="B60" s="24"/>
      <c r="C60" s="143"/>
      <c r="D60" s="88"/>
      <c r="E60" s="89"/>
      <c r="F60" s="90">
        <v>1</v>
      </c>
      <c r="G60" s="91" t="s">
        <v>48</v>
      </c>
      <c r="H60" s="91" t="s">
        <v>49</v>
      </c>
      <c r="I60" s="91">
        <v>2</v>
      </c>
      <c r="J60" s="90">
        <v>3</v>
      </c>
      <c r="K60" s="90">
        <v>4</v>
      </c>
      <c r="L60" s="90">
        <v>5</v>
      </c>
      <c r="M60" s="90">
        <v>6</v>
      </c>
      <c r="N60" s="139"/>
      <c r="Q60" s="162"/>
      <c r="R60" s="162"/>
    </row>
    <row r="61" spans="1:21" s="15" customFormat="1" ht="42" customHeight="1" x14ac:dyDescent="0.25">
      <c r="A61"/>
      <c r="B61" s="14"/>
      <c r="C61" s="144" t="s">
        <v>50</v>
      </c>
      <c r="D61" s="136"/>
      <c r="E61" s="136"/>
      <c r="F61" s="127">
        <v>4339237140543.0996</v>
      </c>
      <c r="G61" s="127">
        <v>436561412119.43207</v>
      </c>
      <c r="H61" s="127">
        <v>66561074627</v>
      </c>
      <c r="I61" s="127">
        <v>57101611554.000008</v>
      </c>
      <c r="J61" s="127">
        <v>10157647412</v>
      </c>
      <c r="K61" s="127">
        <v>7233636731</v>
      </c>
      <c r="L61" s="127">
        <v>5164519567</v>
      </c>
      <c r="M61" s="127">
        <v>60640135762</v>
      </c>
      <c r="N61" s="127">
        <v>4982657178315.5313</v>
      </c>
      <c r="Q61" s="163"/>
      <c r="T61" s="164"/>
      <c r="U61" s="156"/>
    </row>
    <row r="62" spans="1:21" s="15" customFormat="1" ht="42" customHeight="1" x14ac:dyDescent="0.25">
      <c r="A62"/>
      <c r="B62" s="14"/>
      <c r="C62" s="144" t="s">
        <v>51</v>
      </c>
      <c r="D62" s="136"/>
      <c r="E62" s="136"/>
      <c r="F62" s="127">
        <v>1253493910069.4446</v>
      </c>
      <c r="G62" s="127">
        <v>187847541700</v>
      </c>
      <c r="H62" s="127">
        <v>14927699448</v>
      </c>
      <c r="I62" s="127">
        <v>34222370361</v>
      </c>
      <c r="J62" s="127">
        <v>6029213923</v>
      </c>
      <c r="K62" s="127">
        <v>3156423926</v>
      </c>
      <c r="L62" s="127">
        <v>1126216467</v>
      </c>
      <c r="M62" s="127">
        <v>14676460357</v>
      </c>
      <c r="N62" s="127">
        <v>1515479836251.4446</v>
      </c>
      <c r="Q62" s="14"/>
      <c r="T62" s="164"/>
      <c r="U62" s="156"/>
    </row>
    <row r="63" spans="1:21" s="15" customFormat="1" ht="42" customHeight="1" x14ac:dyDescent="0.25">
      <c r="A63"/>
      <c r="B63" s="14"/>
      <c r="C63" s="144" t="s">
        <v>52</v>
      </c>
      <c r="D63" s="136"/>
      <c r="E63" s="136"/>
      <c r="F63" s="127">
        <v>3085743230473.6553</v>
      </c>
      <c r="G63" s="127">
        <v>248713870419.43207</v>
      </c>
      <c r="H63" s="127">
        <v>51633375179</v>
      </c>
      <c r="I63" s="127">
        <v>22879241193.000008</v>
      </c>
      <c r="J63" s="127">
        <v>4128433489</v>
      </c>
      <c r="K63" s="127">
        <v>4077212805</v>
      </c>
      <c r="L63" s="127">
        <v>4038303100</v>
      </c>
      <c r="M63" s="127">
        <v>45963675405</v>
      </c>
      <c r="N63" s="127">
        <v>3467177342064.0874</v>
      </c>
      <c r="Q63" s="14"/>
      <c r="T63" s="164"/>
      <c r="U63" s="156"/>
    </row>
    <row r="64" spans="1:21" s="15" customFormat="1" ht="42" customHeight="1" x14ac:dyDescent="0.25">
      <c r="A64"/>
      <c r="B64" s="14"/>
      <c r="C64" s="145" t="s">
        <v>53</v>
      </c>
      <c r="D64" s="137"/>
      <c r="E64" s="138"/>
      <c r="F64" s="127">
        <v>0</v>
      </c>
      <c r="G64" s="127">
        <v>629952952.53999984</v>
      </c>
      <c r="H64" s="127">
        <v>944293430.00000012</v>
      </c>
      <c r="I64" s="127">
        <v>2595260556</v>
      </c>
      <c r="J64" s="127">
        <v>1962504041</v>
      </c>
      <c r="K64" s="127">
        <v>3116254736.9999995</v>
      </c>
      <c r="L64" s="127">
        <v>3130950806</v>
      </c>
      <c r="M64" s="127">
        <v>52514511238</v>
      </c>
      <c r="N64" s="127">
        <v>64893727760.540001</v>
      </c>
      <c r="Q64" s="165"/>
      <c r="R64" s="157"/>
      <c r="T64" s="164"/>
      <c r="U64" s="156"/>
    </row>
    <row r="65" spans="1:33" s="15" customFormat="1" ht="42" customHeight="1" x14ac:dyDescent="0.25">
      <c r="A65"/>
      <c r="B65" s="14"/>
      <c r="C65" s="144" t="s">
        <v>54</v>
      </c>
      <c r="D65" s="136"/>
      <c r="E65" s="136"/>
      <c r="F65" s="127"/>
      <c r="G65" s="127"/>
      <c r="H65" s="127"/>
      <c r="I65" s="127"/>
      <c r="J65" s="127"/>
      <c r="K65" s="127"/>
      <c r="L65" s="127"/>
      <c r="M65" s="127"/>
      <c r="N65" s="127">
        <v>21324381695.585003</v>
      </c>
      <c r="Q65" s="165"/>
      <c r="T65" s="164"/>
      <c r="U65" s="156"/>
    </row>
    <row r="66" spans="1:33" s="15" customFormat="1" ht="42" customHeight="1" x14ac:dyDescent="0.25">
      <c r="A66"/>
      <c r="B66" s="14"/>
      <c r="C66" s="144" t="s">
        <v>55</v>
      </c>
      <c r="D66" s="136"/>
      <c r="E66" s="136"/>
      <c r="F66" s="127"/>
      <c r="G66" s="127"/>
      <c r="H66" s="127"/>
      <c r="I66" s="127"/>
      <c r="J66" s="127"/>
      <c r="K66" s="127"/>
      <c r="L66" s="127"/>
      <c r="M66" s="127"/>
      <c r="N66" s="127">
        <v>116386783013</v>
      </c>
      <c r="Q66" s="165"/>
      <c r="R66" s="157"/>
      <c r="T66" s="164"/>
      <c r="U66" s="156"/>
    </row>
    <row r="67" spans="1:33" s="15" customFormat="1" ht="42" customHeight="1" x14ac:dyDescent="0.25">
      <c r="A67"/>
      <c r="B67" s="14"/>
      <c r="C67" s="146" t="s">
        <v>97</v>
      </c>
      <c r="D67" s="147"/>
      <c r="E67" s="147"/>
      <c r="F67" s="127"/>
      <c r="G67" s="127"/>
      <c r="H67" s="127"/>
      <c r="I67" s="127"/>
      <c r="J67" s="127"/>
      <c r="K67" s="127"/>
      <c r="L67" s="127"/>
      <c r="M67" s="127"/>
      <c r="N67" s="206">
        <v>-30168673556.875</v>
      </c>
      <c r="Q67" s="164"/>
      <c r="T67" s="164"/>
      <c r="U67" s="156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</row>
    <row r="68" spans="1:33" s="15" customFormat="1" ht="24.75" customHeight="1" x14ac:dyDescent="0.25">
      <c r="A68"/>
      <c r="B68" s="14"/>
      <c r="C68" s="30"/>
      <c r="D68" s="30"/>
      <c r="E68" s="30"/>
      <c r="F68" s="30"/>
      <c r="G68" s="75"/>
      <c r="H68" s="31"/>
      <c r="I68" s="31"/>
      <c r="J68" s="31"/>
      <c r="K68" s="31"/>
      <c r="L68" s="31"/>
      <c r="M68" s="32"/>
      <c r="N68" s="68"/>
      <c r="Q68" s="166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</row>
    <row r="69" spans="1:33" s="15" customFormat="1" ht="23.25" customHeight="1" x14ac:dyDescent="0.25">
      <c r="A69"/>
      <c r="B69" s="14"/>
      <c r="C69" s="85" t="s">
        <v>74</v>
      </c>
      <c r="D69" s="33"/>
      <c r="E69" s="30"/>
      <c r="F69" s="30"/>
      <c r="G69" s="75"/>
      <c r="H69" s="31"/>
      <c r="I69" s="31"/>
      <c r="J69" s="31"/>
      <c r="K69" s="31"/>
      <c r="L69" s="31"/>
      <c r="M69" s="32"/>
      <c r="N69" s="82"/>
      <c r="Q69" s="166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</row>
    <row r="70" spans="1:33" s="15" customFormat="1" ht="23.25" customHeight="1" x14ac:dyDescent="0.25">
      <c r="A70"/>
      <c r="B70" s="14"/>
      <c r="C70" s="85" t="s">
        <v>3344</v>
      </c>
      <c r="D70" s="33"/>
      <c r="E70" s="30"/>
      <c r="F70" s="30"/>
      <c r="G70" s="76"/>
      <c r="H70" s="76"/>
      <c r="I70" s="77"/>
      <c r="J70" s="77"/>
      <c r="K70" s="31"/>
      <c r="L70" s="77"/>
      <c r="M70" s="77"/>
      <c r="N70" s="82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</row>
    <row r="71" spans="1:33" s="8" customFormat="1" ht="23.25" customHeight="1" x14ac:dyDescent="0.25">
      <c r="A71"/>
      <c r="B71" s="34"/>
      <c r="C71" s="35"/>
      <c r="D71" s="35"/>
      <c r="E71" s="36"/>
      <c r="F71" s="36"/>
      <c r="G71" s="37"/>
      <c r="H71" s="38"/>
      <c r="I71" s="38"/>
      <c r="J71" s="38"/>
      <c r="K71" s="38"/>
      <c r="L71" s="38"/>
      <c r="M71" s="5"/>
      <c r="N71" s="82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</row>
    <row r="72" spans="1:33" s="29" customFormat="1" ht="23.25" customHeight="1" x14ac:dyDescent="0.25">
      <c r="A72"/>
      <c r="B72" s="27"/>
      <c r="C72" s="39"/>
      <c r="D72" s="39"/>
      <c r="E72" s="39"/>
      <c r="F72" s="39"/>
      <c r="G72" s="40"/>
      <c r="H72" s="41"/>
      <c r="I72" s="50"/>
      <c r="J72" s="41"/>
      <c r="K72" s="41"/>
      <c r="L72" s="41"/>
      <c r="M72" s="9"/>
      <c r="N72" s="82"/>
      <c r="Q72" s="160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81"/>
      <c r="AF72" s="81"/>
      <c r="AG72" s="81"/>
    </row>
    <row r="73" spans="1:33" s="12" customFormat="1" ht="33" customHeight="1" x14ac:dyDescent="0.25">
      <c r="A73"/>
      <c r="B73" s="11"/>
      <c r="C73" s="209" t="s">
        <v>75</v>
      </c>
      <c r="D73" s="209"/>
      <c r="E73" s="209"/>
      <c r="F73" s="209"/>
      <c r="G73" s="209"/>
      <c r="H73" s="209"/>
      <c r="I73" s="209"/>
      <c r="J73" s="209"/>
      <c r="K73" s="209"/>
      <c r="L73" s="209"/>
      <c r="M73" s="209"/>
      <c r="N73" s="209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1"/>
      <c r="AG73" s="81"/>
    </row>
    <row r="74" spans="1:33" s="9" customFormat="1" ht="14.1" customHeight="1" thickBot="1" x14ac:dyDescent="0.3">
      <c r="A74"/>
      <c r="B74" s="42"/>
      <c r="F74" s="39"/>
      <c r="G74" s="2"/>
      <c r="H74" s="43"/>
      <c r="I74" s="43"/>
      <c r="J74" s="43"/>
      <c r="K74" s="43"/>
      <c r="L74" s="43"/>
      <c r="M74" s="43"/>
      <c r="N74" s="4"/>
      <c r="O74" s="2"/>
      <c r="Q74" s="81"/>
      <c r="R74" s="81"/>
      <c r="S74" s="81"/>
      <c r="T74" s="81"/>
      <c r="U74" s="81"/>
      <c r="V74" s="81"/>
      <c r="W74" s="81"/>
      <c r="X74" s="81"/>
      <c r="Y74" s="81"/>
      <c r="Z74" s="81"/>
      <c r="AA74" s="81"/>
      <c r="AB74" s="81"/>
      <c r="AC74" s="81"/>
      <c r="AD74" s="81"/>
      <c r="AE74" s="81"/>
      <c r="AF74" s="81"/>
      <c r="AG74" s="81"/>
    </row>
    <row r="75" spans="1:33" s="21" customFormat="1" ht="28.5" customHeight="1" thickBot="1" x14ac:dyDescent="0.3">
      <c r="A75"/>
      <c r="B75" s="24"/>
      <c r="C75" s="44"/>
      <c r="D75" s="44"/>
      <c r="E75" s="226" t="s">
        <v>56</v>
      </c>
      <c r="F75" s="227"/>
      <c r="G75" s="196" t="s">
        <v>57</v>
      </c>
      <c r="H75" s="210" t="s">
        <v>58</v>
      </c>
      <c r="I75" s="210"/>
      <c r="J75" s="197" t="s">
        <v>59</v>
      </c>
      <c r="K75" s="45"/>
      <c r="L75" s="45"/>
      <c r="M75" s="45"/>
      <c r="N75" s="46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</row>
    <row r="76" spans="1:33" s="21" customFormat="1" ht="31.5" customHeight="1" x14ac:dyDescent="0.25">
      <c r="A76"/>
      <c r="B76" s="24"/>
      <c r="E76" s="232"/>
      <c r="F76" s="233"/>
      <c r="G76" s="186" t="s">
        <v>60</v>
      </c>
      <c r="H76" s="186" t="s">
        <v>61</v>
      </c>
      <c r="I76" s="201" t="s">
        <v>62</v>
      </c>
      <c r="J76" s="202" t="s">
        <v>73</v>
      </c>
      <c r="K76" s="47"/>
      <c r="L76" s="47"/>
      <c r="M76" s="47"/>
      <c r="N76" s="46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</row>
    <row r="77" spans="1:33" s="15" customFormat="1" ht="42" customHeight="1" x14ac:dyDescent="0.25">
      <c r="A77"/>
      <c r="B77" s="14"/>
      <c r="E77" s="221" t="s">
        <v>87</v>
      </c>
      <c r="F77" s="222"/>
      <c r="G77" s="127">
        <v>382497205442</v>
      </c>
      <c r="H77" s="127">
        <v>50146378442</v>
      </c>
      <c r="I77" s="127">
        <v>0</v>
      </c>
      <c r="J77" s="128">
        <f>+G77+H77-I77</f>
        <v>432643583884</v>
      </c>
      <c r="K77" s="16"/>
      <c r="L77" s="16"/>
      <c r="M77" s="16"/>
      <c r="N77" s="16"/>
      <c r="Q77" s="81">
        <f t="shared" ref="Q77" si="0">+J77-N21</f>
        <v>0</v>
      </c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</row>
    <row r="78" spans="1:33" s="15" customFormat="1" ht="42" customHeight="1" x14ac:dyDescent="0.25">
      <c r="A78"/>
      <c r="B78" s="14"/>
      <c r="E78" s="221" t="s">
        <v>80</v>
      </c>
      <c r="F78" s="222"/>
      <c r="G78" s="127">
        <v>7190000000</v>
      </c>
      <c r="H78" s="127">
        <v>0</v>
      </c>
      <c r="I78" s="127">
        <v>0</v>
      </c>
      <c r="J78" s="128">
        <f t="shared" ref="J78:J83" si="1">+G78+H78-I78</f>
        <v>7190000000</v>
      </c>
      <c r="K78" s="16"/>
      <c r="L78" s="16"/>
      <c r="M78" s="16"/>
      <c r="N78" s="16"/>
      <c r="Q78" s="81">
        <f>+J78-N22</f>
        <v>0</v>
      </c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</row>
    <row r="79" spans="1:33" s="15" customFormat="1" ht="42" customHeight="1" x14ac:dyDescent="0.25">
      <c r="A79"/>
      <c r="B79" s="14"/>
      <c r="E79" s="219" t="s">
        <v>3155</v>
      </c>
      <c r="F79" s="220"/>
      <c r="G79" s="127">
        <v>0</v>
      </c>
      <c r="H79" s="127">
        <v>15000000000</v>
      </c>
      <c r="I79" s="127">
        <v>0</v>
      </c>
      <c r="J79" s="128">
        <f t="shared" si="1"/>
        <v>15000000000</v>
      </c>
      <c r="K79" s="16"/>
      <c r="L79" s="16"/>
      <c r="M79" s="16"/>
      <c r="N79" s="16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</row>
    <row r="80" spans="1:33" s="15" customFormat="1" ht="42" customHeight="1" x14ac:dyDescent="0.25">
      <c r="A80"/>
      <c r="B80" s="14"/>
      <c r="E80" s="221" t="s">
        <v>79</v>
      </c>
      <c r="F80" s="222"/>
      <c r="G80" s="127">
        <v>41859625647</v>
      </c>
      <c r="H80" s="127">
        <v>12536594610</v>
      </c>
      <c r="I80" s="127">
        <v>0</v>
      </c>
      <c r="J80" s="128">
        <f>+G80+H80-I80</f>
        <v>54396220257</v>
      </c>
      <c r="K80" s="16"/>
      <c r="L80" s="16"/>
      <c r="M80" s="16"/>
      <c r="N80" s="16"/>
      <c r="Q80" s="81">
        <f>+J80-N24</f>
        <v>0</v>
      </c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</row>
    <row r="81" spans="1:33" s="15" customFormat="1" ht="42" customHeight="1" x14ac:dyDescent="0.25">
      <c r="A81"/>
      <c r="B81" s="14"/>
      <c r="E81" s="221" t="s">
        <v>69</v>
      </c>
      <c r="F81" s="222"/>
      <c r="G81" s="127">
        <v>973034864</v>
      </c>
      <c r="H81" s="127">
        <v>0</v>
      </c>
      <c r="I81" s="127">
        <v>0</v>
      </c>
      <c r="J81" s="128">
        <f t="shared" si="1"/>
        <v>973034864</v>
      </c>
      <c r="K81" s="16"/>
      <c r="L81" s="16"/>
      <c r="M81" s="16"/>
      <c r="N81" s="16"/>
      <c r="Q81" s="81">
        <f>+J81-N25</f>
        <v>0</v>
      </c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</row>
    <row r="82" spans="1:33" s="15" customFormat="1" ht="42" customHeight="1" x14ac:dyDescent="0.25">
      <c r="A82"/>
      <c r="B82" s="14"/>
      <c r="E82" s="221" t="s">
        <v>22</v>
      </c>
      <c r="F82" s="222"/>
      <c r="G82" s="127">
        <v>0</v>
      </c>
      <c r="H82" s="127">
        <v>62682973052</v>
      </c>
      <c r="I82" s="127">
        <v>62682973052</v>
      </c>
      <c r="J82" s="128">
        <f t="shared" si="1"/>
        <v>0</v>
      </c>
      <c r="K82" s="16"/>
      <c r="L82" s="16"/>
      <c r="M82" s="16"/>
      <c r="N82" s="16"/>
      <c r="Q82" s="81">
        <f>+J82-N26</f>
        <v>0</v>
      </c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</row>
    <row r="83" spans="1:33" s="15" customFormat="1" ht="42" customHeight="1" thickBot="1" x14ac:dyDescent="0.3">
      <c r="A83"/>
      <c r="B83" s="14"/>
      <c r="E83" s="228" t="s">
        <v>88</v>
      </c>
      <c r="F83" s="229"/>
      <c r="G83" s="203">
        <f>+H82</f>
        <v>62682973052</v>
      </c>
      <c r="H83" s="203">
        <f>-Balance!F1568</f>
        <v>50516973153</v>
      </c>
      <c r="I83" s="203">
        <v>62682973052</v>
      </c>
      <c r="J83" s="204">
        <f t="shared" si="1"/>
        <v>50516973153</v>
      </c>
      <c r="K83" s="78"/>
      <c r="L83" s="16"/>
      <c r="M83" s="16"/>
      <c r="N83" s="16"/>
      <c r="Q83" s="81">
        <f>+J83-N27</f>
        <v>0</v>
      </c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</row>
    <row r="84" spans="1:33" s="32" customFormat="1" ht="42" customHeight="1" thickBot="1" x14ac:dyDescent="0.3">
      <c r="A84"/>
      <c r="B84" s="48"/>
      <c r="C84" s="15"/>
      <c r="D84" s="15"/>
      <c r="E84" s="230" t="s">
        <v>63</v>
      </c>
      <c r="F84" s="231"/>
      <c r="G84" s="198">
        <f>SUM(G77:G83)</f>
        <v>495202839005</v>
      </c>
      <c r="H84" s="199">
        <f>SUM(H77:H83)</f>
        <v>190882919257</v>
      </c>
      <c r="I84" s="199">
        <f>SUM(I77:I83)</f>
        <v>125365946104</v>
      </c>
      <c r="J84" s="200">
        <f t="shared" ref="J84" si="2">SUM(J77:J83)</f>
        <v>560719812158</v>
      </c>
      <c r="K84" s="18"/>
      <c r="L84" s="16"/>
      <c r="M84" s="17"/>
      <c r="N84" s="16"/>
      <c r="O84" s="15"/>
      <c r="Q84" s="81">
        <f>+J84-N20</f>
        <v>0</v>
      </c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</row>
    <row r="85" spans="1:33" s="9" customFormat="1" ht="14.1" customHeight="1" x14ac:dyDescent="0.25">
      <c r="A85"/>
      <c r="B85" s="42"/>
      <c r="C85" s="2"/>
      <c r="D85" s="2"/>
      <c r="E85" s="2"/>
      <c r="G85" s="49"/>
      <c r="H85" s="50"/>
      <c r="I85" s="50"/>
      <c r="J85" s="50"/>
      <c r="K85" s="50"/>
      <c r="L85" s="50"/>
      <c r="M85" s="50"/>
      <c r="N85" s="5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</row>
    <row r="86" spans="1:33" s="9" customFormat="1" ht="14.1" customHeight="1" x14ac:dyDescent="0.25">
      <c r="A86"/>
      <c r="B86" s="42"/>
      <c r="C86" s="2"/>
      <c r="D86" s="2"/>
      <c r="E86" s="2"/>
      <c r="G86" s="49"/>
      <c r="H86" s="50"/>
      <c r="I86" s="50"/>
      <c r="J86" s="50"/>
      <c r="K86" s="50"/>
      <c r="L86" s="50"/>
      <c r="M86" s="50"/>
      <c r="N86" s="5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</row>
    <row r="87" spans="1:33" s="9" customFormat="1" ht="14.1" customHeight="1" x14ac:dyDescent="0.25">
      <c r="A87"/>
      <c r="B87" s="42"/>
      <c r="C87" s="2"/>
      <c r="D87" s="2"/>
      <c r="E87" s="2"/>
      <c r="G87" s="49"/>
      <c r="H87" s="50"/>
      <c r="I87" s="50"/>
      <c r="J87" s="50"/>
      <c r="K87" s="50"/>
      <c r="L87" s="50"/>
      <c r="M87" s="50"/>
      <c r="N87" s="5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81"/>
    </row>
    <row r="88" spans="1:33" s="9" customFormat="1" ht="23.25" x14ac:dyDescent="0.25">
      <c r="A88"/>
      <c r="B88" s="42"/>
      <c r="C88" s="2"/>
      <c r="D88" s="2"/>
      <c r="E88" s="2"/>
      <c r="G88" s="49"/>
      <c r="H88" s="50"/>
      <c r="J88" s="50"/>
      <c r="K88" s="50"/>
      <c r="L88" s="50"/>
      <c r="M88" s="50"/>
      <c r="N88" s="51"/>
      <c r="Q88" s="81"/>
      <c r="R88" s="81"/>
      <c r="S88" s="81"/>
      <c r="T88" s="81"/>
      <c r="U88" s="81"/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</row>
    <row r="89" spans="1:33" s="12" customFormat="1" ht="39.75" customHeight="1" x14ac:dyDescent="0.25">
      <c r="A89"/>
      <c r="B89" s="11"/>
      <c r="C89" s="209" t="s">
        <v>76</v>
      </c>
      <c r="D89" s="209"/>
      <c r="E89" s="209"/>
      <c r="F89" s="209"/>
      <c r="G89" s="209"/>
      <c r="H89" s="209"/>
      <c r="I89" s="209"/>
      <c r="J89" s="209"/>
      <c r="K89" s="209"/>
      <c r="L89" s="209"/>
      <c r="M89" s="209"/>
      <c r="N89" s="209"/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81"/>
      <c r="AD89" s="81"/>
      <c r="AE89" s="81"/>
      <c r="AF89" s="81"/>
      <c r="AG89" s="81"/>
    </row>
    <row r="90" spans="1:33" ht="14.1" customHeight="1" x14ac:dyDescent="0.25">
      <c r="C90" s="9"/>
      <c r="D90" s="9"/>
      <c r="E90" s="9"/>
      <c r="G90" s="65"/>
      <c r="H90" s="65"/>
      <c r="I90" s="65"/>
      <c r="J90" s="65"/>
      <c r="K90" s="65"/>
      <c r="L90" s="65"/>
      <c r="N90" s="65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</row>
    <row r="91" spans="1:33" ht="46.5" customHeight="1" x14ac:dyDescent="0.25">
      <c r="F91" s="211" t="s">
        <v>64</v>
      </c>
      <c r="G91" s="211"/>
      <c r="H91" s="211"/>
      <c r="I91" s="211"/>
      <c r="J91" s="211"/>
      <c r="K91" s="45"/>
      <c r="L91" s="45"/>
      <c r="M91" s="60"/>
      <c r="N91" s="65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</row>
    <row r="92" spans="1:33" ht="87" customHeight="1" x14ac:dyDescent="0.25">
      <c r="F92" s="95"/>
      <c r="G92" s="96"/>
      <c r="H92" s="92" t="s">
        <v>65</v>
      </c>
      <c r="I92" s="93" t="s">
        <v>77</v>
      </c>
      <c r="J92" s="94" t="s">
        <v>68</v>
      </c>
      <c r="K92" s="66"/>
      <c r="L92" s="66"/>
      <c r="M92" s="87"/>
      <c r="N92" s="65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</row>
    <row r="93" spans="1:33" s="15" customFormat="1" ht="21" customHeight="1" x14ac:dyDescent="0.25">
      <c r="A93"/>
      <c r="B93" s="14"/>
      <c r="F93" s="212" t="s">
        <v>66</v>
      </c>
      <c r="G93" s="213"/>
      <c r="H93" s="214">
        <v>0.15540000000000001</v>
      </c>
      <c r="I93" s="214">
        <f>Roe!C7</f>
        <v>0.10698092793730044</v>
      </c>
      <c r="J93" s="214">
        <f>Roe!C8</f>
        <v>0.14264123724973393</v>
      </c>
      <c r="K93" s="218"/>
      <c r="L93" s="67"/>
      <c r="M93" s="67"/>
      <c r="N93" s="68"/>
      <c r="O93" s="69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81"/>
      <c r="AD93" s="81"/>
      <c r="AE93" s="81"/>
      <c r="AF93" s="81"/>
      <c r="AG93" s="81"/>
    </row>
    <row r="94" spans="1:33" s="15" customFormat="1" ht="23.25" customHeight="1" x14ac:dyDescent="0.25">
      <c r="A94"/>
      <c r="B94" s="14"/>
      <c r="F94" s="216" t="s">
        <v>67</v>
      </c>
      <c r="G94" s="217"/>
      <c r="H94" s="215"/>
      <c r="I94" s="215"/>
      <c r="J94" s="215"/>
      <c r="K94" s="218"/>
      <c r="L94" s="67"/>
      <c r="M94" s="67"/>
      <c r="N94" s="68"/>
      <c r="O94" s="69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81"/>
    </row>
    <row r="95" spans="1:33" s="15" customFormat="1" ht="14.1" customHeight="1" x14ac:dyDescent="0.25">
      <c r="A95"/>
      <c r="B95" s="14"/>
      <c r="F95" s="97"/>
      <c r="G95" s="98"/>
      <c r="H95" s="99"/>
      <c r="I95" s="99"/>
      <c r="J95" s="100"/>
      <c r="K95" s="68"/>
      <c r="L95" s="68"/>
      <c r="M95" s="68"/>
      <c r="N95" s="68"/>
    </row>
    <row r="96" spans="1:33" x14ac:dyDescent="0.25">
      <c r="B96" s="2"/>
      <c r="G96" s="53"/>
      <c r="I96" s="55"/>
      <c r="J96" s="54"/>
      <c r="K96" s="54"/>
      <c r="L96" s="54"/>
      <c r="M96" s="52"/>
      <c r="N96" s="51"/>
    </row>
    <row r="97" spans="2:14" ht="84.75" customHeight="1" x14ac:dyDescent="0.25">
      <c r="B97" s="2"/>
      <c r="G97" s="53"/>
      <c r="I97" s="135"/>
      <c r="J97" s="135"/>
      <c r="K97" s="54"/>
      <c r="L97" s="54"/>
      <c r="M97" s="52"/>
      <c r="N97" s="51"/>
    </row>
    <row r="98" spans="2:14" x14ac:dyDescent="0.25">
      <c r="B98" s="2"/>
      <c r="G98" s="53"/>
      <c r="I98" s="55"/>
      <c r="J98" s="54"/>
      <c r="K98" s="54"/>
      <c r="L98" s="54"/>
      <c r="M98" s="52"/>
      <c r="N98" s="51"/>
    </row>
    <row r="99" spans="2:14" x14ac:dyDescent="0.25">
      <c r="B99" s="2"/>
      <c r="G99" s="53"/>
      <c r="I99" s="55"/>
      <c r="J99" s="54"/>
      <c r="K99" s="54"/>
      <c r="L99" s="54"/>
      <c r="M99" s="52"/>
      <c r="N99" s="51"/>
    </row>
    <row r="100" spans="2:14" x14ac:dyDescent="0.25">
      <c r="B100" s="2"/>
      <c r="G100" s="53"/>
      <c r="I100" s="55"/>
      <c r="J100" s="54"/>
      <c r="K100" s="54"/>
      <c r="L100" s="54"/>
      <c r="M100" s="52"/>
      <c r="N100" s="51"/>
    </row>
    <row r="101" spans="2:14" x14ac:dyDescent="0.25">
      <c r="B101" s="2"/>
      <c r="G101" s="53"/>
      <c r="I101" s="55"/>
      <c r="J101" s="54"/>
      <c r="K101" s="54"/>
      <c r="L101" s="54"/>
      <c r="M101" s="52"/>
      <c r="N101" s="51"/>
    </row>
    <row r="102" spans="2:14" x14ac:dyDescent="0.25">
      <c r="B102" s="2"/>
      <c r="G102" s="53"/>
      <c r="I102" s="55"/>
      <c r="J102" s="54"/>
      <c r="K102" s="54"/>
      <c r="L102" s="54"/>
      <c r="M102" s="52"/>
      <c r="N102" s="51"/>
    </row>
    <row r="103" spans="2:14" x14ac:dyDescent="0.25">
      <c r="B103" s="2"/>
      <c r="G103" s="53"/>
      <c r="I103" s="55"/>
      <c r="J103" s="54"/>
      <c r="K103" s="54"/>
      <c r="L103" s="54"/>
      <c r="M103" s="52"/>
      <c r="N103" s="51"/>
    </row>
    <row r="104" spans="2:14" x14ac:dyDescent="0.25">
      <c r="B104" s="2"/>
      <c r="G104" s="53"/>
      <c r="I104" s="55"/>
      <c r="J104" s="54"/>
      <c r="K104" s="54"/>
      <c r="L104" s="54"/>
      <c r="M104" s="52"/>
      <c r="N104" s="51"/>
    </row>
    <row r="105" spans="2:14" x14ac:dyDescent="0.25">
      <c r="B105" s="2"/>
      <c r="G105" s="53"/>
      <c r="I105" s="55"/>
      <c r="J105" s="54"/>
      <c r="K105" s="54"/>
      <c r="L105" s="54"/>
      <c r="M105" s="52"/>
      <c r="N105" s="51"/>
    </row>
    <row r="106" spans="2:14" x14ac:dyDescent="0.25">
      <c r="B106" s="2"/>
      <c r="G106" s="53"/>
      <c r="I106" s="55"/>
      <c r="J106" s="54"/>
      <c r="K106" s="54"/>
      <c r="L106" s="54"/>
      <c r="M106" s="52"/>
      <c r="N106" s="51"/>
    </row>
    <row r="107" spans="2:14" x14ac:dyDescent="0.25">
      <c r="B107" s="2"/>
      <c r="G107" s="53"/>
      <c r="I107" s="55"/>
      <c r="J107" s="54"/>
      <c r="K107" s="54"/>
      <c r="L107" s="54"/>
      <c r="M107" s="52"/>
      <c r="N107" s="51"/>
    </row>
    <row r="108" spans="2:14" x14ac:dyDescent="0.25">
      <c r="B108" s="2"/>
      <c r="G108" s="53"/>
      <c r="I108" s="55"/>
      <c r="J108" s="54"/>
      <c r="K108" s="54"/>
      <c r="L108" s="54"/>
      <c r="M108" s="52"/>
      <c r="N108" s="51"/>
    </row>
    <row r="109" spans="2:14" x14ac:dyDescent="0.25">
      <c r="B109" s="2"/>
      <c r="G109" s="53"/>
      <c r="I109" s="55"/>
      <c r="J109" s="54"/>
      <c r="K109" s="54"/>
      <c r="L109" s="54"/>
      <c r="M109" s="52"/>
      <c r="N109" s="51"/>
    </row>
    <row r="110" spans="2:14" x14ac:dyDescent="0.25">
      <c r="B110" s="2"/>
      <c r="G110" s="53"/>
      <c r="I110" s="55"/>
      <c r="J110" s="54"/>
      <c r="K110" s="54"/>
      <c r="L110" s="54"/>
      <c r="M110" s="52"/>
      <c r="N110" s="51"/>
    </row>
    <row r="111" spans="2:14" x14ac:dyDescent="0.25">
      <c r="B111" s="2"/>
      <c r="G111" s="53"/>
      <c r="I111" s="55"/>
      <c r="J111" s="54"/>
      <c r="K111" s="54"/>
      <c r="L111" s="54"/>
      <c r="M111" s="52"/>
      <c r="N111" s="51"/>
    </row>
    <row r="112" spans="2:14" x14ac:dyDescent="0.25">
      <c r="B112" s="2"/>
      <c r="G112" s="53"/>
      <c r="I112" s="55"/>
      <c r="J112"/>
      <c r="K112" s="54"/>
      <c r="L112" s="54"/>
      <c r="M112" s="52"/>
      <c r="N112" s="51"/>
    </row>
    <row r="113" spans="2:14" ht="28.5" x14ac:dyDescent="0.25">
      <c r="B113" s="2"/>
      <c r="G113" s="53"/>
      <c r="I113" s="79"/>
      <c r="J113" s="54"/>
      <c r="K113" s="54"/>
      <c r="L113" s="54"/>
      <c r="M113" s="52"/>
      <c r="N113" s="51"/>
    </row>
    <row r="114" spans="2:14" ht="34.5" customHeight="1" x14ac:dyDescent="0.25">
      <c r="B114" s="2"/>
      <c r="G114" s="2"/>
      <c r="H114" s="80"/>
      <c r="I114" s="80"/>
      <c r="J114" s="80"/>
      <c r="K114" s="80"/>
      <c r="L114" s="80"/>
      <c r="M114" s="52"/>
      <c r="N114" s="51"/>
    </row>
    <row r="115" spans="2:14" x14ac:dyDescent="0.25">
      <c r="B115" s="2"/>
      <c r="G115" s="2"/>
      <c r="H115" s="208"/>
      <c r="I115" s="208"/>
      <c r="J115" s="208"/>
      <c r="K115" s="208"/>
      <c r="L115" s="208"/>
      <c r="M115" s="208"/>
    </row>
    <row r="116" spans="2:14" ht="14.1" customHeight="1" x14ac:dyDescent="0.25">
      <c r="G116" s="65"/>
      <c r="J116" s="1"/>
      <c r="K116" s="1"/>
      <c r="L116" s="1"/>
      <c r="M116" s="56"/>
      <c r="N116" s="65"/>
    </row>
    <row r="117" spans="2:14" ht="14.1" customHeight="1" x14ac:dyDescent="0.25">
      <c r="G117" s="65"/>
      <c r="L117" s="57"/>
      <c r="M117" s="52"/>
      <c r="N117" s="65"/>
    </row>
    <row r="118" spans="2:14" ht="14.1" customHeight="1" x14ac:dyDescent="0.25">
      <c r="B118" s="20"/>
      <c r="C118" s="20"/>
      <c r="D118" s="20"/>
      <c r="E118" s="20"/>
      <c r="F118" s="58"/>
      <c r="G118" s="58"/>
      <c r="H118" s="58"/>
      <c r="I118" s="58"/>
      <c r="J118" s="59"/>
      <c r="K118" s="59"/>
      <c r="L118" s="57"/>
      <c r="M118" s="59"/>
      <c r="N118" s="59"/>
    </row>
    <row r="119" spans="2:14" ht="14.1" customHeight="1" x14ac:dyDescent="0.25">
      <c r="C119" s="20"/>
      <c r="D119" s="20"/>
      <c r="E119" s="60"/>
      <c r="F119" s="74"/>
      <c r="G119" s="74"/>
      <c r="H119" s="74"/>
      <c r="I119" s="74"/>
      <c r="J119" s="61"/>
      <c r="K119" s="61"/>
      <c r="L119" s="61"/>
      <c r="M119" s="61"/>
      <c r="N119" s="61"/>
    </row>
    <row r="120" spans="2:14" ht="14.1" customHeight="1" x14ac:dyDescent="0.25">
      <c r="C120" s="20"/>
      <c r="D120" s="20"/>
      <c r="E120" s="20"/>
      <c r="F120" s="20"/>
      <c r="G120" s="20"/>
      <c r="M120" s="52"/>
      <c r="N120" s="65"/>
    </row>
    <row r="121" spans="2:14" ht="14.1" customHeight="1" x14ac:dyDescent="0.25">
      <c r="C121" s="62"/>
      <c r="D121" s="62"/>
      <c r="E121" s="60"/>
      <c r="F121" s="62"/>
      <c r="G121" s="62"/>
      <c r="N121" s="65"/>
    </row>
    <row r="127" spans="2:14" ht="15" customHeight="1" x14ac:dyDescent="0.25">
      <c r="E127" s="63"/>
    </row>
    <row r="128" spans="2:14" ht="15" customHeight="1" x14ac:dyDescent="0.25">
      <c r="I128" s="60"/>
      <c r="J128" s="60"/>
    </row>
    <row r="129" spans="2:14" ht="15" customHeight="1" x14ac:dyDescent="0.25">
      <c r="I129" s="83"/>
      <c r="J129" s="84"/>
    </row>
    <row r="130" spans="2:14" ht="15" customHeight="1" x14ac:dyDescent="0.25">
      <c r="I130" s="83"/>
      <c r="J130" s="84"/>
    </row>
    <row r="131" spans="2:14" ht="15" customHeight="1" x14ac:dyDescent="0.25">
      <c r="I131" s="60"/>
      <c r="J131" s="60"/>
    </row>
    <row r="132" spans="2:14" x14ac:dyDescent="0.25">
      <c r="I132" s="83"/>
      <c r="J132" s="84"/>
    </row>
    <row r="133" spans="2:14" x14ac:dyDescent="0.25">
      <c r="I133" s="83"/>
      <c r="J133" s="84"/>
      <c r="K133" s="64"/>
      <c r="L133" s="64"/>
    </row>
    <row r="134" spans="2:14" x14ac:dyDescent="0.25">
      <c r="I134" s="60"/>
      <c r="J134" s="60"/>
    </row>
    <row r="135" spans="2:14" ht="15" customHeight="1" x14ac:dyDescent="0.25">
      <c r="I135" s="83"/>
      <c r="J135" s="84"/>
    </row>
    <row r="136" spans="2:14" x14ac:dyDescent="0.25">
      <c r="I136" s="83"/>
      <c r="J136" s="84"/>
    </row>
    <row r="137" spans="2:14" x14ac:dyDescent="0.25">
      <c r="B137" s="2"/>
      <c r="G137" s="2"/>
      <c r="I137" s="60"/>
      <c r="J137" s="60"/>
      <c r="N137" s="2"/>
    </row>
    <row r="138" spans="2:14" x14ac:dyDescent="0.25">
      <c r="B138" s="2"/>
      <c r="G138" s="2"/>
      <c r="I138" s="83"/>
      <c r="J138" s="84"/>
      <c r="N138" s="2"/>
    </row>
    <row r="139" spans="2:14" x14ac:dyDescent="0.25">
      <c r="B139" s="2"/>
      <c r="G139" s="2"/>
      <c r="I139" s="83"/>
      <c r="J139" s="84"/>
      <c r="N139" s="2"/>
    </row>
    <row r="140" spans="2:14" x14ac:dyDescent="0.25">
      <c r="B140" s="2"/>
      <c r="G140" s="2"/>
      <c r="I140" s="60"/>
      <c r="J140" s="60"/>
      <c r="N140" s="2"/>
    </row>
    <row r="141" spans="2:14" x14ac:dyDescent="0.25">
      <c r="B141" s="2"/>
      <c r="G141" s="2"/>
      <c r="I141" s="83"/>
      <c r="J141" s="84"/>
      <c r="N141" s="2"/>
    </row>
    <row r="142" spans="2:14" x14ac:dyDescent="0.25">
      <c r="B142" s="2"/>
      <c r="G142" s="2"/>
      <c r="I142" s="60"/>
      <c r="J142" s="84"/>
      <c r="N142" s="2"/>
    </row>
    <row r="143" spans="2:14" x14ac:dyDescent="0.25">
      <c r="J143" s="60"/>
    </row>
    <row r="144" spans="2:14" x14ac:dyDescent="0.25">
      <c r="I144" s="83"/>
      <c r="J144" s="84"/>
    </row>
  </sheetData>
  <mergeCells count="32">
    <mergeCell ref="E75:F75"/>
    <mergeCell ref="E81:F81"/>
    <mergeCell ref="E82:F82"/>
    <mergeCell ref="E83:F83"/>
    <mergeCell ref="E84:F84"/>
    <mergeCell ref="E76:F76"/>
    <mergeCell ref="C7:N7"/>
    <mergeCell ref="C9:F9"/>
    <mergeCell ref="H9:M9"/>
    <mergeCell ref="C10:F10"/>
    <mergeCell ref="H10:M10"/>
    <mergeCell ref="C36:N36"/>
    <mergeCell ref="C38:F38"/>
    <mergeCell ref="H38:M38"/>
    <mergeCell ref="C39:F39"/>
    <mergeCell ref="H39:M39"/>
    <mergeCell ref="F59:M59"/>
    <mergeCell ref="H115:M115"/>
    <mergeCell ref="C73:N73"/>
    <mergeCell ref="H75:I75"/>
    <mergeCell ref="C89:N89"/>
    <mergeCell ref="F91:J91"/>
    <mergeCell ref="F93:G93"/>
    <mergeCell ref="H93:H94"/>
    <mergeCell ref="I93:I94"/>
    <mergeCell ref="J93:J94"/>
    <mergeCell ref="F94:G94"/>
    <mergeCell ref="K93:K94"/>
    <mergeCell ref="E79:F79"/>
    <mergeCell ref="E78:F78"/>
    <mergeCell ref="E77:F77"/>
    <mergeCell ref="E80:F80"/>
  </mergeCells>
  <printOptions horizontalCentered="1"/>
  <pageMargins left="0" right="0.11811023622047245" top="0.74803149606299213" bottom="0.74803149606299213" header="0.31496062992125984" footer="0.31496062992125984"/>
  <pageSetup paperSize="9" scale="1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14DD0-1877-4C97-A5BC-CF15309E63E5}">
  <dimension ref="A1:F2359"/>
  <sheetViews>
    <sheetView topLeftCell="A1561" workbookViewId="0">
      <selection activeCell="C2359" sqref="C2359"/>
    </sheetView>
  </sheetViews>
  <sheetFormatPr baseColWidth="10" defaultRowHeight="15" x14ac:dyDescent="0.25"/>
  <cols>
    <col min="1" max="1" width="22.85546875" style="189" bestFit="1" customWidth="1"/>
    <col min="2" max="2" width="60.28515625" style="190" bestFit="1" customWidth="1"/>
    <col min="3" max="3" width="21.42578125" style="190" bestFit="1" customWidth="1"/>
    <col min="4" max="4" width="29.5703125" style="190" bestFit="1" customWidth="1"/>
    <col min="5" max="5" width="25.85546875" style="190" bestFit="1" customWidth="1"/>
    <col min="6" max="6" width="20.5703125" style="190" bestFit="1" customWidth="1"/>
  </cols>
  <sheetData>
    <row r="1" spans="1:6" x14ac:dyDescent="0.25">
      <c r="A1" s="191" t="s">
        <v>98</v>
      </c>
      <c r="B1" s="191" t="s">
        <v>99</v>
      </c>
      <c r="C1" s="205" t="s">
        <v>100</v>
      </c>
      <c r="D1" s="205" t="s">
        <v>101</v>
      </c>
      <c r="E1" s="205" t="s">
        <v>102</v>
      </c>
      <c r="F1" s="205" t="s">
        <v>103</v>
      </c>
    </row>
    <row r="2" spans="1:6" x14ac:dyDescent="0.25">
      <c r="A2" s="192" t="s">
        <v>104</v>
      </c>
      <c r="B2" s="192" t="s">
        <v>105</v>
      </c>
      <c r="C2" s="193">
        <v>3199698096515</v>
      </c>
      <c r="D2" s="193">
        <v>393407242.72000003</v>
      </c>
      <c r="E2" s="193">
        <v>3068277503520</v>
      </c>
      <c r="F2" s="193">
        <v>6267975600035</v>
      </c>
    </row>
    <row r="3" spans="1:6" x14ac:dyDescent="0.25">
      <c r="A3" s="194" t="s">
        <v>106</v>
      </c>
      <c r="B3" s="194" t="s">
        <v>6</v>
      </c>
      <c r="C3" s="195">
        <v>229207186398</v>
      </c>
      <c r="D3" s="195">
        <v>65087620.350000001</v>
      </c>
      <c r="E3" s="195">
        <v>507633971953</v>
      </c>
      <c r="F3" s="195">
        <v>736841158351</v>
      </c>
    </row>
    <row r="4" spans="1:6" x14ac:dyDescent="0.25">
      <c r="A4" s="192" t="s">
        <v>107</v>
      </c>
      <c r="B4" s="192" t="s">
        <v>108</v>
      </c>
      <c r="C4" s="193">
        <v>70459380331</v>
      </c>
      <c r="D4" s="193">
        <v>3116741.55</v>
      </c>
      <c r="E4" s="193">
        <v>24308215249</v>
      </c>
      <c r="F4" s="193">
        <v>94767595580</v>
      </c>
    </row>
    <row r="5" spans="1:6" x14ac:dyDescent="0.25">
      <c r="A5" s="194" t="s">
        <v>109</v>
      </c>
      <c r="B5" s="194" t="s">
        <v>110</v>
      </c>
      <c r="C5" s="195">
        <v>38777652131</v>
      </c>
      <c r="D5" s="195">
        <v>2167457.2999999998</v>
      </c>
      <c r="E5" s="195">
        <v>16904519556</v>
      </c>
      <c r="F5" s="195">
        <v>55682171687</v>
      </c>
    </row>
    <row r="6" spans="1:6" x14ac:dyDescent="0.25">
      <c r="A6" s="192" t="s">
        <v>111</v>
      </c>
      <c r="B6" s="192" t="s">
        <v>112</v>
      </c>
      <c r="C6" s="193">
        <v>38777652131</v>
      </c>
      <c r="D6" s="193">
        <v>2167457.2999999998</v>
      </c>
      <c r="E6" s="193">
        <v>16904519556</v>
      </c>
      <c r="F6" s="193">
        <v>55682171687</v>
      </c>
    </row>
    <row r="7" spans="1:6" x14ac:dyDescent="0.25">
      <c r="A7" s="194" t="s">
        <v>113</v>
      </c>
      <c r="B7" s="194" t="s">
        <v>112</v>
      </c>
      <c r="C7" s="195">
        <v>0</v>
      </c>
      <c r="D7" s="195">
        <v>8557.7000000000007</v>
      </c>
      <c r="E7" s="195">
        <v>66743511</v>
      </c>
      <c r="F7" s="195">
        <v>66743511</v>
      </c>
    </row>
    <row r="8" spans="1:6" x14ac:dyDescent="0.25">
      <c r="A8" s="192" t="s">
        <v>114</v>
      </c>
      <c r="B8" s="192" t="s">
        <v>115</v>
      </c>
      <c r="C8" s="193">
        <v>0</v>
      </c>
      <c r="D8" s="193">
        <v>46505</v>
      </c>
      <c r="E8" s="193">
        <v>66743511</v>
      </c>
      <c r="F8" s="193">
        <v>66743511</v>
      </c>
    </row>
    <row r="9" spans="1:6" x14ac:dyDescent="0.25">
      <c r="A9" s="194" t="s">
        <v>116</v>
      </c>
      <c r="B9" s="194" t="s">
        <v>112</v>
      </c>
      <c r="C9" s="195">
        <v>0</v>
      </c>
      <c r="D9" s="195">
        <v>2115822</v>
      </c>
      <c r="E9" s="195">
        <v>16501803575</v>
      </c>
      <c r="F9" s="195">
        <v>16501803575</v>
      </c>
    </row>
    <row r="10" spans="1:6" x14ac:dyDescent="0.25">
      <c r="A10" s="192" t="s">
        <v>117</v>
      </c>
      <c r="B10" s="192" t="s">
        <v>118</v>
      </c>
      <c r="C10" s="193">
        <v>0</v>
      </c>
      <c r="D10" s="193">
        <v>2115822</v>
      </c>
      <c r="E10" s="193">
        <v>16501803575</v>
      </c>
      <c r="F10" s="193">
        <v>16501803575</v>
      </c>
    </row>
    <row r="11" spans="1:6" x14ac:dyDescent="0.25">
      <c r="A11" s="194" t="s">
        <v>119</v>
      </c>
      <c r="B11" s="194" t="s">
        <v>112</v>
      </c>
      <c r="C11" s="195">
        <v>0</v>
      </c>
      <c r="D11" s="195">
        <v>43077.599999999999</v>
      </c>
      <c r="E11" s="195">
        <v>335972470</v>
      </c>
      <c r="F11" s="195">
        <v>335972470</v>
      </c>
    </row>
    <row r="12" spans="1:6" x14ac:dyDescent="0.25">
      <c r="A12" s="192" t="s">
        <v>120</v>
      </c>
      <c r="B12" s="192" t="s">
        <v>121</v>
      </c>
      <c r="C12" s="193">
        <v>0</v>
      </c>
      <c r="D12" s="193">
        <v>38600</v>
      </c>
      <c r="E12" s="193">
        <v>335972470</v>
      </c>
      <c r="F12" s="193">
        <v>335972470</v>
      </c>
    </row>
    <row r="13" spans="1:6" x14ac:dyDescent="0.25">
      <c r="A13" s="194" t="s">
        <v>122</v>
      </c>
      <c r="B13" s="194" t="s">
        <v>112</v>
      </c>
      <c r="C13" s="195">
        <v>30041592131</v>
      </c>
      <c r="D13" s="195">
        <v>0</v>
      </c>
      <c r="E13" s="195">
        <v>0</v>
      </c>
      <c r="F13" s="195">
        <v>30041592131</v>
      </c>
    </row>
    <row r="14" spans="1:6" x14ac:dyDescent="0.25">
      <c r="A14" s="192" t="s">
        <v>123</v>
      </c>
      <c r="B14" s="192" t="s">
        <v>124</v>
      </c>
      <c r="C14" s="193">
        <v>30041592131</v>
      </c>
      <c r="D14" s="193">
        <v>0</v>
      </c>
      <c r="E14" s="193">
        <v>0</v>
      </c>
      <c r="F14" s="193">
        <v>30041592131</v>
      </c>
    </row>
    <row r="15" spans="1:6" x14ac:dyDescent="0.25">
      <c r="A15" s="194" t="s">
        <v>125</v>
      </c>
      <c r="B15" s="194" t="s">
        <v>112</v>
      </c>
      <c r="C15" s="195">
        <v>300450000</v>
      </c>
      <c r="D15" s="195">
        <v>0</v>
      </c>
      <c r="E15" s="195">
        <v>0</v>
      </c>
      <c r="F15" s="195">
        <v>300450000</v>
      </c>
    </row>
    <row r="16" spans="1:6" x14ac:dyDescent="0.25">
      <c r="A16" s="192" t="s">
        <v>126</v>
      </c>
      <c r="B16" s="192" t="s">
        <v>127</v>
      </c>
      <c r="C16" s="193">
        <v>300450000</v>
      </c>
      <c r="D16" s="193">
        <v>0</v>
      </c>
      <c r="E16" s="193">
        <v>0</v>
      </c>
      <c r="F16" s="193">
        <v>300450000</v>
      </c>
    </row>
    <row r="17" spans="1:6" x14ac:dyDescent="0.25">
      <c r="A17" s="194" t="s">
        <v>128</v>
      </c>
      <c r="B17" s="194" t="s">
        <v>112</v>
      </c>
      <c r="C17" s="195">
        <v>563600000</v>
      </c>
      <c r="D17" s="195">
        <v>0</v>
      </c>
      <c r="E17" s="195">
        <v>0</v>
      </c>
      <c r="F17" s="195">
        <v>563600000</v>
      </c>
    </row>
    <row r="18" spans="1:6" x14ac:dyDescent="0.25">
      <c r="A18" s="192" t="s">
        <v>129</v>
      </c>
      <c r="B18" s="192" t="s">
        <v>130</v>
      </c>
      <c r="C18" s="193">
        <v>563600000</v>
      </c>
      <c r="D18" s="193">
        <v>0</v>
      </c>
      <c r="E18" s="193">
        <v>0</v>
      </c>
      <c r="F18" s="193">
        <v>563600000</v>
      </c>
    </row>
    <row r="19" spans="1:6" x14ac:dyDescent="0.25">
      <c r="A19" s="194" t="s">
        <v>131</v>
      </c>
      <c r="B19" s="194" t="s">
        <v>112</v>
      </c>
      <c r="C19" s="195">
        <v>613000000</v>
      </c>
      <c r="D19" s="195">
        <v>0</v>
      </c>
      <c r="E19" s="195">
        <v>0</v>
      </c>
      <c r="F19" s="195">
        <v>613000000</v>
      </c>
    </row>
    <row r="20" spans="1:6" x14ac:dyDescent="0.25">
      <c r="A20" s="192" t="s">
        <v>132</v>
      </c>
      <c r="B20" s="192" t="s">
        <v>3518</v>
      </c>
      <c r="C20" s="193">
        <v>613000000</v>
      </c>
      <c r="D20" s="193">
        <v>0</v>
      </c>
      <c r="E20" s="193">
        <v>0</v>
      </c>
      <c r="F20" s="193">
        <v>613000000</v>
      </c>
    </row>
    <row r="21" spans="1:6" x14ac:dyDescent="0.25">
      <c r="A21" s="194" t="s">
        <v>133</v>
      </c>
      <c r="B21" s="194" t="s">
        <v>112</v>
      </c>
      <c r="C21" s="195">
        <v>638250000</v>
      </c>
      <c r="D21" s="195">
        <v>0</v>
      </c>
      <c r="E21" s="195">
        <v>0</v>
      </c>
      <c r="F21" s="195">
        <v>638250000</v>
      </c>
    </row>
    <row r="22" spans="1:6" x14ac:dyDescent="0.25">
      <c r="A22" s="192" t="s">
        <v>134</v>
      </c>
      <c r="B22" s="192" t="s">
        <v>135</v>
      </c>
      <c r="C22" s="193">
        <v>638250000</v>
      </c>
      <c r="D22" s="193">
        <v>0</v>
      </c>
      <c r="E22" s="193">
        <v>0</v>
      </c>
      <c r="F22" s="193">
        <v>638250000</v>
      </c>
    </row>
    <row r="23" spans="1:6" x14ac:dyDescent="0.25">
      <c r="A23" s="194" t="s">
        <v>136</v>
      </c>
      <c r="B23" s="194" t="s">
        <v>112</v>
      </c>
      <c r="C23" s="195">
        <v>436100000</v>
      </c>
      <c r="D23" s="195">
        <v>0</v>
      </c>
      <c r="E23" s="195">
        <v>0</v>
      </c>
      <c r="F23" s="195">
        <v>436100000</v>
      </c>
    </row>
    <row r="24" spans="1:6" x14ac:dyDescent="0.25">
      <c r="A24" s="192" t="s">
        <v>137</v>
      </c>
      <c r="B24" s="192" t="s">
        <v>3519</v>
      </c>
      <c r="C24" s="193">
        <v>436100000</v>
      </c>
      <c r="D24" s="193">
        <v>0</v>
      </c>
      <c r="E24" s="193">
        <v>0</v>
      </c>
      <c r="F24" s="193">
        <v>436100000</v>
      </c>
    </row>
    <row r="25" spans="1:6" x14ac:dyDescent="0.25">
      <c r="A25" s="194" t="s">
        <v>138</v>
      </c>
      <c r="B25" s="194" t="s">
        <v>112</v>
      </c>
      <c r="C25" s="195">
        <v>450350000</v>
      </c>
      <c r="D25" s="195">
        <v>0</v>
      </c>
      <c r="E25" s="195">
        <v>0</v>
      </c>
      <c r="F25" s="195">
        <v>450350000</v>
      </c>
    </row>
    <row r="26" spans="1:6" x14ac:dyDescent="0.25">
      <c r="A26" s="192" t="s">
        <v>139</v>
      </c>
      <c r="B26" s="192" t="s">
        <v>140</v>
      </c>
      <c r="C26" s="193">
        <v>450350000</v>
      </c>
      <c r="D26" s="193">
        <v>0</v>
      </c>
      <c r="E26" s="193">
        <v>0</v>
      </c>
      <c r="F26" s="193">
        <v>450350000</v>
      </c>
    </row>
    <row r="27" spans="1:6" x14ac:dyDescent="0.25">
      <c r="A27" s="194" t="s">
        <v>141</v>
      </c>
      <c r="B27" s="194" t="s">
        <v>112</v>
      </c>
      <c r="C27" s="195">
        <v>297950000</v>
      </c>
      <c r="D27" s="195">
        <v>0</v>
      </c>
      <c r="E27" s="195">
        <v>0</v>
      </c>
      <c r="F27" s="195">
        <v>297950000</v>
      </c>
    </row>
    <row r="28" spans="1:6" x14ac:dyDescent="0.25">
      <c r="A28" s="192" t="s">
        <v>142</v>
      </c>
      <c r="B28" s="192" t="s">
        <v>143</v>
      </c>
      <c r="C28" s="193">
        <v>297950000</v>
      </c>
      <c r="D28" s="193">
        <v>0</v>
      </c>
      <c r="E28" s="193">
        <v>0</v>
      </c>
      <c r="F28" s="193">
        <v>297950000</v>
      </c>
    </row>
    <row r="29" spans="1:6" x14ac:dyDescent="0.25">
      <c r="A29" s="194" t="s">
        <v>144</v>
      </c>
      <c r="B29" s="194" t="s">
        <v>112</v>
      </c>
      <c r="C29" s="195">
        <v>189160000</v>
      </c>
      <c r="D29" s="195">
        <v>0</v>
      </c>
      <c r="E29" s="195">
        <v>0</v>
      </c>
      <c r="F29" s="195">
        <v>189160000</v>
      </c>
    </row>
    <row r="30" spans="1:6" x14ac:dyDescent="0.25">
      <c r="A30" s="192" t="s">
        <v>145</v>
      </c>
      <c r="B30" s="192" t="s">
        <v>146</v>
      </c>
      <c r="C30" s="193">
        <v>189160000</v>
      </c>
      <c r="D30" s="193">
        <v>0</v>
      </c>
      <c r="E30" s="193">
        <v>0</v>
      </c>
      <c r="F30" s="193">
        <v>189160000</v>
      </c>
    </row>
    <row r="31" spans="1:6" x14ac:dyDescent="0.25">
      <c r="A31" s="194" t="s">
        <v>147</v>
      </c>
      <c r="B31" s="194" t="s">
        <v>112</v>
      </c>
      <c r="C31" s="195">
        <v>370870000</v>
      </c>
      <c r="D31" s="195">
        <v>0</v>
      </c>
      <c r="E31" s="195">
        <v>0</v>
      </c>
      <c r="F31" s="195">
        <v>370870000</v>
      </c>
    </row>
    <row r="32" spans="1:6" x14ac:dyDescent="0.25">
      <c r="A32" s="192" t="s">
        <v>148</v>
      </c>
      <c r="B32" s="192" t="s">
        <v>149</v>
      </c>
      <c r="C32" s="193">
        <v>370870000</v>
      </c>
      <c r="D32" s="193">
        <v>0</v>
      </c>
      <c r="E32" s="193">
        <v>0</v>
      </c>
      <c r="F32" s="193">
        <v>370870000</v>
      </c>
    </row>
    <row r="33" spans="1:6" x14ac:dyDescent="0.25">
      <c r="A33" s="194" t="s">
        <v>150</v>
      </c>
      <c r="B33" s="194" t="s">
        <v>112</v>
      </c>
      <c r="C33" s="195">
        <v>475130000</v>
      </c>
      <c r="D33" s="195">
        <v>0</v>
      </c>
      <c r="E33" s="195">
        <v>0</v>
      </c>
      <c r="F33" s="195">
        <v>475130000</v>
      </c>
    </row>
    <row r="34" spans="1:6" x14ac:dyDescent="0.25">
      <c r="A34" s="192" t="s">
        <v>151</v>
      </c>
      <c r="B34" s="192" t="s">
        <v>152</v>
      </c>
      <c r="C34" s="193">
        <v>475130000</v>
      </c>
      <c r="D34" s="193">
        <v>0</v>
      </c>
      <c r="E34" s="193">
        <v>0</v>
      </c>
      <c r="F34" s="193">
        <v>475130000</v>
      </c>
    </row>
    <row r="35" spans="1:6" x14ac:dyDescent="0.25">
      <c r="A35" s="194" t="s">
        <v>153</v>
      </c>
      <c r="B35" s="194" t="s">
        <v>112</v>
      </c>
      <c r="C35" s="195">
        <v>324650000</v>
      </c>
      <c r="D35" s="195">
        <v>0</v>
      </c>
      <c r="E35" s="195">
        <v>0</v>
      </c>
      <c r="F35" s="195">
        <v>324650000</v>
      </c>
    </row>
    <row r="36" spans="1:6" x14ac:dyDescent="0.25">
      <c r="A36" s="192" t="s">
        <v>154</v>
      </c>
      <c r="B36" s="192" t="s">
        <v>155</v>
      </c>
      <c r="C36" s="193">
        <v>324650000</v>
      </c>
      <c r="D36" s="193">
        <v>0</v>
      </c>
      <c r="E36" s="193">
        <v>0</v>
      </c>
      <c r="F36" s="193">
        <v>324650000</v>
      </c>
    </row>
    <row r="37" spans="1:6" x14ac:dyDescent="0.25">
      <c r="A37" s="194" t="s">
        <v>156</v>
      </c>
      <c r="B37" s="194" t="s">
        <v>112</v>
      </c>
      <c r="C37" s="195">
        <v>-255700000</v>
      </c>
      <c r="D37" s="195">
        <v>0</v>
      </c>
      <c r="E37" s="195">
        <v>0</v>
      </c>
      <c r="F37" s="195">
        <v>-255700000</v>
      </c>
    </row>
    <row r="38" spans="1:6" x14ac:dyDescent="0.25">
      <c r="A38" s="192" t="s">
        <v>157</v>
      </c>
      <c r="B38" s="192" t="s">
        <v>158</v>
      </c>
      <c r="C38" s="193">
        <v>-255700000</v>
      </c>
      <c r="D38" s="193">
        <v>0</v>
      </c>
      <c r="E38" s="193">
        <v>0</v>
      </c>
      <c r="F38" s="193">
        <v>-255700000</v>
      </c>
    </row>
    <row r="39" spans="1:6" x14ac:dyDescent="0.25">
      <c r="A39" s="194" t="s">
        <v>159</v>
      </c>
      <c r="B39" s="194" t="s">
        <v>112</v>
      </c>
      <c r="C39" s="195">
        <v>523450000</v>
      </c>
      <c r="D39" s="195">
        <v>0</v>
      </c>
      <c r="E39" s="195">
        <v>0</v>
      </c>
      <c r="F39" s="195">
        <v>523450000</v>
      </c>
    </row>
    <row r="40" spans="1:6" x14ac:dyDescent="0.25">
      <c r="A40" s="192" t="s">
        <v>160</v>
      </c>
      <c r="B40" s="192" t="s">
        <v>161</v>
      </c>
      <c r="C40" s="193">
        <v>523450000</v>
      </c>
      <c r="D40" s="193">
        <v>0</v>
      </c>
      <c r="E40" s="193">
        <v>0</v>
      </c>
      <c r="F40" s="193">
        <v>523450000</v>
      </c>
    </row>
    <row r="41" spans="1:6" x14ac:dyDescent="0.25">
      <c r="A41" s="194" t="s">
        <v>162</v>
      </c>
      <c r="B41" s="194" t="s">
        <v>112</v>
      </c>
      <c r="C41" s="195">
        <v>11850000</v>
      </c>
      <c r="D41" s="195">
        <v>0</v>
      </c>
      <c r="E41" s="195">
        <v>0</v>
      </c>
      <c r="F41" s="195">
        <v>11850000</v>
      </c>
    </row>
    <row r="42" spans="1:6" x14ac:dyDescent="0.25">
      <c r="A42" s="192" t="s">
        <v>163</v>
      </c>
      <c r="B42" s="192" t="s">
        <v>164</v>
      </c>
      <c r="C42" s="193">
        <v>11850000</v>
      </c>
      <c r="D42" s="193">
        <v>0</v>
      </c>
      <c r="E42" s="193">
        <v>0</v>
      </c>
      <c r="F42" s="193">
        <v>11850000</v>
      </c>
    </row>
    <row r="43" spans="1:6" x14ac:dyDescent="0.25">
      <c r="A43" s="194" t="s">
        <v>165</v>
      </c>
      <c r="B43" s="194" t="s">
        <v>112</v>
      </c>
      <c r="C43" s="195">
        <v>538850000</v>
      </c>
      <c r="D43" s="195">
        <v>0</v>
      </c>
      <c r="E43" s="195">
        <v>0</v>
      </c>
      <c r="F43" s="195">
        <v>538850000</v>
      </c>
    </row>
    <row r="44" spans="1:6" x14ac:dyDescent="0.25">
      <c r="A44" s="192" t="s">
        <v>166</v>
      </c>
      <c r="B44" s="192" t="s">
        <v>167</v>
      </c>
      <c r="C44" s="193">
        <v>538850000</v>
      </c>
      <c r="D44" s="193">
        <v>0</v>
      </c>
      <c r="E44" s="193">
        <v>0</v>
      </c>
      <c r="F44" s="193">
        <v>538850000</v>
      </c>
    </row>
    <row r="45" spans="1:6" x14ac:dyDescent="0.25">
      <c r="A45" s="194" t="s">
        <v>168</v>
      </c>
      <c r="B45" s="194" t="s">
        <v>112</v>
      </c>
      <c r="C45" s="195">
        <v>76800000</v>
      </c>
      <c r="D45" s="195">
        <v>0</v>
      </c>
      <c r="E45" s="195">
        <v>0</v>
      </c>
      <c r="F45" s="195">
        <v>76800000</v>
      </c>
    </row>
    <row r="46" spans="1:6" x14ac:dyDescent="0.25">
      <c r="A46" s="192" t="s">
        <v>169</v>
      </c>
      <c r="B46" s="192" t="s">
        <v>170</v>
      </c>
      <c r="C46" s="193">
        <v>76800000</v>
      </c>
      <c r="D46" s="193">
        <v>0</v>
      </c>
      <c r="E46" s="193">
        <v>0</v>
      </c>
      <c r="F46" s="193">
        <v>76800000</v>
      </c>
    </row>
    <row r="47" spans="1:6" x14ac:dyDescent="0.25">
      <c r="A47" s="194" t="s">
        <v>171</v>
      </c>
      <c r="B47" s="194" t="s">
        <v>112</v>
      </c>
      <c r="C47" s="195">
        <v>611200000</v>
      </c>
      <c r="D47" s="195">
        <v>0</v>
      </c>
      <c r="E47" s="195">
        <v>0</v>
      </c>
      <c r="F47" s="195">
        <v>611200000</v>
      </c>
    </row>
    <row r="48" spans="1:6" x14ac:dyDescent="0.25">
      <c r="A48" s="192" t="s">
        <v>172</v>
      </c>
      <c r="B48" s="192" t="s">
        <v>173</v>
      </c>
      <c r="C48" s="193">
        <v>611200000</v>
      </c>
      <c r="D48" s="193">
        <v>0</v>
      </c>
      <c r="E48" s="193">
        <v>0</v>
      </c>
      <c r="F48" s="193">
        <v>611200000</v>
      </c>
    </row>
    <row r="49" spans="1:6" x14ac:dyDescent="0.25">
      <c r="A49" s="194" t="s">
        <v>174</v>
      </c>
      <c r="B49" s="194" t="s">
        <v>112</v>
      </c>
      <c r="C49" s="195">
        <v>349250000</v>
      </c>
      <c r="D49" s="195">
        <v>0</v>
      </c>
      <c r="E49" s="195">
        <v>0</v>
      </c>
      <c r="F49" s="195">
        <v>349250000</v>
      </c>
    </row>
    <row r="50" spans="1:6" x14ac:dyDescent="0.25">
      <c r="A50" s="192" t="s">
        <v>175</v>
      </c>
      <c r="B50" s="192" t="s">
        <v>176</v>
      </c>
      <c r="C50" s="193">
        <v>349250000</v>
      </c>
      <c r="D50" s="193">
        <v>0</v>
      </c>
      <c r="E50" s="193">
        <v>0</v>
      </c>
      <c r="F50" s="193">
        <v>349250000</v>
      </c>
    </row>
    <row r="51" spans="1:6" x14ac:dyDescent="0.25">
      <c r="A51" s="194" t="s">
        <v>2783</v>
      </c>
      <c r="B51" s="194" t="s">
        <v>112</v>
      </c>
      <c r="C51" s="195">
        <v>629850000</v>
      </c>
      <c r="D51" s="195">
        <v>0</v>
      </c>
      <c r="E51" s="195">
        <v>0</v>
      </c>
      <c r="F51" s="195">
        <v>629850000</v>
      </c>
    </row>
    <row r="52" spans="1:6" x14ac:dyDescent="0.25">
      <c r="A52" s="192" t="s">
        <v>2784</v>
      </c>
      <c r="B52" s="192" t="s">
        <v>2812</v>
      </c>
      <c r="C52" s="193">
        <v>629850000</v>
      </c>
      <c r="D52" s="193">
        <v>0</v>
      </c>
      <c r="E52" s="193">
        <v>0</v>
      </c>
      <c r="F52" s="193">
        <v>629850000</v>
      </c>
    </row>
    <row r="53" spans="1:6" x14ac:dyDescent="0.25">
      <c r="A53" s="194" t="s">
        <v>2888</v>
      </c>
      <c r="B53" s="194" t="s">
        <v>112</v>
      </c>
      <c r="C53" s="195">
        <v>600750000</v>
      </c>
      <c r="D53" s="195">
        <v>0</v>
      </c>
      <c r="E53" s="195">
        <v>0</v>
      </c>
      <c r="F53" s="195">
        <v>600750000</v>
      </c>
    </row>
    <row r="54" spans="1:6" x14ac:dyDescent="0.25">
      <c r="A54" s="192" t="s">
        <v>2889</v>
      </c>
      <c r="B54" s="192" t="s">
        <v>2890</v>
      </c>
      <c r="C54" s="193">
        <v>600750000</v>
      </c>
      <c r="D54" s="193">
        <v>0</v>
      </c>
      <c r="E54" s="193">
        <v>0</v>
      </c>
      <c r="F54" s="193">
        <v>600750000</v>
      </c>
    </row>
    <row r="55" spans="1:6" x14ac:dyDescent="0.25">
      <c r="A55" s="194" t="s">
        <v>2891</v>
      </c>
      <c r="B55" s="194" t="s">
        <v>112</v>
      </c>
      <c r="C55" s="195">
        <v>444550000</v>
      </c>
      <c r="D55" s="195">
        <v>0</v>
      </c>
      <c r="E55" s="195">
        <v>0</v>
      </c>
      <c r="F55" s="195">
        <v>444550000</v>
      </c>
    </row>
    <row r="56" spans="1:6" x14ac:dyDescent="0.25">
      <c r="A56" s="192" t="s">
        <v>2892</v>
      </c>
      <c r="B56" s="192" t="s">
        <v>2893</v>
      </c>
      <c r="C56" s="193">
        <v>444550000</v>
      </c>
      <c r="D56" s="193">
        <v>0</v>
      </c>
      <c r="E56" s="193">
        <v>0</v>
      </c>
      <c r="F56" s="193">
        <v>444550000</v>
      </c>
    </row>
    <row r="57" spans="1:6" x14ac:dyDescent="0.25">
      <c r="A57" s="194" t="s">
        <v>2894</v>
      </c>
      <c r="B57" s="194" t="s">
        <v>112</v>
      </c>
      <c r="C57" s="195">
        <v>-112550000</v>
      </c>
      <c r="D57" s="195">
        <v>0</v>
      </c>
      <c r="E57" s="195">
        <v>0</v>
      </c>
      <c r="F57" s="195">
        <v>-112550000</v>
      </c>
    </row>
    <row r="58" spans="1:6" x14ac:dyDescent="0.25">
      <c r="A58" s="192" t="s">
        <v>2895</v>
      </c>
      <c r="B58" s="192" t="s">
        <v>2896</v>
      </c>
      <c r="C58" s="193">
        <v>-112550000</v>
      </c>
      <c r="D58" s="193">
        <v>0</v>
      </c>
      <c r="E58" s="193">
        <v>0</v>
      </c>
      <c r="F58" s="193">
        <v>-112550000</v>
      </c>
    </row>
    <row r="59" spans="1:6" x14ac:dyDescent="0.25">
      <c r="A59" s="194" t="s">
        <v>3169</v>
      </c>
      <c r="B59" s="194" t="s">
        <v>112</v>
      </c>
      <c r="C59" s="195">
        <v>473950000</v>
      </c>
      <c r="D59" s="195">
        <v>0</v>
      </c>
      <c r="E59" s="195">
        <v>0</v>
      </c>
      <c r="F59" s="195">
        <v>473950000</v>
      </c>
    </row>
    <row r="60" spans="1:6" x14ac:dyDescent="0.25">
      <c r="A60" s="192" t="s">
        <v>3170</v>
      </c>
      <c r="B60" s="192" t="s">
        <v>3171</v>
      </c>
      <c r="C60" s="193">
        <v>473950000</v>
      </c>
      <c r="D60" s="193">
        <v>0</v>
      </c>
      <c r="E60" s="193">
        <v>0</v>
      </c>
      <c r="F60" s="193">
        <v>473950000</v>
      </c>
    </row>
    <row r="61" spans="1:6" x14ac:dyDescent="0.25">
      <c r="A61" s="194" t="s">
        <v>3222</v>
      </c>
      <c r="B61" s="194" t="s">
        <v>112</v>
      </c>
      <c r="C61" s="195">
        <v>184300000</v>
      </c>
      <c r="D61" s="195">
        <v>0</v>
      </c>
      <c r="E61" s="195">
        <v>0</v>
      </c>
      <c r="F61" s="195">
        <v>184300000</v>
      </c>
    </row>
    <row r="62" spans="1:6" x14ac:dyDescent="0.25">
      <c r="A62" s="192" t="s">
        <v>3223</v>
      </c>
      <c r="B62" s="192" t="s">
        <v>3224</v>
      </c>
      <c r="C62" s="193">
        <v>184300000</v>
      </c>
      <c r="D62" s="193">
        <v>0</v>
      </c>
      <c r="E62" s="193">
        <v>0</v>
      </c>
      <c r="F62" s="193">
        <v>184300000</v>
      </c>
    </row>
    <row r="63" spans="1:6" x14ac:dyDescent="0.25">
      <c r="A63" s="194" t="s">
        <v>177</v>
      </c>
      <c r="B63" s="194" t="s">
        <v>112</v>
      </c>
      <c r="C63" s="195">
        <v>31681728200</v>
      </c>
      <c r="D63" s="195">
        <v>949284.25</v>
      </c>
      <c r="E63" s="195">
        <v>7403695693</v>
      </c>
      <c r="F63" s="195">
        <v>39085423893</v>
      </c>
    </row>
    <row r="64" spans="1:6" x14ac:dyDescent="0.25">
      <c r="A64" s="192" t="s">
        <v>178</v>
      </c>
      <c r="B64" s="192" t="s">
        <v>179</v>
      </c>
      <c r="C64" s="193">
        <v>31681728200</v>
      </c>
      <c r="D64" s="193">
        <v>949284.25</v>
      </c>
      <c r="E64" s="193">
        <v>7403695693</v>
      </c>
      <c r="F64" s="193">
        <v>39085423893</v>
      </c>
    </row>
    <row r="65" spans="1:6" x14ac:dyDescent="0.25">
      <c r="A65" s="194" t="s">
        <v>2829</v>
      </c>
      <c r="B65" s="194" t="s">
        <v>179</v>
      </c>
      <c r="C65" s="195">
        <v>0</v>
      </c>
      <c r="D65" s="195">
        <v>900000</v>
      </c>
      <c r="E65" s="195">
        <v>7019316000</v>
      </c>
      <c r="F65" s="195">
        <v>7019316000</v>
      </c>
    </row>
    <row r="66" spans="1:6" x14ac:dyDescent="0.25">
      <c r="A66" s="192" t="s">
        <v>2830</v>
      </c>
      <c r="B66" s="192" t="s">
        <v>2831</v>
      </c>
      <c r="C66" s="193">
        <v>0</v>
      </c>
      <c r="D66" s="193">
        <v>900000</v>
      </c>
      <c r="E66" s="193">
        <v>7019316000</v>
      </c>
      <c r="F66" s="193">
        <v>7019316000</v>
      </c>
    </row>
    <row r="67" spans="1:6" x14ac:dyDescent="0.25">
      <c r="A67" s="194" t="s">
        <v>180</v>
      </c>
      <c r="B67" s="194" t="s">
        <v>179</v>
      </c>
      <c r="C67" s="195">
        <v>25622772200</v>
      </c>
      <c r="D67" s="195">
        <v>0</v>
      </c>
      <c r="E67" s="195">
        <v>0</v>
      </c>
      <c r="F67" s="195">
        <v>25622772200</v>
      </c>
    </row>
    <row r="68" spans="1:6" x14ac:dyDescent="0.25">
      <c r="A68" s="192" t="s">
        <v>181</v>
      </c>
      <c r="B68" s="192" t="s">
        <v>179</v>
      </c>
      <c r="C68" s="193">
        <v>25622772200</v>
      </c>
      <c r="D68" s="193">
        <v>0</v>
      </c>
      <c r="E68" s="193">
        <v>0</v>
      </c>
      <c r="F68" s="193">
        <v>25622772200</v>
      </c>
    </row>
    <row r="69" spans="1:6" x14ac:dyDescent="0.25">
      <c r="A69" s="194" t="s">
        <v>3345</v>
      </c>
      <c r="B69" s="194" t="s">
        <v>179</v>
      </c>
      <c r="C69" s="195">
        <v>48258000</v>
      </c>
      <c r="D69" s="195">
        <v>0</v>
      </c>
      <c r="E69" s="195">
        <v>0</v>
      </c>
      <c r="F69" s="195">
        <v>48258000</v>
      </c>
    </row>
    <row r="70" spans="1:6" x14ac:dyDescent="0.25">
      <c r="A70" s="192" t="s">
        <v>3346</v>
      </c>
      <c r="B70" s="192" t="s">
        <v>3347</v>
      </c>
      <c r="C70" s="193">
        <v>48258000</v>
      </c>
      <c r="D70" s="193">
        <v>0</v>
      </c>
      <c r="E70" s="193">
        <v>0</v>
      </c>
      <c r="F70" s="193">
        <v>48258000</v>
      </c>
    </row>
    <row r="71" spans="1:6" x14ac:dyDescent="0.25">
      <c r="A71" s="194" t="s">
        <v>3520</v>
      </c>
      <c r="B71" s="194" t="s">
        <v>179</v>
      </c>
      <c r="C71" s="195">
        <v>82300000</v>
      </c>
      <c r="D71" s="195">
        <v>0</v>
      </c>
      <c r="E71" s="195">
        <v>0</v>
      </c>
      <c r="F71" s="195">
        <v>82300000</v>
      </c>
    </row>
    <row r="72" spans="1:6" x14ac:dyDescent="0.25">
      <c r="A72" s="192" t="s">
        <v>3521</v>
      </c>
      <c r="B72" s="192" t="s">
        <v>3522</v>
      </c>
      <c r="C72" s="193">
        <v>82300000</v>
      </c>
      <c r="D72" s="193">
        <v>0</v>
      </c>
      <c r="E72" s="193">
        <v>0</v>
      </c>
      <c r="F72" s="193">
        <v>82300000</v>
      </c>
    </row>
    <row r="73" spans="1:6" x14ac:dyDescent="0.25">
      <c r="A73" s="194" t="s">
        <v>3348</v>
      </c>
      <c r="B73" s="194" t="s">
        <v>179</v>
      </c>
      <c r="C73" s="195">
        <v>50392000</v>
      </c>
      <c r="D73" s="195">
        <v>0</v>
      </c>
      <c r="E73" s="195">
        <v>0</v>
      </c>
      <c r="F73" s="195">
        <v>50392000</v>
      </c>
    </row>
    <row r="74" spans="1:6" x14ac:dyDescent="0.25">
      <c r="A74" s="192" t="s">
        <v>3349</v>
      </c>
      <c r="B74" s="192" t="s">
        <v>3350</v>
      </c>
      <c r="C74" s="193">
        <v>50392000</v>
      </c>
      <c r="D74" s="193">
        <v>0</v>
      </c>
      <c r="E74" s="193">
        <v>0</v>
      </c>
      <c r="F74" s="193">
        <v>50392000</v>
      </c>
    </row>
    <row r="75" spans="1:6" x14ac:dyDescent="0.25">
      <c r="A75" s="194" t="s">
        <v>3351</v>
      </c>
      <c r="B75" s="194" t="s">
        <v>179</v>
      </c>
      <c r="C75" s="195">
        <v>59040000</v>
      </c>
      <c r="D75" s="195">
        <v>0</v>
      </c>
      <c r="E75" s="195">
        <v>0</v>
      </c>
      <c r="F75" s="195">
        <v>59040000</v>
      </c>
    </row>
    <row r="76" spans="1:6" x14ac:dyDescent="0.25">
      <c r="A76" s="192" t="s">
        <v>3352</v>
      </c>
      <c r="B76" s="192" t="s">
        <v>3353</v>
      </c>
      <c r="C76" s="193">
        <v>59040000</v>
      </c>
      <c r="D76" s="193">
        <v>0</v>
      </c>
      <c r="E76" s="193">
        <v>0</v>
      </c>
      <c r="F76" s="193">
        <v>59040000</v>
      </c>
    </row>
    <row r="77" spans="1:6" x14ac:dyDescent="0.25">
      <c r="A77" s="194" t="s">
        <v>3354</v>
      </c>
      <c r="B77" s="194" t="s">
        <v>179</v>
      </c>
      <c r="C77" s="195">
        <v>127154000</v>
      </c>
      <c r="D77" s="195">
        <v>0</v>
      </c>
      <c r="E77" s="195">
        <v>0</v>
      </c>
      <c r="F77" s="195">
        <v>127154000</v>
      </c>
    </row>
    <row r="78" spans="1:6" x14ac:dyDescent="0.25">
      <c r="A78" s="192" t="s">
        <v>3355</v>
      </c>
      <c r="B78" s="192" t="s">
        <v>3356</v>
      </c>
      <c r="C78" s="193">
        <v>127154000</v>
      </c>
      <c r="D78" s="193">
        <v>0</v>
      </c>
      <c r="E78" s="193">
        <v>0</v>
      </c>
      <c r="F78" s="193">
        <v>127154000</v>
      </c>
    </row>
    <row r="79" spans="1:6" x14ac:dyDescent="0.25">
      <c r="A79" s="194" t="s">
        <v>3357</v>
      </c>
      <c r="B79" s="194" t="s">
        <v>179</v>
      </c>
      <c r="C79" s="195">
        <v>158188000</v>
      </c>
      <c r="D79" s="195">
        <v>0</v>
      </c>
      <c r="E79" s="195">
        <v>0</v>
      </c>
      <c r="F79" s="195">
        <v>158188000</v>
      </c>
    </row>
    <row r="80" spans="1:6" x14ac:dyDescent="0.25">
      <c r="A80" s="192" t="s">
        <v>3358</v>
      </c>
      <c r="B80" s="192" t="s">
        <v>3359</v>
      </c>
      <c r="C80" s="193">
        <v>158188000</v>
      </c>
      <c r="D80" s="193">
        <v>0</v>
      </c>
      <c r="E80" s="193">
        <v>0</v>
      </c>
      <c r="F80" s="193">
        <v>158188000</v>
      </c>
    </row>
    <row r="81" spans="1:6" x14ac:dyDescent="0.25">
      <c r="A81" s="194" t="s">
        <v>3360</v>
      </c>
      <c r="B81" s="194" t="s">
        <v>179</v>
      </c>
      <c r="C81" s="195">
        <v>117832000</v>
      </c>
      <c r="D81" s="195">
        <v>0</v>
      </c>
      <c r="E81" s="195">
        <v>0</v>
      </c>
      <c r="F81" s="195">
        <v>117832000</v>
      </c>
    </row>
    <row r="82" spans="1:6" x14ac:dyDescent="0.25">
      <c r="A82" s="192" t="s">
        <v>3361</v>
      </c>
      <c r="B82" s="192" t="s">
        <v>3362</v>
      </c>
      <c r="C82" s="193">
        <v>117832000</v>
      </c>
      <c r="D82" s="193">
        <v>0</v>
      </c>
      <c r="E82" s="193">
        <v>0</v>
      </c>
      <c r="F82" s="193">
        <v>117832000</v>
      </c>
    </row>
    <row r="83" spans="1:6" x14ac:dyDescent="0.25">
      <c r="A83" s="194" t="s">
        <v>3363</v>
      </c>
      <c r="B83" s="194" t="s">
        <v>179</v>
      </c>
      <c r="C83" s="195">
        <v>143978000</v>
      </c>
      <c r="D83" s="195">
        <v>0</v>
      </c>
      <c r="E83" s="195">
        <v>0</v>
      </c>
      <c r="F83" s="195">
        <v>143978000</v>
      </c>
    </row>
    <row r="84" spans="1:6" x14ac:dyDescent="0.25">
      <c r="A84" s="192" t="s">
        <v>3364</v>
      </c>
      <c r="B84" s="192" t="s">
        <v>3365</v>
      </c>
      <c r="C84" s="193">
        <v>143978000</v>
      </c>
      <c r="D84" s="193">
        <v>0</v>
      </c>
      <c r="E84" s="193">
        <v>0</v>
      </c>
      <c r="F84" s="193">
        <v>143978000</v>
      </c>
    </row>
    <row r="85" spans="1:6" x14ac:dyDescent="0.25">
      <c r="A85" s="194" t="s">
        <v>3366</v>
      </c>
      <c r="B85" s="194" t="s">
        <v>179</v>
      </c>
      <c r="C85" s="195">
        <v>61185000</v>
      </c>
      <c r="D85" s="195">
        <v>0</v>
      </c>
      <c r="E85" s="195">
        <v>0</v>
      </c>
      <c r="F85" s="195">
        <v>61185000</v>
      </c>
    </row>
    <row r="86" spans="1:6" x14ac:dyDescent="0.25">
      <c r="A86" s="192" t="s">
        <v>3367</v>
      </c>
      <c r="B86" s="192" t="s">
        <v>3368</v>
      </c>
      <c r="C86" s="193">
        <v>61185000</v>
      </c>
      <c r="D86" s="193">
        <v>0</v>
      </c>
      <c r="E86" s="193">
        <v>0</v>
      </c>
      <c r="F86" s="193">
        <v>61185000</v>
      </c>
    </row>
    <row r="87" spans="1:6" x14ac:dyDescent="0.25">
      <c r="A87" s="194" t="s">
        <v>3369</v>
      </c>
      <c r="B87" s="194" t="s">
        <v>179</v>
      </c>
      <c r="C87" s="195">
        <v>221456000</v>
      </c>
      <c r="D87" s="195">
        <v>0</v>
      </c>
      <c r="E87" s="195">
        <v>0</v>
      </c>
      <c r="F87" s="195">
        <v>221456000</v>
      </c>
    </row>
    <row r="88" spans="1:6" x14ac:dyDescent="0.25">
      <c r="A88" s="192" t="s">
        <v>3370</v>
      </c>
      <c r="B88" s="192" t="s">
        <v>3371</v>
      </c>
      <c r="C88" s="193">
        <v>221456000</v>
      </c>
      <c r="D88" s="193">
        <v>0</v>
      </c>
      <c r="E88" s="193">
        <v>0</v>
      </c>
      <c r="F88" s="193">
        <v>221456000</v>
      </c>
    </row>
    <row r="89" spans="1:6" x14ac:dyDescent="0.25">
      <c r="A89" s="194" t="s">
        <v>3372</v>
      </c>
      <c r="B89" s="194" t="s">
        <v>179</v>
      </c>
      <c r="C89" s="195">
        <v>215307000</v>
      </c>
      <c r="D89" s="195">
        <v>0</v>
      </c>
      <c r="E89" s="195">
        <v>0</v>
      </c>
      <c r="F89" s="195">
        <v>215307000</v>
      </c>
    </row>
    <row r="90" spans="1:6" x14ac:dyDescent="0.25">
      <c r="A90" s="192" t="s">
        <v>3373</v>
      </c>
      <c r="B90" s="192" t="s">
        <v>3374</v>
      </c>
      <c r="C90" s="193">
        <v>215307000</v>
      </c>
      <c r="D90" s="193">
        <v>0</v>
      </c>
      <c r="E90" s="193">
        <v>0</v>
      </c>
      <c r="F90" s="193">
        <v>215307000</v>
      </c>
    </row>
    <row r="91" spans="1:6" x14ac:dyDescent="0.25">
      <c r="A91" s="194" t="s">
        <v>3375</v>
      </c>
      <c r="B91" s="194" t="s">
        <v>179</v>
      </c>
      <c r="C91" s="195">
        <v>96203000</v>
      </c>
      <c r="D91" s="195">
        <v>0</v>
      </c>
      <c r="E91" s="195">
        <v>0</v>
      </c>
      <c r="F91" s="195">
        <v>96203000</v>
      </c>
    </row>
    <row r="92" spans="1:6" x14ac:dyDescent="0.25">
      <c r="A92" s="192" t="s">
        <v>3376</v>
      </c>
      <c r="B92" s="192" t="s">
        <v>3377</v>
      </c>
      <c r="C92" s="193">
        <v>96203000</v>
      </c>
      <c r="D92" s="193">
        <v>0</v>
      </c>
      <c r="E92" s="193">
        <v>0</v>
      </c>
      <c r="F92" s="193">
        <v>96203000</v>
      </c>
    </row>
    <row r="93" spans="1:6" x14ac:dyDescent="0.25">
      <c r="A93" s="194" t="s">
        <v>3523</v>
      </c>
      <c r="B93" s="194" t="s">
        <v>179</v>
      </c>
      <c r="C93" s="195">
        <v>81123000</v>
      </c>
      <c r="D93" s="195">
        <v>0</v>
      </c>
      <c r="E93" s="195">
        <v>0</v>
      </c>
      <c r="F93" s="195">
        <v>81123000</v>
      </c>
    </row>
    <row r="94" spans="1:6" x14ac:dyDescent="0.25">
      <c r="A94" s="192" t="s">
        <v>3524</v>
      </c>
      <c r="B94" s="192" t="s">
        <v>3525</v>
      </c>
      <c r="C94" s="193">
        <v>81123000</v>
      </c>
      <c r="D94" s="193">
        <v>0</v>
      </c>
      <c r="E94" s="193">
        <v>0</v>
      </c>
      <c r="F94" s="193">
        <v>81123000</v>
      </c>
    </row>
    <row r="95" spans="1:6" x14ac:dyDescent="0.25">
      <c r="A95" s="194" t="s">
        <v>3526</v>
      </c>
      <c r="B95" s="194" t="s">
        <v>179</v>
      </c>
      <c r="C95" s="195">
        <v>48950000</v>
      </c>
      <c r="D95" s="195">
        <v>0</v>
      </c>
      <c r="E95" s="195">
        <v>0</v>
      </c>
      <c r="F95" s="195">
        <v>48950000</v>
      </c>
    </row>
    <row r="96" spans="1:6" x14ac:dyDescent="0.25">
      <c r="A96" s="192" t="s">
        <v>3527</v>
      </c>
      <c r="B96" s="192" t="s">
        <v>3528</v>
      </c>
      <c r="C96" s="193">
        <v>48950000</v>
      </c>
      <c r="D96" s="193">
        <v>0</v>
      </c>
      <c r="E96" s="193">
        <v>0</v>
      </c>
      <c r="F96" s="193">
        <v>48950000</v>
      </c>
    </row>
    <row r="97" spans="1:6" x14ac:dyDescent="0.25">
      <c r="A97" s="194" t="s">
        <v>3529</v>
      </c>
      <c r="B97" s="194" t="s">
        <v>179</v>
      </c>
      <c r="C97" s="195">
        <v>140844000</v>
      </c>
      <c r="D97" s="195">
        <v>0</v>
      </c>
      <c r="E97" s="195">
        <v>0</v>
      </c>
      <c r="F97" s="195">
        <v>140844000</v>
      </c>
    </row>
    <row r="98" spans="1:6" x14ac:dyDescent="0.25">
      <c r="A98" s="192" t="s">
        <v>3530</v>
      </c>
      <c r="B98" s="192" t="s">
        <v>3531</v>
      </c>
      <c r="C98" s="193">
        <v>140844000</v>
      </c>
      <c r="D98" s="193">
        <v>0</v>
      </c>
      <c r="E98" s="193">
        <v>0</v>
      </c>
      <c r="F98" s="193">
        <v>140844000</v>
      </c>
    </row>
    <row r="99" spans="1:6" x14ac:dyDescent="0.25">
      <c r="A99" s="194" t="s">
        <v>3532</v>
      </c>
      <c r="B99" s="194" t="s">
        <v>179</v>
      </c>
      <c r="C99" s="195">
        <v>71300000</v>
      </c>
      <c r="D99" s="195">
        <v>0</v>
      </c>
      <c r="E99" s="195">
        <v>0</v>
      </c>
      <c r="F99" s="195">
        <v>71300000</v>
      </c>
    </row>
    <row r="100" spans="1:6" x14ac:dyDescent="0.25">
      <c r="A100" s="192" t="s">
        <v>3533</v>
      </c>
      <c r="B100" s="192" t="s">
        <v>3534</v>
      </c>
      <c r="C100" s="193">
        <v>71300000</v>
      </c>
      <c r="D100" s="193">
        <v>0</v>
      </c>
      <c r="E100" s="193">
        <v>0</v>
      </c>
      <c r="F100" s="193">
        <v>71300000</v>
      </c>
    </row>
    <row r="101" spans="1:6" x14ac:dyDescent="0.25">
      <c r="A101" s="194" t="s">
        <v>3535</v>
      </c>
      <c r="B101" s="194" t="s">
        <v>179</v>
      </c>
      <c r="C101" s="195">
        <v>137339000</v>
      </c>
      <c r="D101" s="195">
        <v>0</v>
      </c>
      <c r="E101" s="195">
        <v>0</v>
      </c>
      <c r="F101" s="195">
        <v>137339000</v>
      </c>
    </row>
    <row r="102" spans="1:6" x14ac:dyDescent="0.25">
      <c r="A102" s="192" t="s">
        <v>3536</v>
      </c>
      <c r="B102" s="192" t="s">
        <v>3537</v>
      </c>
      <c r="C102" s="193">
        <v>137339000</v>
      </c>
      <c r="D102" s="193">
        <v>0</v>
      </c>
      <c r="E102" s="193">
        <v>0</v>
      </c>
      <c r="F102" s="193">
        <v>137339000</v>
      </c>
    </row>
    <row r="103" spans="1:6" x14ac:dyDescent="0.25">
      <c r="A103" s="194" t="s">
        <v>3538</v>
      </c>
      <c r="B103" s="194" t="s">
        <v>179</v>
      </c>
      <c r="C103" s="195">
        <v>81570000</v>
      </c>
      <c r="D103" s="195">
        <v>0</v>
      </c>
      <c r="E103" s="195">
        <v>0</v>
      </c>
      <c r="F103" s="195">
        <v>81570000</v>
      </c>
    </row>
    <row r="104" spans="1:6" x14ac:dyDescent="0.25">
      <c r="A104" s="192" t="s">
        <v>3539</v>
      </c>
      <c r="B104" s="192" t="s">
        <v>3540</v>
      </c>
      <c r="C104" s="193">
        <v>81570000</v>
      </c>
      <c r="D104" s="193">
        <v>0</v>
      </c>
      <c r="E104" s="193">
        <v>0</v>
      </c>
      <c r="F104" s="193">
        <v>81570000</v>
      </c>
    </row>
    <row r="105" spans="1:6" x14ac:dyDescent="0.25">
      <c r="A105" s="194" t="s">
        <v>3378</v>
      </c>
      <c r="B105" s="194" t="s">
        <v>179</v>
      </c>
      <c r="C105" s="195">
        <v>109900000</v>
      </c>
      <c r="D105" s="195">
        <v>0</v>
      </c>
      <c r="E105" s="195">
        <v>0</v>
      </c>
      <c r="F105" s="195">
        <v>109900000</v>
      </c>
    </row>
    <row r="106" spans="1:6" x14ac:dyDescent="0.25">
      <c r="A106" s="192" t="s">
        <v>3379</v>
      </c>
      <c r="B106" s="192" t="s">
        <v>3380</v>
      </c>
      <c r="C106" s="193">
        <v>109900000</v>
      </c>
      <c r="D106" s="193">
        <v>0</v>
      </c>
      <c r="E106" s="193">
        <v>0</v>
      </c>
      <c r="F106" s="193">
        <v>109900000</v>
      </c>
    </row>
    <row r="107" spans="1:6" x14ac:dyDescent="0.25">
      <c r="A107" s="194" t="s">
        <v>3541</v>
      </c>
      <c r="B107" s="194" t="s">
        <v>179</v>
      </c>
      <c r="C107" s="195">
        <v>55227000</v>
      </c>
      <c r="D107" s="195">
        <v>0</v>
      </c>
      <c r="E107" s="195">
        <v>0</v>
      </c>
      <c r="F107" s="195">
        <v>55227000</v>
      </c>
    </row>
    <row r="108" spans="1:6" x14ac:dyDescent="0.25">
      <c r="A108" s="192" t="s">
        <v>3542</v>
      </c>
      <c r="B108" s="192" t="s">
        <v>3543</v>
      </c>
      <c r="C108" s="193">
        <v>55227000</v>
      </c>
      <c r="D108" s="193">
        <v>0</v>
      </c>
      <c r="E108" s="193">
        <v>0</v>
      </c>
      <c r="F108" s="193">
        <v>55227000</v>
      </c>
    </row>
    <row r="109" spans="1:6" x14ac:dyDescent="0.25">
      <c r="A109" s="194" t="s">
        <v>3544</v>
      </c>
      <c r="B109" s="194" t="s">
        <v>179</v>
      </c>
      <c r="C109" s="195">
        <v>0</v>
      </c>
      <c r="D109" s="195">
        <v>6567.55</v>
      </c>
      <c r="E109" s="195">
        <v>51221931</v>
      </c>
      <c r="F109" s="195">
        <v>51221931</v>
      </c>
    </row>
    <row r="110" spans="1:6" x14ac:dyDescent="0.25">
      <c r="A110" s="192" t="s">
        <v>3545</v>
      </c>
      <c r="B110" s="192" t="s">
        <v>3546</v>
      </c>
      <c r="C110" s="193">
        <v>0</v>
      </c>
      <c r="D110" s="193">
        <v>35690</v>
      </c>
      <c r="E110" s="193">
        <v>51221931</v>
      </c>
      <c r="F110" s="193">
        <v>51221931</v>
      </c>
    </row>
    <row r="111" spans="1:6" x14ac:dyDescent="0.25">
      <c r="A111" s="194" t="s">
        <v>3547</v>
      </c>
      <c r="B111" s="194" t="s">
        <v>179</v>
      </c>
      <c r="C111" s="195">
        <v>0</v>
      </c>
      <c r="D111" s="195">
        <v>22545</v>
      </c>
      <c r="E111" s="195">
        <v>175833866</v>
      </c>
      <c r="F111" s="195">
        <v>175833866</v>
      </c>
    </row>
    <row r="112" spans="1:6" x14ac:dyDescent="0.25">
      <c r="A112" s="192" t="s">
        <v>3548</v>
      </c>
      <c r="B112" s="192" t="s">
        <v>3549</v>
      </c>
      <c r="C112" s="193">
        <v>0</v>
      </c>
      <c r="D112" s="193">
        <v>22545</v>
      </c>
      <c r="E112" s="193">
        <v>175833866</v>
      </c>
      <c r="F112" s="193">
        <v>175833866</v>
      </c>
    </row>
    <row r="113" spans="1:6" x14ac:dyDescent="0.25">
      <c r="A113" s="194" t="s">
        <v>3550</v>
      </c>
      <c r="B113" s="194" t="s">
        <v>179</v>
      </c>
      <c r="C113" s="195">
        <v>0</v>
      </c>
      <c r="D113" s="195">
        <v>20171.7</v>
      </c>
      <c r="E113" s="195">
        <v>157323896</v>
      </c>
      <c r="F113" s="195">
        <v>157323896</v>
      </c>
    </row>
    <row r="114" spans="1:6" x14ac:dyDescent="0.25">
      <c r="A114" s="192" t="s">
        <v>3551</v>
      </c>
      <c r="B114" s="192" t="s">
        <v>3552</v>
      </c>
      <c r="C114" s="193">
        <v>0</v>
      </c>
      <c r="D114" s="193">
        <v>18075</v>
      </c>
      <c r="E114" s="193">
        <v>157323896</v>
      </c>
      <c r="F114" s="193">
        <v>157323896</v>
      </c>
    </row>
    <row r="115" spans="1:6" x14ac:dyDescent="0.25">
      <c r="A115" s="194" t="s">
        <v>3553</v>
      </c>
      <c r="B115" s="194" t="s">
        <v>179</v>
      </c>
      <c r="C115" s="195">
        <v>3951410000</v>
      </c>
      <c r="D115" s="195">
        <v>0</v>
      </c>
      <c r="E115" s="195">
        <v>0</v>
      </c>
      <c r="F115" s="195">
        <v>3951410000</v>
      </c>
    </row>
    <row r="116" spans="1:6" x14ac:dyDescent="0.25">
      <c r="A116" s="192" t="s">
        <v>3554</v>
      </c>
      <c r="B116" s="192" t="s">
        <v>3555</v>
      </c>
      <c r="C116" s="193">
        <v>3951410000</v>
      </c>
      <c r="D116" s="193">
        <v>0</v>
      </c>
      <c r="E116" s="193">
        <v>0</v>
      </c>
      <c r="F116" s="193">
        <v>3951410000</v>
      </c>
    </row>
    <row r="117" spans="1:6" x14ac:dyDescent="0.25">
      <c r="A117" s="194" t="s">
        <v>182</v>
      </c>
      <c r="B117" s="194" t="s">
        <v>183</v>
      </c>
      <c r="C117" s="195">
        <v>158738214451</v>
      </c>
      <c r="D117" s="195">
        <v>61970878.799999997</v>
      </c>
      <c r="E117" s="195">
        <v>483325756704</v>
      </c>
      <c r="F117" s="195">
        <v>642063971155</v>
      </c>
    </row>
    <row r="118" spans="1:6" x14ac:dyDescent="0.25">
      <c r="A118" s="192" t="s">
        <v>184</v>
      </c>
      <c r="B118" s="192" t="s">
        <v>185</v>
      </c>
      <c r="C118" s="193">
        <v>140527124870</v>
      </c>
      <c r="D118" s="193">
        <v>49380242.840000004</v>
      </c>
      <c r="E118" s="193">
        <v>385128365146</v>
      </c>
      <c r="F118" s="193">
        <v>525655490016</v>
      </c>
    </row>
    <row r="119" spans="1:6" x14ac:dyDescent="0.25">
      <c r="A119" s="194" t="s">
        <v>186</v>
      </c>
      <c r="B119" s="194" t="s">
        <v>187</v>
      </c>
      <c r="C119" s="195">
        <v>124381424870</v>
      </c>
      <c r="D119" s="195">
        <v>0</v>
      </c>
      <c r="E119" s="195">
        <v>0</v>
      </c>
      <c r="F119" s="195">
        <v>124381424870</v>
      </c>
    </row>
    <row r="120" spans="1:6" x14ac:dyDescent="0.25">
      <c r="A120" s="192" t="s">
        <v>188</v>
      </c>
      <c r="B120" s="192" t="s">
        <v>187</v>
      </c>
      <c r="C120" s="193">
        <v>124381424870</v>
      </c>
      <c r="D120" s="193">
        <v>0</v>
      </c>
      <c r="E120" s="193">
        <v>0</v>
      </c>
      <c r="F120" s="193">
        <v>124381424870</v>
      </c>
    </row>
    <row r="121" spans="1:6" x14ac:dyDescent="0.25">
      <c r="A121" s="194" t="s">
        <v>189</v>
      </c>
      <c r="B121" s="194" t="s">
        <v>190</v>
      </c>
      <c r="C121" s="195">
        <v>124381424870</v>
      </c>
      <c r="D121" s="195">
        <v>0</v>
      </c>
      <c r="E121" s="195">
        <v>0</v>
      </c>
      <c r="F121" s="195">
        <v>124381424870</v>
      </c>
    </row>
    <row r="122" spans="1:6" x14ac:dyDescent="0.25">
      <c r="A122" s="192" t="s">
        <v>191</v>
      </c>
      <c r="B122" s="192" t="s">
        <v>192</v>
      </c>
      <c r="C122" s="193">
        <v>257700000</v>
      </c>
      <c r="D122" s="193">
        <v>50400</v>
      </c>
      <c r="E122" s="193">
        <v>393081696</v>
      </c>
      <c r="F122" s="193">
        <v>650781696</v>
      </c>
    </row>
    <row r="123" spans="1:6" x14ac:dyDescent="0.25">
      <c r="A123" s="194" t="s">
        <v>193</v>
      </c>
      <c r="B123" s="194" t="s">
        <v>192</v>
      </c>
      <c r="C123" s="195">
        <v>0</v>
      </c>
      <c r="D123" s="195">
        <v>50400</v>
      </c>
      <c r="E123" s="195">
        <v>393081696</v>
      </c>
      <c r="F123" s="195">
        <v>393081696</v>
      </c>
    </row>
    <row r="124" spans="1:6" x14ac:dyDescent="0.25">
      <c r="A124" s="192" t="s">
        <v>194</v>
      </c>
      <c r="B124" s="192" t="s">
        <v>195</v>
      </c>
      <c r="C124" s="193">
        <v>0</v>
      </c>
      <c r="D124" s="193">
        <v>50400</v>
      </c>
      <c r="E124" s="193">
        <v>393081696</v>
      </c>
      <c r="F124" s="193">
        <v>393081696</v>
      </c>
    </row>
    <row r="125" spans="1:6" x14ac:dyDescent="0.25">
      <c r="A125" s="194" t="s">
        <v>196</v>
      </c>
      <c r="B125" s="194" t="s">
        <v>192</v>
      </c>
      <c r="C125" s="195">
        <v>257700000</v>
      </c>
      <c r="D125" s="195">
        <v>0</v>
      </c>
      <c r="E125" s="195">
        <v>0</v>
      </c>
      <c r="F125" s="195">
        <v>257700000</v>
      </c>
    </row>
    <row r="126" spans="1:6" x14ac:dyDescent="0.25">
      <c r="A126" s="192" t="s">
        <v>197</v>
      </c>
      <c r="B126" s="192" t="s">
        <v>198</v>
      </c>
      <c r="C126" s="193">
        <v>257700000</v>
      </c>
      <c r="D126" s="193">
        <v>0</v>
      </c>
      <c r="E126" s="193">
        <v>0</v>
      </c>
      <c r="F126" s="193">
        <v>257700000</v>
      </c>
    </row>
    <row r="127" spans="1:6" x14ac:dyDescent="0.25">
      <c r="A127" s="194" t="s">
        <v>199</v>
      </c>
      <c r="B127" s="194" t="s">
        <v>200</v>
      </c>
      <c r="C127" s="195">
        <v>0</v>
      </c>
      <c r="D127" s="195">
        <v>38764470.740000002</v>
      </c>
      <c r="E127" s="195">
        <v>302333410774</v>
      </c>
      <c r="F127" s="195">
        <v>302333410774</v>
      </c>
    </row>
    <row r="128" spans="1:6" x14ac:dyDescent="0.25">
      <c r="A128" s="192" t="s">
        <v>201</v>
      </c>
      <c r="B128" s="192" t="s">
        <v>200</v>
      </c>
      <c r="C128" s="193">
        <v>0</v>
      </c>
      <c r="D128" s="193">
        <v>38016136.310000002</v>
      </c>
      <c r="E128" s="193">
        <v>296496970954</v>
      </c>
      <c r="F128" s="193">
        <v>296496970954</v>
      </c>
    </row>
    <row r="129" spans="1:6" x14ac:dyDescent="0.25">
      <c r="A129" s="194" t="s">
        <v>202</v>
      </c>
      <c r="B129" s="194" t="s">
        <v>203</v>
      </c>
      <c r="C129" s="195">
        <v>0</v>
      </c>
      <c r="D129" s="195">
        <v>38016136.310000002</v>
      </c>
      <c r="E129" s="195">
        <v>296496970954</v>
      </c>
      <c r="F129" s="195">
        <v>296496970954</v>
      </c>
    </row>
    <row r="130" spans="1:6" x14ac:dyDescent="0.25">
      <c r="A130" s="192" t="s">
        <v>204</v>
      </c>
      <c r="B130" s="192" t="s">
        <v>200</v>
      </c>
      <c r="C130" s="193">
        <v>0</v>
      </c>
      <c r="D130" s="193">
        <v>748334.43</v>
      </c>
      <c r="E130" s="193">
        <v>5836439820</v>
      </c>
      <c r="F130" s="193">
        <v>5836439820</v>
      </c>
    </row>
    <row r="131" spans="1:6" x14ac:dyDescent="0.25">
      <c r="A131" s="194" t="s">
        <v>205</v>
      </c>
      <c r="B131" s="194" t="s">
        <v>206</v>
      </c>
      <c r="C131" s="195">
        <v>0</v>
      </c>
      <c r="D131" s="195">
        <v>748334.43</v>
      </c>
      <c r="E131" s="195">
        <v>5836439820</v>
      </c>
      <c r="F131" s="195">
        <v>5836439820</v>
      </c>
    </row>
    <row r="132" spans="1:6" x14ac:dyDescent="0.25">
      <c r="A132" s="192" t="s">
        <v>207</v>
      </c>
      <c r="B132" s="192" t="s">
        <v>208</v>
      </c>
      <c r="C132" s="193">
        <v>0</v>
      </c>
      <c r="D132" s="193">
        <v>10565372.1</v>
      </c>
      <c r="E132" s="193">
        <v>82401872676</v>
      </c>
      <c r="F132" s="193">
        <v>82401872676</v>
      </c>
    </row>
    <row r="133" spans="1:6" x14ac:dyDescent="0.25">
      <c r="A133" s="194" t="s">
        <v>209</v>
      </c>
      <c r="B133" s="194" t="s">
        <v>208</v>
      </c>
      <c r="C133" s="195">
        <v>0</v>
      </c>
      <c r="D133" s="195">
        <v>10365296.529999999</v>
      </c>
      <c r="E133" s="195">
        <v>80841435309</v>
      </c>
      <c r="F133" s="195">
        <v>80841435309</v>
      </c>
    </row>
    <row r="134" spans="1:6" x14ac:dyDescent="0.25">
      <c r="A134" s="192" t="s">
        <v>210</v>
      </c>
      <c r="B134" s="192" t="s">
        <v>211</v>
      </c>
      <c r="C134" s="193">
        <v>0</v>
      </c>
      <c r="D134" s="193">
        <v>10365296.529999999</v>
      </c>
      <c r="E134" s="193">
        <v>80841435309</v>
      </c>
      <c r="F134" s="193">
        <v>80841435309</v>
      </c>
    </row>
    <row r="135" spans="1:6" x14ac:dyDescent="0.25">
      <c r="A135" s="194" t="s">
        <v>212</v>
      </c>
      <c r="B135" s="194" t="s">
        <v>208</v>
      </c>
      <c r="C135" s="195">
        <v>0</v>
      </c>
      <c r="D135" s="195">
        <v>200075.57</v>
      </c>
      <c r="E135" s="195">
        <v>1560437367</v>
      </c>
      <c r="F135" s="195">
        <v>1560437367</v>
      </c>
    </row>
    <row r="136" spans="1:6" x14ac:dyDescent="0.25">
      <c r="A136" s="192" t="s">
        <v>213</v>
      </c>
      <c r="B136" s="192" t="s">
        <v>214</v>
      </c>
      <c r="C136" s="193">
        <v>0</v>
      </c>
      <c r="D136" s="193">
        <v>179279.22</v>
      </c>
      <c r="E136" s="193">
        <v>1560437367</v>
      </c>
      <c r="F136" s="193">
        <v>1560437367</v>
      </c>
    </row>
    <row r="137" spans="1:6" x14ac:dyDescent="0.25">
      <c r="A137" s="194" t="s">
        <v>215</v>
      </c>
      <c r="B137" s="194" t="s">
        <v>216</v>
      </c>
      <c r="C137" s="195">
        <v>15888000000</v>
      </c>
      <c r="D137" s="195">
        <v>0</v>
      </c>
      <c r="E137" s="195">
        <v>0</v>
      </c>
      <c r="F137" s="195">
        <v>15888000000</v>
      </c>
    </row>
    <row r="138" spans="1:6" x14ac:dyDescent="0.25">
      <c r="A138" s="192" t="s">
        <v>217</v>
      </c>
      <c r="B138" s="192" t="s">
        <v>216</v>
      </c>
      <c r="C138" s="193">
        <v>15888000000</v>
      </c>
      <c r="D138" s="193">
        <v>0</v>
      </c>
      <c r="E138" s="193">
        <v>0</v>
      </c>
      <c r="F138" s="193">
        <v>15888000000</v>
      </c>
    </row>
    <row r="139" spans="1:6" x14ac:dyDescent="0.25">
      <c r="A139" s="194" t="s">
        <v>218</v>
      </c>
      <c r="B139" s="194" t="s">
        <v>216</v>
      </c>
      <c r="C139" s="195">
        <v>15888000000</v>
      </c>
      <c r="D139" s="195">
        <v>0</v>
      </c>
      <c r="E139" s="195">
        <v>0</v>
      </c>
      <c r="F139" s="195">
        <v>15888000000</v>
      </c>
    </row>
    <row r="140" spans="1:6" x14ac:dyDescent="0.25">
      <c r="A140" s="192" t="s">
        <v>219</v>
      </c>
      <c r="B140" s="192" t="s">
        <v>220</v>
      </c>
      <c r="C140" s="193">
        <v>5838291133</v>
      </c>
      <c r="D140" s="193">
        <v>12590635.960000001</v>
      </c>
      <c r="E140" s="193">
        <v>98197391558</v>
      </c>
      <c r="F140" s="193">
        <v>104035682691</v>
      </c>
    </row>
    <row r="141" spans="1:6" x14ac:dyDescent="0.25">
      <c r="A141" s="194" t="s">
        <v>221</v>
      </c>
      <c r="B141" s="194" t="s">
        <v>222</v>
      </c>
      <c r="C141" s="195">
        <v>1236771501</v>
      </c>
      <c r="D141" s="195">
        <v>0</v>
      </c>
      <c r="E141" s="195">
        <v>0</v>
      </c>
      <c r="F141" s="195">
        <v>1236771501</v>
      </c>
    </row>
    <row r="142" spans="1:6" x14ac:dyDescent="0.25">
      <c r="A142" s="192" t="s">
        <v>223</v>
      </c>
      <c r="B142" s="192" t="s">
        <v>222</v>
      </c>
      <c r="C142" s="193">
        <v>808918149</v>
      </c>
      <c r="D142" s="193">
        <v>0</v>
      </c>
      <c r="E142" s="193">
        <v>0</v>
      </c>
      <c r="F142" s="193">
        <v>808918149</v>
      </c>
    </row>
    <row r="143" spans="1:6" x14ac:dyDescent="0.25">
      <c r="A143" s="194" t="s">
        <v>224</v>
      </c>
      <c r="B143" s="194" t="s">
        <v>225</v>
      </c>
      <c r="C143" s="195">
        <v>808918149</v>
      </c>
      <c r="D143" s="195">
        <v>0</v>
      </c>
      <c r="E143" s="195">
        <v>0</v>
      </c>
      <c r="F143" s="195">
        <v>808918149</v>
      </c>
    </row>
    <row r="144" spans="1:6" x14ac:dyDescent="0.25">
      <c r="A144" s="192" t="s">
        <v>226</v>
      </c>
      <c r="B144" s="192" t="s">
        <v>222</v>
      </c>
      <c r="C144" s="193">
        <v>427853352</v>
      </c>
      <c r="D144" s="193">
        <v>0</v>
      </c>
      <c r="E144" s="193">
        <v>0</v>
      </c>
      <c r="F144" s="193">
        <v>427853352</v>
      </c>
    </row>
    <row r="145" spans="1:6" x14ac:dyDescent="0.25">
      <c r="A145" s="194" t="s">
        <v>227</v>
      </c>
      <c r="B145" s="194" t="s">
        <v>228</v>
      </c>
      <c r="C145" s="195">
        <v>427853352</v>
      </c>
      <c r="D145" s="195">
        <v>0</v>
      </c>
      <c r="E145" s="195">
        <v>0</v>
      </c>
      <c r="F145" s="195">
        <v>427853352</v>
      </c>
    </row>
    <row r="146" spans="1:6" x14ac:dyDescent="0.25">
      <c r="A146" s="192" t="s">
        <v>230</v>
      </c>
      <c r="B146" s="192" t="s">
        <v>231</v>
      </c>
      <c r="C146" s="193">
        <v>0</v>
      </c>
      <c r="D146" s="193">
        <v>12554197.529999999</v>
      </c>
      <c r="E146" s="193">
        <v>97913199498</v>
      </c>
      <c r="F146" s="193">
        <v>97913199498</v>
      </c>
    </row>
    <row r="147" spans="1:6" x14ac:dyDescent="0.25">
      <c r="A147" s="194" t="s">
        <v>2785</v>
      </c>
      <c r="B147" s="194" t="s">
        <v>231</v>
      </c>
      <c r="C147" s="195">
        <v>0</v>
      </c>
      <c r="D147" s="195">
        <v>1714928.12</v>
      </c>
      <c r="E147" s="195">
        <v>13375136012</v>
      </c>
      <c r="F147" s="195">
        <v>13375136012</v>
      </c>
    </row>
    <row r="148" spans="1:6" x14ac:dyDescent="0.25">
      <c r="A148" s="192" t="s">
        <v>2786</v>
      </c>
      <c r="B148" s="192" t="s">
        <v>2813</v>
      </c>
      <c r="C148" s="193">
        <v>0</v>
      </c>
      <c r="D148" s="193">
        <v>1536674.27</v>
      </c>
      <c r="E148" s="193">
        <v>13375136012</v>
      </c>
      <c r="F148" s="193">
        <v>13375136012</v>
      </c>
    </row>
    <row r="149" spans="1:6" x14ac:dyDescent="0.25">
      <c r="A149" s="194" t="s">
        <v>232</v>
      </c>
      <c r="B149" s="194" t="s">
        <v>231</v>
      </c>
      <c r="C149" s="195">
        <v>0</v>
      </c>
      <c r="D149" s="195">
        <v>48.18</v>
      </c>
      <c r="E149" s="195">
        <v>375754</v>
      </c>
      <c r="F149" s="195">
        <v>375754</v>
      </c>
    </row>
    <row r="150" spans="1:6" x14ac:dyDescent="0.25">
      <c r="A150" s="192" t="s">
        <v>233</v>
      </c>
      <c r="B150" s="192" t="s">
        <v>234</v>
      </c>
      <c r="C150" s="193">
        <v>0</v>
      </c>
      <c r="D150" s="193">
        <v>65.06</v>
      </c>
      <c r="E150" s="193">
        <v>375754</v>
      </c>
      <c r="F150" s="193">
        <v>375754</v>
      </c>
    </row>
    <row r="151" spans="1:6" x14ac:dyDescent="0.25">
      <c r="A151" s="194" t="s">
        <v>235</v>
      </c>
      <c r="B151" s="194" t="s">
        <v>231</v>
      </c>
      <c r="C151" s="195">
        <v>0</v>
      </c>
      <c r="D151" s="195">
        <v>7384.92</v>
      </c>
      <c r="E151" s="195">
        <v>57596735</v>
      </c>
      <c r="F151" s="195">
        <v>57596735</v>
      </c>
    </row>
    <row r="152" spans="1:6" x14ac:dyDescent="0.25">
      <c r="A152" s="192" t="s">
        <v>236</v>
      </c>
      <c r="B152" s="192" t="s">
        <v>237</v>
      </c>
      <c r="C152" s="193">
        <v>0</v>
      </c>
      <c r="D152" s="193">
        <v>6617.31</v>
      </c>
      <c r="E152" s="193">
        <v>57596735</v>
      </c>
      <c r="F152" s="193">
        <v>57596735</v>
      </c>
    </row>
    <row r="153" spans="1:6" x14ac:dyDescent="0.25">
      <c r="A153" s="194" t="s">
        <v>238</v>
      </c>
      <c r="B153" s="194" t="s">
        <v>231</v>
      </c>
      <c r="C153" s="195">
        <v>0</v>
      </c>
      <c r="D153" s="195">
        <v>5874.25</v>
      </c>
      <c r="E153" s="195">
        <v>45814686</v>
      </c>
      <c r="F153" s="195">
        <v>45814686</v>
      </c>
    </row>
    <row r="154" spans="1:6" x14ac:dyDescent="0.25">
      <c r="A154" s="192" t="s">
        <v>239</v>
      </c>
      <c r="B154" s="192" t="s">
        <v>240</v>
      </c>
      <c r="C154" s="193">
        <v>0</v>
      </c>
      <c r="D154" s="193">
        <v>5874.25</v>
      </c>
      <c r="E154" s="193">
        <v>45814686</v>
      </c>
      <c r="F154" s="193">
        <v>45814686</v>
      </c>
    </row>
    <row r="155" spans="1:6" x14ac:dyDescent="0.25">
      <c r="A155" s="194" t="s">
        <v>241</v>
      </c>
      <c r="B155" s="194" t="s">
        <v>231</v>
      </c>
      <c r="C155" s="195">
        <v>0</v>
      </c>
      <c r="D155" s="195">
        <v>5890.25</v>
      </c>
      <c r="E155" s="195">
        <v>45939448</v>
      </c>
      <c r="F155" s="195">
        <v>45939448</v>
      </c>
    </row>
    <row r="156" spans="1:6" x14ac:dyDescent="0.25">
      <c r="A156" s="192" t="s">
        <v>242</v>
      </c>
      <c r="B156" s="192" t="s">
        <v>243</v>
      </c>
      <c r="C156" s="193">
        <v>0</v>
      </c>
      <c r="D156" s="193">
        <v>5278</v>
      </c>
      <c r="E156" s="193">
        <v>45939448</v>
      </c>
      <c r="F156" s="193">
        <v>45939448</v>
      </c>
    </row>
    <row r="157" spans="1:6" x14ac:dyDescent="0.25">
      <c r="A157" s="194" t="s">
        <v>3049</v>
      </c>
      <c r="B157" s="194" t="s">
        <v>231</v>
      </c>
      <c r="C157" s="195">
        <v>0</v>
      </c>
      <c r="D157" s="195">
        <v>10820071.810000001</v>
      </c>
      <c r="E157" s="195">
        <v>84388336863</v>
      </c>
      <c r="F157" s="195">
        <v>84388336863</v>
      </c>
    </row>
    <row r="158" spans="1:6" x14ac:dyDescent="0.25">
      <c r="A158" s="192" t="s">
        <v>3050</v>
      </c>
      <c r="B158" s="192" t="s">
        <v>2965</v>
      </c>
      <c r="C158" s="193">
        <v>0</v>
      </c>
      <c r="D158" s="193">
        <v>10820071.810000001</v>
      </c>
      <c r="E158" s="193">
        <v>84388336863</v>
      </c>
      <c r="F158" s="193">
        <v>84388336863</v>
      </c>
    </row>
    <row r="159" spans="1:6" x14ac:dyDescent="0.25">
      <c r="A159" s="194" t="s">
        <v>244</v>
      </c>
      <c r="B159" s="194" t="s">
        <v>245</v>
      </c>
      <c r="C159" s="195">
        <v>4529941034</v>
      </c>
      <c r="D159" s="195">
        <v>36438.43</v>
      </c>
      <c r="E159" s="195">
        <v>284192060</v>
      </c>
      <c r="F159" s="195">
        <v>4814133094</v>
      </c>
    </row>
    <row r="160" spans="1:6" x14ac:dyDescent="0.25">
      <c r="A160" s="192" t="s">
        <v>3172</v>
      </c>
      <c r="B160" s="192" t="s">
        <v>245</v>
      </c>
      <c r="C160" s="193">
        <v>7885</v>
      </c>
      <c r="D160" s="193">
        <v>0</v>
      </c>
      <c r="E160" s="193">
        <v>0</v>
      </c>
      <c r="F160" s="193">
        <v>7885</v>
      </c>
    </row>
    <row r="161" spans="1:6" x14ac:dyDescent="0.25">
      <c r="A161" s="194" t="s">
        <v>3173</v>
      </c>
      <c r="B161" s="194" t="s">
        <v>2897</v>
      </c>
      <c r="C161" s="195">
        <v>7885</v>
      </c>
      <c r="D161" s="195">
        <v>0</v>
      </c>
      <c r="E161" s="195">
        <v>0</v>
      </c>
      <c r="F161" s="195">
        <v>7885</v>
      </c>
    </row>
    <row r="162" spans="1:6" x14ac:dyDescent="0.25">
      <c r="A162" s="192" t="s">
        <v>3556</v>
      </c>
      <c r="B162" s="192" t="s">
        <v>245</v>
      </c>
      <c r="C162" s="193">
        <v>54298332</v>
      </c>
      <c r="D162" s="193">
        <v>0</v>
      </c>
      <c r="E162" s="193">
        <v>0</v>
      </c>
      <c r="F162" s="193">
        <v>54298332</v>
      </c>
    </row>
    <row r="163" spans="1:6" x14ac:dyDescent="0.25">
      <c r="A163" s="194" t="s">
        <v>3557</v>
      </c>
      <c r="B163" s="194" t="s">
        <v>246</v>
      </c>
      <c r="C163" s="195">
        <v>54298332</v>
      </c>
      <c r="D163" s="195">
        <v>0</v>
      </c>
      <c r="E163" s="195">
        <v>0</v>
      </c>
      <c r="F163" s="195">
        <v>54298332</v>
      </c>
    </row>
    <row r="164" spans="1:6" x14ac:dyDescent="0.25">
      <c r="A164" s="192" t="s">
        <v>3225</v>
      </c>
      <c r="B164" s="192" t="s">
        <v>245</v>
      </c>
      <c r="C164" s="193">
        <v>151743176</v>
      </c>
      <c r="D164" s="193">
        <v>0</v>
      </c>
      <c r="E164" s="193">
        <v>0</v>
      </c>
      <c r="F164" s="193">
        <v>151743176</v>
      </c>
    </row>
    <row r="165" spans="1:6" x14ac:dyDescent="0.25">
      <c r="A165" s="194" t="s">
        <v>3226</v>
      </c>
      <c r="B165" s="194" t="s">
        <v>1072</v>
      </c>
      <c r="C165" s="195">
        <v>151743176</v>
      </c>
      <c r="D165" s="195">
        <v>0</v>
      </c>
      <c r="E165" s="195">
        <v>0</v>
      </c>
      <c r="F165" s="195">
        <v>151743176</v>
      </c>
    </row>
    <row r="166" spans="1:6" x14ac:dyDescent="0.25">
      <c r="A166" s="192" t="s">
        <v>3558</v>
      </c>
      <c r="B166" s="192" t="s">
        <v>245</v>
      </c>
      <c r="C166" s="193">
        <v>3836192971</v>
      </c>
      <c r="D166" s="193">
        <v>0</v>
      </c>
      <c r="E166" s="193">
        <v>0</v>
      </c>
      <c r="F166" s="193">
        <v>3836192971</v>
      </c>
    </row>
    <row r="167" spans="1:6" x14ac:dyDescent="0.25">
      <c r="A167" s="194" t="s">
        <v>3559</v>
      </c>
      <c r="B167" s="194" t="s">
        <v>1074</v>
      </c>
      <c r="C167" s="195">
        <v>3836192971</v>
      </c>
      <c r="D167" s="195">
        <v>0</v>
      </c>
      <c r="E167" s="195">
        <v>0</v>
      </c>
      <c r="F167" s="195">
        <v>3836192971</v>
      </c>
    </row>
    <row r="168" spans="1:6" x14ac:dyDescent="0.25">
      <c r="A168" s="192" t="s">
        <v>248</v>
      </c>
      <c r="B168" s="192" t="s">
        <v>245</v>
      </c>
      <c r="C168" s="193">
        <v>33845828</v>
      </c>
      <c r="D168" s="193">
        <v>0</v>
      </c>
      <c r="E168" s="193">
        <v>0</v>
      </c>
      <c r="F168" s="193">
        <v>33845828</v>
      </c>
    </row>
    <row r="169" spans="1:6" x14ac:dyDescent="0.25">
      <c r="A169" s="194" t="s">
        <v>249</v>
      </c>
      <c r="B169" s="194" t="s">
        <v>250</v>
      </c>
      <c r="C169" s="195">
        <v>33845828</v>
      </c>
      <c r="D169" s="195">
        <v>0</v>
      </c>
      <c r="E169" s="195">
        <v>0</v>
      </c>
      <c r="F169" s="195">
        <v>33845828</v>
      </c>
    </row>
    <row r="170" spans="1:6" x14ac:dyDescent="0.25">
      <c r="A170" s="192" t="s">
        <v>251</v>
      </c>
      <c r="B170" s="192" t="s">
        <v>245</v>
      </c>
      <c r="C170" s="193">
        <v>162206971</v>
      </c>
      <c r="D170" s="193">
        <v>0</v>
      </c>
      <c r="E170" s="193">
        <v>0</v>
      </c>
      <c r="F170" s="193">
        <v>162206971</v>
      </c>
    </row>
    <row r="171" spans="1:6" x14ac:dyDescent="0.25">
      <c r="A171" s="194" t="s">
        <v>252</v>
      </c>
      <c r="B171" s="194" t="s">
        <v>253</v>
      </c>
      <c r="C171" s="195">
        <v>162206971</v>
      </c>
      <c r="D171" s="195">
        <v>0</v>
      </c>
      <c r="E171" s="195">
        <v>0</v>
      </c>
      <c r="F171" s="195">
        <v>162206971</v>
      </c>
    </row>
    <row r="172" spans="1:6" x14ac:dyDescent="0.25">
      <c r="A172" s="192" t="s">
        <v>254</v>
      </c>
      <c r="B172" s="192" t="s">
        <v>245</v>
      </c>
      <c r="C172" s="193">
        <v>0</v>
      </c>
      <c r="D172" s="193">
        <v>424.58</v>
      </c>
      <c r="E172" s="193">
        <v>3311401</v>
      </c>
      <c r="F172" s="193">
        <v>3311401</v>
      </c>
    </row>
    <row r="173" spans="1:6" x14ac:dyDescent="0.25">
      <c r="A173" s="194" t="s">
        <v>255</v>
      </c>
      <c r="B173" s="194" t="s">
        <v>256</v>
      </c>
      <c r="C173" s="195">
        <v>0</v>
      </c>
      <c r="D173" s="195">
        <v>424.58</v>
      </c>
      <c r="E173" s="195">
        <v>3311401</v>
      </c>
      <c r="F173" s="195">
        <v>3311401</v>
      </c>
    </row>
    <row r="174" spans="1:6" x14ac:dyDescent="0.25">
      <c r="A174" s="192" t="s">
        <v>257</v>
      </c>
      <c r="B174" s="192" t="s">
        <v>245</v>
      </c>
      <c r="C174" s="193">
        <v>125742914</v>
      </c>
      <c r="D174" s="193">
        <v>0</v>
      </c>
      <c r="E174" s="193">
        <v>0</v>
      </c>
      <c r="F174" s="193">
        <v>125742914</v>
      </c>
    </row>
    <row r="175" spans="1:6" x14ac:dyDescent="0.25">
      <c r="A175" s="194" t="s">
        <v>258</v>
      </c>
      <c r="B175" s="194" t="s">
        <v>259</v>
      </c>
      <c r="C175" s="195">
        <v>125742914</v>
      </c>
      <c r="D175" s="195">
        <v>0</v>
      </c>
      <c r="E175" s="195">
        <v>0</v>
      </c>
      <c r="F175" s="195">
        <v>125742914</v>
      </c>
    </row>
    <row r="176" spans="1:6" x14ac:dyDescent="0.25">
      <c r="A176" s="192" t="s">
        <v>2898</v>
      </c>
      <c r="B176" s="192" t="s">
        <v>245</v>
      </c>
      <c r="C176" s="193">
        <v>161166867</v>
      </c>
      <c r="D176" s="193">
        <v>0</v>
      </c>
      <c r="E176" s="193">
        <v>0</v>
      </c>
      <c r="F176" s="193">
        <v>161166867</v>
      </c>
    </row>
    <row r="177" spans="1:6" x14ac:dyDescent="0.25">
      <c r="A177" s="194" t="s">
        <v>2899</v>
      </c>
      <c r="B177" s="194" t="s">
        <v>1081</v>
      </c>
      <c r="C177" s="195">
        <v>161166867</v>
      </c>
      <c r="D177" s="195">
        <v>0</v>
      </c>
      <c r="E177" s="195">
        <v>0</v>
      </c>
      <c r="F177" s="195">
        <v>161166867</v>
      </c>
    </row>
    <row r="178" spans="1:6" x14ac:dyDescent="0.25">
      <c r="A178" s="192" t="s">
        <v>3560</v>
      </c>
      <c r="B178" s="192" t="s">
        <v>245</v>
      </c>
      <c r="C178" s="193">
        <v>0</v>
      </c>
      <c r="D178" s="193">
        <v>55.73</v>
      </c>
      <c r="E178" s="193">
        <v>434652</v>
      </c>
      <c r="F178" s="193">
        <v>434652</v>
      </c>
    </row>
    <row r="179" spans="1:6" x14ac:dyDescent="0.25">
      <c r="A179" s="194" t="s">
        <v>3561</v>
      </c>
      <c r="B179" s="194" t="s">
        <v>3562</v>
      </c>
      <c r="C179" s="195">
        <v>0</v>
      </c>
      <c r="D179" s="195">
        <v>55.73</v>
      </c>
      <c r="E179" s="195">
        <v>434652</v>
      </c>
      <c r="F179" s="195">
        <v>434652</v>
      </c>
    </row>
    <row r="180" spans="1:6" x14ac:dyDescent="0.25">
      <c r="A180" s="192" t="s">
        <v>3563</v>
      </c>
      <c r="B180" s="192" t="s">
        <v>245</v>
      </c>
      <c r="C180" s="193">
        <v>4736090</v>
      </c>
      <c r="D180" s="193">
        <v>0</v>
      </c>
      <c r="E180" s="193">
        <v>0</v>
      </c>
      <c r="F180" s="193">
        <v>4736090</v>
      </c>
    </row>
    <row r="181" spans="1:6" x14ac:dyDescent="0.25">
      <c r="A181" s="194" t="s">
        <v>3564</v>
      </c>
      <c r="B181" s="194" t="s">
        <v>3418</v>
      </c>
      <c r="C181" s="195">
        <v>4736090</v>
      </c>
      <c r="D181" s="195">
        <v>0</v>
      </c>
      <c r="E181" s="195">
        <v>0</v>
      </c>
      <c r="F181" s="195">
        <v>4736090</v>
      </c>
    </row>
    <row r="182" spans="1:6" x14ac:dyDescent="0.25">
      <c r="A182" s="192" t="s">
        <v>3565</v>
      </c>
      <c r="B182" s="192" t="s">
        <v>245</v>
      </c>
      <c r="C182" s="193">
        <v>0</v>
      </c>
      <c r="D182" s="193">
        <v>5083.97</v>
      </c>
      <c r="E182" s="193">
        <v>39651102</v>
      </c>
      <c r="F182" s="193">
        <v>39651102</v>
      </c>
    </row>
    <row r="183" spans="1:6" x14ac:dyDescent="0.25">
      <c r="A183" s="194" t="s">
        <v>3566</v>
      </c>
      <c r="B183" s="194" t="s">
        <v>3419</v>
      </c>
      <c r="C183" s="195">
        <v>0</v>
      </c>
      <c r="D183" s="195">
        <v>5083.97</v>
      </c>
      <c r="E183" s="195">
        <v>39651102</v>
      </c>
      <c r="F183" s="195">
        <v>39651102</v>
      </c>
    </row>
    <row r="184" spans="1:6" x14ac:dyDescent="0.25">
      <c r="A184" s="192" t="s">
        <v>3567</v>
      </c>
      <c r="B184" s="192" t="s">
        <v>245</v>
      </c>
      <c r="C184" s="193">
        <v>0</v>
      </c>
      <c r="D184" s="193">
        <v>25889.07</v>
      </c>
      <c r="E184" s="193">
        <v>201915070</v>
      </c>
      <c r="F184" s="193">
        <v>201915070</v>
      </c>
    </row>
    <row r="185" spans="1:6" x14ac:dyDescent="0.25">
      <c r="A185" s="194" t="s">
        <v>3568</v>
      </c>
      <c r="B185" s="194" t="s">
        <v>2950</v>
      </c>
      <c r="C185" s="195">
        <v>0</v>
      </c>
      <c r="D185" s="195">
        <v>25889.07</v>
      </c>
      <c r="E185" s="195">
        <v>201915070</v>
      </c>
      <c r="F185" s="195">
        <v>201915070</v>
      </c>
    </row>
    <row r="186" spans="1:6" x14ac:dyDescent="0.25">
      <c r="A186" s="192" t="s">
        <v>260</v>
      </c>
      <c r="B186" s="192" t="s">
        <v>245</v>
      </c>
      <c r="C186" s="193">
        <v>0</v>
      </c>
      <c r="D186" s="193">
        <v>4985.08</v>
      </c>
      <c r="E186" s="193">
        <v>38879835</v>
      </c>
      <c r="F186" s="193">
        <v>38879835</v>
      </c>
    </row>
    <row r="187" spans="1:6" x14ac:dyDescent="0.25">
      <c r="A187" s="194" t="s">
        <v>261</v>
      </c>
      <c r="B187" s="194" t="s">
        <v>262</v>
      </c>
      <c r="C187" s="195">
        <v>0</v>
      </c>
      <c r="D187" s="195">
        <v>4985.08</v>
      </c>
      <c r="E187" s="195">
        <v>38879835</v>
      </c>
      <c r="F187" s="195">
        <v>38879835</v>
      </c>
    </row>
    <row r="188" spans="1:6" x14ac:dyDescent="0.25">
      <c r="A188" s="192" t="s">
        <v>264</v>
      </c>
      <c r="B188" s="192" t="s">
        <v>265</v>
      </c>
      <c r="C188" s="193">
        <v>71578598</v>
      </c>
      <c r="D188" s="193">
        <v>0</v>
      </c>
      <c r="E188" s="193">
        <v>0</v>
      </c>
      <c r="F188" s="193">
        <v>71578598</v>
      </c>
    </row>
    <row r="189" spans="1:6" x14ac:dyDescent="0.25">
      <c r="A189" s="194" t="s">
        <v>267</v>
      </c>
      <c r="B189" s="194" t="s">
        <v>265</v>
      </c>
      <c r="C189" s="195">
        <v>65359059</v>
      </c>
      <c r="D189" s="195">
        <v>0</v>
      </c>
      <c r="E189" s="195">
        <v>0</v>
      </c>
      <c r="F189" s="195">
        <v>65359059</v>
      </c>
    </row>
    <row r="190" spans="1:6" x14ac:dyDescent="0.25">
      <c r="A190" s="192" t="s">
        <v>268</v>
      </c>
      <c r="B190" s="192" t="s">
        <v>269</v>
      </c>
      <c r="C190" s="193">
        <v>65359059</v>
      </c>
      <c r="D190" s="193">
        <v>0</v>
      </c>
      <c r="E190" s="193">
        <v>0</v>
      </c>
      <c r="F190" s="193">
        <v>65359059</v>
      </c>
    </row>
    <row r="191" spans="1:6" x14ac:dyDescent="0.25">
      <c r="A191" s="194" t="s">
        <v>2787</v>
      </c>
      <c r="B191" s="194" t="s">
        <v>265</v>
      </c>
      <c r="C191" s="195">
        <v>6219539</v>
      </c>
      <c r="D191" s="195">
        <v>0</v>
      </c>
      <c r="E191" s="195">
        <v>0</v>
      </c>
      <c r="F191" s="195">
        <v>6219539</v>
      </c>
    </row>
    <row r="192" spans="1:6" x14ac:dyDescent="0.25">
      <c r="A192" s="192" t="s">
        <v>2788</v>
      </c>
      <c r="B192" s="192" t="s">
        <v>2814</v>
      </c>
      <c r="C192" s="193">
        <v>6219539</v>
      </c>
      <c r="D192" s="193">
        <v>0</v>
      </c>
      <c r="E192" s="193">
        <v>0</v>
      </c>
      <c r="F192" s="193">
        <v>6219539</v>
      </c>
    </row>
    <row r="193" spans="1:6" x14ac:dyDescent="0.25">
      <c r="A193" s="194" t="s">
        <v>270</v>
      </c>
      <c r="B193" s="194" t="s">
        <v>271</v>
      </c>
      <c r="C193" s="195">
        <v>12372798448</v>
      </c>
      <c r="D193" s="195">
        <v>0</v>
      </c>
      <c r="E193" s="195">
        <v>0</v>
      </c>
      <c r="F193" s="195">
        <v>12372798448</v>
      </c>
    </row>
    <row r="194" spans="1:6" x14ac:dyDescent="0.25">
      <c r="A194" s="192" t="s">
        <v>272</v>
      </c>
      <c r="B194" s="192" t="s">
        <v>245</v>
      </c>
      <c r="C194" s="193">
        <v>12372798448</v>
      </c>
      <c r="D194" s="193">
        <v>0</v>
      </c>
      <c r="E194" s="193">
        <v>0</v>
      </c>
      <c r="F194" s="193">
        <v>12372798448</v>
      </c>
    </row>
    <row r="195" spans="1:6" x14ac:dyDescent="0.25">
      <c r="A195" s="194" t="s">
        <v>3227</v>
      </c>
      <c r="B195" s="194" t="s">
        <v>245</v>
      </c>
      <c r="C195" s="195">
        <v>11427063580</v>
      </c>
      <c r="D195" s="195">
        <v>0</v>
      </c>
      <c r="E195" s="195">
        <v>0</v>
      </c>
      <c r="F195" s="195">
        <v>11427063580</v>
      </c>
    </row>
    <row r="196" spans="1:6" x14ac:dyDescent="0.25">
      <c r="A196" s="192" t="s">
        <v>3228</v>
      </c>
      <c r="B196" s="192" t="s">
        <v>3229</v>
      </c>
      <c r="C196" s="193">
        <v>11427063580</v>
      </c>
      <c r="D196" s="193">
        <v>0</v>
      </c>
      <c r="E196" s="193">
        <v>0</v>
      </c>
      <c r="F196" s="193">
        <v>11427063580</v>
      </c>
    </row>
    <row r="197" spans="1:6" x14ac:dyDescent="0.25">
      <c r="A197" s="194" t="s">
        <v>273</v>
      </c>
      <c r="B197" s="194" t="s">
        <v>245</v>
      </c>
      <c r="C197" s="195">
        <v>945734868</v>
      </c>
      <c r="D197" s="195">
        <v>0</v>
      </c>
      <c r="E197" s="195">
        <v>0</v>
      </c>
      <c r="F197" s="195">
        <v>945734868</v>
      </c>
    </row>
    <row r="198" spans="1:6" x14ac:dyDescent="0.25">
      <c r="A198" s="192" t="s">
        <v>274</v>
      </c>
      <c r="B198" s="192" t="s">
        <v>275</v>
      </c>
      <c r="C198" s="193">
        <v>945734868</v>
      </c>
      <c r="D198" s="193">
        <v>0</v>
      </c>
      <c r="E198" s="193">
        <v>0</v>
      </c>
      <c r="F198" s="193">
        <v>945734868</v>
      </c>
    </row>
    <row r="199" spans="1:6" x14ac:dyDescent="0.25">
      <c r="A199" s="194" t="s">
        <v>276</v>
      </c>
      <c r="B199" s="194" t="s">
        <v>277</v>
      </c>
      <c r="C199" s="195">
        <v>10011616</v>
      </c>
      <c r="D199" s="195">
        <v>0</v>
      </c>
      <c r="E199" s="195">
        <v>0</v>
      </c>
      <c r="F199" s="195">
        <v>10011616</v>
      </c>
    </row>
    <row r="200" spans="1:6" x14ac:dyDescent="0.25">
      <c r="A200" s="192" t="s">
        <v>278</v>
      </c>
      <c r="B200" s="192" t="s">
        <v>277</v>
      </c>
      <c r="C200" s="193">
        <v>10011616</v>
      </c>
      <c r="D200" s="193">
        <v>0</v>
      </c>
      <c r="E200" s="193">
        <v>0</v>
      </c>
      <c r="F200" s="193">
        <v>10011616</v>
      </c>
    </row>
    <row r="201" spans="1:6" x14ac:dyDescent="0.25">
      <c r="A201" s="194" t="s">
        <v>279</v>
      </c>
      <c r="B201" s="194" t="s">
        <v>280</v>
      </c>
      <c r="C201" s="195">
        <v>10011616</v>
      </c>
      <c r="D201" s="195">
        <v>0</v>
      </c>
      <c r="E201" s="195">
        <v>0</v>
      </c>
      <c r="F201" s="195">
        <v>10011616</v>
      </c>
    </row>
    <row r="202" spans="1:6" x14ac:dyDescent="0.25">
      <c r="A202" s="192" t="s">
        <v>281</v>
      </c>
      <c r="B202" s="192" t="s">
        <v>280</v>
      </c>
      <c r="C202" s="193">
        <v>10011616</v>
      </c>
      <c r="D202" s="193">
        <v>0</v>
      </c>
      <c r="E202" s="193">
        <v>0</v>
      </c>
      <c r="F202" s="193">
        <v>10011616</v>
      </c>
    </row>
    <row r="203" spans="1:6" x14ac:dyDescent="0.25">
      <c r="A203" s="194" t="s">
        <v>282</v>
      </c>
      <c r="B203" s="194" t="s">
        <v>283</v>
      </c>
      <c r="C203" s="195">
        <v>10011616</v>
      </c>
      <c r="D203" s="195">
        <v>0</v>
      </c>
      <c r="E203" s="195">
        <v>0</v>
      </c>
      <c r="F203" s="195">
        <v>10011616</v>
      </c>
    </row>
    <row r="204" spans="1:6" x14ac:dyDescent="0.25">
      <c r="A204" s="192" t="s">
        <v>2789</v>
      </c>
      <c r="B204" s="192" t="s">
        <v>611</v>
      </c>
      <c r="C204" s="193">
        <v>-420000</v>
      </c>
      <c r="D204" s="193">
        <v>0</v>
      </c>
      <c r="E204" s="193">
        <v>0</v>
      </c>
      <c r="F204" s="193">
        <v>-420000</v>
      </c>
    </row>
    <row r="205" spans="1:6" x14ac:dyDescent="0.25">
      <c r="A205" s="194" t="s">
        <v>2790</v>
      </c>
      <c r="B205" s="194" t="s">
        <v>2815</v>
      </c>
      <c r="C205" s="195">
        <v>-420000</v>
      </c>
      <c r="D205" s="195">
        <v>0</v>
      </c>
      <c r="E205" s="195">
        <v>0</v>
      </c>
      <c r="F205" s="195">
        <v>-420000</v>
      </c>
    </row>
    <row r="206" spans="1:6" x14ac:dyDescent="0.25">
      <c r="A206" s="192" t="s">
        <v>2900</v>
      </c>
      <c r="B206" s="192" t="s">
        <v>280</v>
      </c>
      <c r="C206" s="193">
        <v>-420000</v>
      </c>
      <c r="D206" s="193">
        <v>0</v>
      </c>
      <c r="E206" s="193">
        <v>0</v>
      </c>
      <c r="F206" s="193">
        <v>-420000</v>
      </c>
    </row>
    <row r="207" spans="1:6" x14ac:dyDescent="0.25">
      <c r="A207" s="194" t="s">
        <v>2901</v>
      </c>
      <c r="B207" s="194" t="s">
        <v>280</v>
      </c>
      <c r="C207" s="195">
        <v>-420000</v>
      </c>
      <c r="D207" s="195">
        <v>0</v>
      </c>
      <c r="E207" s="195">
        <v>0</v>
      </c>
      <c r="F207" s="195">
        <v>-420000</v>
      </c>
    </row>
    <row r="208" spans="1:6" x14ac:dyDescent="0.25">
      <c r="A208" s="192" t="s">
        <v>2902</v>
      </c>
      <c r="B208" s="192" t="s">
        <v>2903</v>
      </c>
      <c r="C208" s="193">
        <v>-420000</v>
      </c>
      <c r="D208" s="193">
        <v>0</v>
      </c>
      <c r="E208" s="193">
        <v>0</v>
      </c>
      <c r="F208" s="193">
        <v>-420000</v>
      </c>
    </row>
    <row r="209" spans="1:6" x14ac:dyDescent="0.25">
      <c r="A209" s="194" t="s">
        <v>284</v>
      </c>
      <c r="B209" s="194" t="s">
        <v>285</v>
      </c>
      <c r="C209" s="195">
        <v>333960807539</v>
      </c>
      <c r="D209" s="195">
        <v>0</v>
      </c>
      <c r="E209" s="195">
        <v>0</v>
      </c>
      <c r="F209" s="195">
        <v>333960807539</v>
      </c>
    </row>
    <row r="210" spans="1:6" x14ac:dyDescent="0.25">
      <c r="A210" s="192" t="s">
        <v>286</v>
      </c>
      <c r="B210" s="192" t="s">
        <v>287</v>
      </c>
      <c r="C210" s="193">
        <v>324227547827</v>
      </c>
      <c r="D210" s="193">
        <v>0</v>
      </c>
      <c r="E210" s="193">
        <v>0</v>
      </c>
      <c r="F210" s="193">
        <v>324227547827</v>
      </c>
    </row>
    <row r="211" spans="1:6" x14ac:dyDescent="0.25">
      <c r="A211" s="194" t="s">
        <v>288</v>
      </c>
      <c r="B211" s="194" t="s">
        <v>289</v>
      </c>
      <c r="C211" s="195">
        <v>324227547827</v>
      </c>
      <c r="D211" s="195">
        <v>0</v>
      </c>
      <c r="E211" s="195">
        <v>0</v>
      </c>
      <c r="F211" s="195">
        <v>324227547827</v>
      </c>
    </row>
    <row r="212" spans="1:6" x14ac:dyDescent="0.25">
      <c r="A212" s="192" t="s">
        <v>290</v>
      </c>
      <c r="B212" s="192" t="s">
        <v>291</v>
      </c>
      <c r="C212" s="193">
        <v>154306000000</v>
      </c>
      <c r="D212" s="193">
        <v>0</v>
      </c>
      <c r="E212" s="193">
        <v>0</v>
      </c>
      <c r="F212" s="193">
        <v>154306000000</v>
      </c>
    </row>
    <row r="213" spans="1:6" x14ac:dyDescent="0.25">
      <c r="A213" s="194" t="s">
        <v>292</v>
      </c>
      <c r="B213" s="194" t="s">
        <v>291</v>
      </c>
      <c r="C213" s="195">
        <v>232436000000</v>
      </c>
      <c r="D213" s="195">
        <v>0</v>
      </c>
      <c r="E213" s="195">
        <v>0</v>
      </c>
      <c r="F213" s="195">
        <v>232436000000</v>
      </c>
    </row>
    <row r="214" spans="1:6" x14ac:dyDescent="0.25">
      <c r="A214" s="192" t="s">
        <v>293</v>
      </c>
      <c r="B214" s="192" t="s">
        <v>294</v>
      </c>
      <c r="C214" s="193">
        <v>232436000000</v>
      </c>
      <c r="D214" s="193">
        <v>0</v>
      </c>
      <c r="E214" s="193">
        <v>0</v>
      </c>
      <c r="F214" s="193">
        <v>232436000000</v>
      </c>
    </row>
    <row r="215" spans="1:6" x14ac:dyDescent="0.25">
      <c r="A215" s="194" t="s">
        <v>3052</v>
      </c>
      <c r="B215" s="194" t="s">
        <v>291</v>
      </c>
      <c r="C215" s="195">
        <v>-78130000000</v>
      </c>
      <c r="D215" s="195">
        <v>0</v>
      </c>
      <c r="E215" s="195">
        <v>0</v>
      </c>
      <c r="F215" s="195">
        <v>-78130000000</v>
      </c>
    </row>
    <row r="216" spans="1:6" x14ac:dyDescent="0.25">
      <c r="A216" s="192" t="s">
        <v>3053</v>
      </c>
      <c r="B216" s="192" t="s">
        <v>295</v>
      </c>
      <c r="C216" s="193">
        <v>-78130000000</v>
      </c>
      <c r="D216" s="193">
        <v>0</v>
      </c>
      <c r="E216" s="193">
        <v>0</v>
      </c>
      <c r="F216" s="193">
        <v>-78130000000</v>
      </c>
    </row>
    <row r="217" spans="1:6" x14ac:dyDescent="0.25">
      <c r="A217" s="194" t="s">
        <v>296</v>
      </c>
      <c r="B217" s="194" t="s">
        <v>297</v>
      </c>
      <c r="C217" s="195">
        <v>120821547827</v>
      </c>
      <c r="D217" s="195">
        <v>0</v>
      </c>
      <c r="E217" s="195">
        <v>0</v>
      </c>
      <c r="F217" s="195">
        <v>120821547827</v>
      </c>
    </row>
    <row r="218" spans="1:6" x14ac:dyDescent="0.25">
      <c r="A218" s="192" t="s">
        <v>298</v>
      </c>
      <c r="B218" s="192" t="s">
        <v>297</v>
      </c>
      <c r="C218" s="193">
        <v>120821547827</v>
      </c>
      <c r="D218" s="193">
        <v>0</v>
      </c>
      <c r="E218" s="193">
        <v>0</v>
      </c>
      <c r="F218" s="193">
        <v>120821547827</v>
      </c>
    </row>
    <row r="219" spans="1:6" x14ac:dyDescent="0.25">
      <c r="A219" s="194" t="s">
        <v>299</v>
      </c>
      <c r="B219" s="194" t="s">
        <v>300</v>
      </c>
      <c r="C219" s="195">
        <v>120821547827</v>
      </c>
      <c r="D219" s="195">
        <v>0</v>
      </c>
      <c r="E219" s="195">
        <v>0</v>
      </c>
      <c r="F219" s="195">
        <v>120821547827</v>
      </c>
    </row>
    <row r="220" spans="1:6" x14ac:dyDescent="0.25">
      <c r="A220" s="192" t="s">
        <v>301</v>
      </c>
      <c r="B220" s="192" t="s">
        <v>302</v>
      </c>
      <c r="C220" s="193">
        <v>49100000000</v>
      </c>
      <c r="D220" s="193">
        <v>0</v>
      </c>
      <c r="E220" s="193">
        <v>0</v>
      </c>
      <c r="F220" s="193">
        <v>49100000000</v>
      </c>
    </row>
    <row r="221" spans="1:6" x14ac:dyDescent="0.25">
      <c r="A221" s="194" t="s">
        <v>303</v>
      </c>
      <c r="B221" s="194" t="s">
        <v>302</v>
      </c>
      <c r="C221" s="195">
        <v>49100000000</v>
      </c>
      <c r="D221" s="195">
        <v>0</v>
      </c>
      <c r="E221" s="195">
        <v>0</v>
      </c>
      <c r="F221" s="195">
        <v>49100000000</v>
      </c>
    </row>
    <row r="222" spans="1:6" x14ac:dyDescent="0.25">
      <c r="A222" s="192" t="s">
        <v>304</v>
      </c>
      <c r="B222" s="192" t="s">
        <v>302</v>
      </c>
      <c r="C222" s="193">
        <v>49100000000</v>
      </c>
      <c r="D222" s="193">
        <v>0</v>
      </c>
      <c r="E222" s="193">
        <v>0</v>
      </c>
      <c r="F222" s="193">
        <v>49100000000</v>
      </c>
    </row>
    <row r="223" spans="1:6" x14ac:dyDescent="0.25">
      <c r="A223" s="194" t="s">
        <v>305</v>
      </c>
      <c r="B223" s="194" t="s">
        <v>306</v>
      </c>
      <c r="C223" s="195">
        <v>9733259712</v>
      </c>
      <c r="D223" s="195">
        <v>0</v>
      </c>
      <c r="E223" s="195">
        <v>0</v>
      </c>
      <c r="F223" s="195">
        <v>9733259712</v>
      </c>
    </row>
    <row r="224" spans="1:6" x14ac:dyDescent="0.25">
      <c r="A224" s="192" t="s">
        <v>307</v>
      </c>
      <c r="B224" s="192" t="s">
        <v>308</v>
      </c>
      <c r="C224" s="193">
        <v>9733259712</v>
      </c>
      <c r="D224" s="193">
        <v>0</v>
      </c>
      <c r="E224" s="193">
        <v>0</v>
      </c>
      <c r="F224" s="193">
        <v>9733259712</v>
      </c>
    </row>
    <row r="225" spans="1:6" x14ac:dyDescent="0.25">
      <c r="A225" s="194" t="s">
        <v>309</v>
      </c>
      <c r="B225" s="194" t="s">
        <v>310</v>
      </c>
      <c r="C225" s="195">
        <v>195235442323</v>
      </c>
      <c r="D225" s="195">
        <v>0</v>
      </c>
      <c r="E225" s="195">
        <v>0</v>
      </c>
      <c r="F225" s="195">
        <v>195235442323</v>
      </c>
    </row>
    <row r="226" spans="1:6" x14ac:dyDescent="0.25">
      <c r="A226" s="192" t="s">
        <v>311</v>
      </c>
      <c r="B226" s="192" t="s">
        <v>310</v>
      </c>
      <c r="C226" s="193">
        <v>15108452173</v>
      </c>
      <c r="D226" s="193">
        <v>0</v>
      </c>
      <c r="E226" s="193">
        <v>0</v>
      </c>
      <c r="F226" s="193">
        <v>15108452173</v>
      </c>
    </row>
    <row r="227" spans="1:6" x14ac:dyDescent="0.25">
      <c r="A227" s="194" t="s">
        <v>312</v>
      </c>
      <c r="B227" s="194" t="s">
        <v>300</v>
      </c>
      <c r="C227" s="195">
        <v>15108452173</v>
      </c>
      <c r="D227" s="195">
        <v>0</v>
      </c>
      <c r="E227" s="195">
        <v>0</v>
      </c>
      <c r="F227" s="195">
        <v>15108452173</v>
      </c>
    </row>
    <row r="228" spans="1:6" x14ac:dyDescent="0.25">
      <c r="A228" s="192" t="s">
        <v>313</v>
      </c>
      <c r="B228" s="192" t="s">
        <v>310</v>
      </c>
      <c r="C228" s="193">
        <v>170440777650</v>
      </c>
      <c r="D228" s="193">
        <v>0</v>
      </c>
      <c r="E228" s="193">
        <v>0</v>
      </c>
      <c r="F228" s="193">
        <v>170440777650</v>
      </c>
    </row>
    <row r="229" spans="1:6" x14ac:dyDescent="0.25">
      <c r="A229" s="194" t="s">
        <v>314</v>
      </c>
      <c r="B229" s="194" t="s">
        <v>315</v>
      </c>
      <c r="C229" s="195">
        <v>170440777650</v>
      </c>
      <c r="D229" s="195">
        <v>0</v>
      </c>
      <c r="E229" s="195">
        <v>0</v>
      </c>
      <c r="F229" s="195">
        <v>170440777650</v>
      </c>
    </row>
    <row r="230" spans="1:6" x14ac:dyDescent="0.25">
      <c r="A230" s="192" t="s">
        <v>316</v>
      </c>
      <c r="B230" s="192" t="s">
        <v>310</v>
      </c>
      <c r="C230" s="193">
        <v>9686212500</v>
      </c>
      <c r="D230" s="193">
        <v>0</v>
      </c>
      <c r="E230" s="193">
        <v>0</v>
      </c>
      <c r="F230" s="193">
        <v>9686212500</v>
      </c>
    </row>
    <row r="231" spans="1:6" x14ac:dyDescent="0.25">
      <c r="A231" s="194" t="s">
        <v>317</v>
      </c>
      <c r="B231" s="194" t="s">
        <v>318</v>
      </c>
      <c r="C231" s="195">
        <v>9686212500</v>
      </c>
      <c r="D231" s="195">
        <v>0</v>
      </c>
      <c r="E231" s="195">
        <v>0</v>
      </c>
      <c r="F231" s="195">
        <v>9686212500</v>
      </c>
    </row>
    <row r="232" spans="1:6" x14ac:dyDescent="0.25">
      <c r="A232" s="192" t="s">
        <v>319</v>
      </c>
      <c r="B232" s="192" t="s">
        <v>320</v>
      </c>
      <c r="C232" s="193">
        <v>-185502182611</v>
      </c>
      <c r="D232" s="193">
        <v>0</v>
      </c>
      <c r="E232" s="193">
        <v>0</v>
      </c>
      <c r="F232" s="193">
        <v>-185502182611</v>
      </c>
    </row>
    <row r="233" spans="1:6" x14ac:dyDescent="0.25">
      <c r="A233" s="194" t="s">
        <v>321</v>
      </c>
      <c r="B233" s="194" t="s">
        <v>320</v>
      </c>
      <c r="C233" s="195">
        <v>-9328232604</v>
      </c>
      <c r="D233" s="195">
        <v>0</v>
      </c>
      <c r="E233" s="195">
        <v>0</v>
      </c>
      <c r="F233" s="195">
        <v>-9328232604</v>
      </c>
    </row>
    <row r="234" spans="1:6" x14ac:dyDescent="0.25">
      <c r="A234" s="192" t="s">
        <v>2905</v>
      </c>
      <c r="B234" s="192" t="s">
        <v>2904</v>
      </c>
      <c r="C234" s="193">
        <v>-36001695</v>
      </c>
      <c r="D234" s="193">
        <v>0</v>
      </c>
      <c r="E234" s="193">
        <v>0</v>
      </c>
      <c r="F234" s="193">
        <v>-36001695</v>
      </c>
    </row>
    <row r="235" spans="1:6" x14ac:dyDescent="0.25">
      <c r="A235" s="194" t="s">
        <v>322</v>
      </c>
      <c r="B235" s="194" t="s">
        <v>300</v>
      </c>
      <c r="C235" s="195">
        <v>-9292230909</v>
      </c>
      <c r="D235" s="195">
        <v>0</v>
      </c>
      <c r="E235" s="195">
        <v>0</v>
      </c>
      <c r="F235" s="195">
        <v>-9292230909</v>
      </c>
    </row>
    <row r="236" spans="1:6" x14ac:dyDescent="0.25">
      <c r="A236" s="192" t="s">
        <v>323</v>
      </c>
      <c r="B236" s="192" t="s">
        <v>320</v>
      </c>
      <c r="C236" s="193">
        <v>-167539549181</v>
      </c>
      <c r="D236" s="193">
        <v>0</v>
      </c>
      <c r="E236" s="193">
        <v>0</v>
      </c>
      <c r="F236" s="193">
        <v>-167539549181</v>
      </c>
    </row>
    <row r="237" spans="1:6" x14ac:dyDescent="0.25">
      <c r="A237" s="194" t="s">
        <v>324</v>
      </c>
      <c r="B237" s="194" t="s">
        <v>315</v>
      </c>
      <c r="C237" s="195">
        <v>-167539549181</v>
      </c>
      <c r="D237" s="195">
        <v>0</v>
      </c>
      <c r="E237" s="195">
        <v>0</v>
      </c>
      <c r="F237" s="195">
        <v>-167539549181</v>
      </c>
    </row>
    <row r="238" spans="1:6" x14ac:dyDescent="0.25">
      <c r="A238" s="192" t="s">
        <v>325</v>
      </c>
      <c r="B238" s="192" t="s">
        <v>320</v>
      </c>
      <c r="C238" s="193">
        <v>-8634400826</v>
      </c>
      <c r="D238" s="193">
        <v>0</v>
      </c>
      <c r="E238" s="193">
        <v>0</v>
      </c>
      <c r="F238" s="193">
        <v>-8634400826</v>
      </c>
    </row>
    <row r="239" spans="1:6" x14ac:dyDescent="0.25">
      <c r="A239" s="194" t="s">
        <v>326</v>
      </c>
      <c r="B239" s="194" t="s">
        <v>318</v>
      </c>
      <c r="C239" s="195">
        <v>-8634400826</v>
      </c>
      <c r="D239" s="195">
        <v>0</v>
      </c>
      <c r="E239" s="195">
        <v>0</v>
      </c>
      <c r="F239" s="195">
        <v>-8634400826</v>
      </c>
    </row>
    <row r="240" spans="1:6" x14ac:dyDescent="0.25">
      <c r="A240" s="192" t="s">
        <v>327</v>
      </c>
      <c r="B240" s="192" t="s">
        <v>328</v>
      </c>
      <c r="C240" s="193">
        <v>421976812345</v>
      </c>
      <c r="D240" s="193">
        <v>40721255.049999997</v>
      </c>
      <c r="E240" s="193">
        <v>317594841235</v>
      </c>
      <c r="F240" s="193">
        <v>739571653580</v>
      </c>
    </row>
    <row r="241" spans="1:6" x14ac:dyDescent="0.25">
      <c r="A241" s="194" t="s">
        <v>329</v>
      </c>
      <c r="B241" s="194" t="s">
        <v>330</v>
      </c>
      <c r="C241" s="195">
        <v>179642987560</v>
      </c>
      <c r="D241" s="195">
        <v>27354298.07</v>
      </c>
      <c r="E241" s="195">
        <v>213342735679</v>
      </c>
      <c r="F241" s="195">
        <v>392985723239</v>
      </c>
    </row>
    <row r="242" spans="1:6" x14ac:dyDescent="0.25">
      <c r="A242" s="192" t="s">
        <v>331</v>
      </c>
      <c r="B242" s="192" t="s">
        <v>332</v>
      </c>
      <c r="C242" s="193">
        <v>179642987560</v>
      </c>
      <c r="D242" s="193">
        <v>26824280</v>
      </c>
      <c r="E242" s="193">
        <v>209208997547</v>
      </c>
      <c r="F242" s="193">
        <v>388851985107</v>
      </c>
    </row>
    <row r="243" spans="1:6" x14ac:dyDescent="0.25">
      <c r="A243" s="194" t="s">
        <v>333</v>
      </c>
      <c r="B243" s="194" t="s">
        <v>245</v>
      </c>
      <c r="C243" s="195">
        <v>86501000000</v>
      </c>
      <c r="D243" s="195">
        <v>6002000</v>
      </c>
      <c r="E243" s="195">
        <v>46811038480</v>
      </c>
      <c r="F243" s="195">
        <v>133312038480</v>
      </c>
    </row>
    <row r="244" spans="1:6" x14ac:dyDescent="0.25">
      <c r="A244" s="192" t="s">
        <v>334</v>
      </c>
      <c r="B244" s="192" t="s">
        <v>245</v>
      </c>
      <c r="C244" s="193">
        <v>0</v>
      </c>
      <c r="D244" s="193">
        <v>21002000</v>
      </c>
      <c r="E244" s="193">
        <v>163799638480</v>
      </c>
      <c r="F244" s="193">
        <v>163799638480</v>
      </c>
    </row>
    <row r="245" spans="1:6" x14ac:dyDescent="0.25">
      <c r="A245" s="194" t="s">
        <v>336</v>
      </c>
      <c r="B245" s="194" t="s">
        <v>335</v>
      </c>
      <c r="C245" s="195">
        <v>0</v>
      </c>
      <c r="D245" s="195">
        <v>13450000</v>
      </c>
      <c r="E245" s="195">
        <v>104899778000</v>
      </c>
      <c r="F245" s="195">
        <v>104899778000</v>
      </c>
    </row>
    <row r="246" spans="1:6" x14ac:dyDescent="0.25">
      <c r="A246" s="192" t="s">
        <v>337</v>
      </c>
      <c r="B246" s="192" t="s">
        <v>335</v>
      </c>
      <c r="C246" s="193">
        <v>0</v>
      </c>
      <c r="D246" s="193">
        <v>7552000</v>
      </c>
      <c r="E246" s="193">
        <v>58899860480</v>
      </c>
      <c r="F246" s="193">
        <v>58899860480</v>
      </c>
    </row>
    <row r="247" spans="1:6" x14ac:dyDescent="0.25">
      <c r="A247" s="194" t="s">
        <v>338</v>
      </c>
      <c r="B247" s="194" t="s">
        <v>245</v>
      </c>
      <c r="C247" s="195">
        <v>124001000000</v>
      </c>
      <c r="D247" s="195">
        <v>0</v>
      </c>
      <c r="E247" s="195">
        <v>0</v>
      </c>
      <c r="F247" s="195">
        <v>124001000000</v>
      </c>
    </row>
    <row r="248" spans="1:6" x14ac:dyDescent="0.25">
      <c r="A248" s="192" t="s">
        <v>3230</v>
      </c>
      <c r="B248" s="192" t="s">
        <v>339</v>
      </c>
      <c r="C248" s="193">
        <v>3000000000</v>
      </c>
      <c r="D248" s="193">
        <v>0</v>
      </c>
      <c r="E248" s="193">
        <v>0</v>
      </c>
      <c r="F248" s="193">
        <v>3000000000</v>
      </c>
    </row>
    <row r="249" spans="1:6" x14ac:dyDescent="0.25">
      <c r="A249" s="194" t="s">
        <v>340</v>
      </c>
      <c r="B249" s="194" t="s">
        <v>339</v>
      </c>
      <c r="C249" s="195">
        <v>54500000000</v>
      </c>
      <c r="D249" s="195">
        <v>0</v>
      </c>
      <c r="E249" s="195">
        <v>0</v>
      </c>
      <c r="F249" s="195">
        <v>54500000000</v>
      </c>
    </row>
    <row r="250" spans="1:6" x14ac:dyDescent="0.25">
      <c r="A250" s="192" t="s">
        <v>341</v>
      </c>
      <c r="B250" s="192" t="s">
        <v>339</v>
      </c>
      <c r="C250" s="193">
        <v>66501000000</v>
      </c>
      <c r="D250" s="193">
        <v>0</v>
      </c>
      <c r="E250" s="193">
        <v>0</v>
      </c>
      <c r="F250" s="193">
        <v>66501000000</v>
      </c>
    </row>
    <row r="251" spans="1:6" x14ac:dyDescent="0.25">
      <c r="A251" s="194" t="s">
        <v>3054</v>
      </c>
      <c r="B251" s="194" t="s">
        <v>245</v>
      </c>
      <c r="C251" s="195">
        <v>0</v>
      </c>
      <c r="D251" s="195">
        <v>-15000000</v>
      </c>
      <c r="E251" s="195">
        <v>-116988600000</v>
      </c>
      <c r="F251" s="195">
        <v>-116988600000</v>
      </c>
    </row>
    <row r="252" spans="1:6" x14ac:dyDescent="0.25">
      <c r="A252" s="192" t="s">
        <v>3055</v>
      </c>
      <c r="B252" s="192" t="s">
        <v>339</v>
      </c>
      <c r="C252" s="193">
        <v>0</v>
      </c>
      <c r="D252" s="193">
        <v>-8750000</v>
      </c>
      <c r="E252" s="193">
        <v>-68243350000</v>
      </c>
      <c r="F252" s="193">
        <v>-68243350000</v>
      </c>
    </row>
    <row r="253" spans="1:6" x14ac:dyDescent="0.25">
      <c r="A253" s="194" t="s">
        <v>3569</v>
      </c>
      <c r="B253" s="194" t="s">
        <v>339</v>
      </c>
      <c r="C253" s="195">
        <v>0</v>
      </c>
      <c r="D253" s="195">
        <v>-6250000</v>
      </c>
      <c r="E253" s="195">
        <v>-48745250000</v>
      </c>
      <c r="F253" s="195">
        <v>-48745250000</v>
      </c>
    </row>
    <row r="254" spans="1:6" x14ac:dyDescent="0.25">
      <c r="A254" s="192" t="s">
        <v>342</v>
      </c>
      <c r="B254" s="192" t="s">
        <v>245</v>
      </c>
      <c r="C254" s="193">
        <v>-37500000000</v>
      </c>
      <c r="D254" s="193">
        <v>0</v>
      </c>
      <c r="E254" s="193">
        <v>0</v>
      </c>
      <c r="F254" s="193">
        <v>-37500000000</v>
      </c>
    </row>
    <row r="255" spans="1:6" x14ac:dyDescent="0.25">
      <c r="A255" s="194" t="s">
        <v>343</v>
      </c>
      <c r="B255" s="194" t="s">
        <v>339</v>
      </c>
      <c r="C255" s="195">
        <v>-6000000000</v>
      </c>
      <c r="D255" s="195">
        <v>0</v>
      </c>
      <c r="E255" s="195">
        <v>0</v>
      </c>
      <c r="F255" s="195">
        <v>-6000000000</v>
      </c>
    </row>
    <row r="256" spans="1:6" x14ac:dyDescent="0.25">
      <c r="A256" s="192" t="s">
        <v>2906</v>
      </c>
      <c r="B256" s="192" t="s">
        <v>339</v>
      </c>
      <c r="C256" s="193">
        <v>-31500000000</v>
      </c>
      <c r="D256" s="193">
        <v>0</v>
      </c>
      <c r="E256" s="193">
        <v>0</v>
      </c>
      <c r="F256" s="193">
        <v>-31500000000</v>
      </c>
    </row>
    <row r="257" spans="1:6" x14ac:dyDescent="0.25">
      <c r="A257" s="194" t="s">
        <v>2791</v>
      </c>
      <c r="B257" s="194" t="s">
        <v>1102</v>
      </c>
      <c r="C257" s="195">
        <v>2867717089</v>
      </c>
      <c r="D257" s="195">
        <v>10000000</v>
      </c>
      <c r="E257" s="195">
        <v>77992400000</v>
      </c>
      <c r="F257" s="195">
        <v>80860117089</v>
      </c>
    </row>
    <row r="258" spans="1:6" x14ac:dyDescent="0.25">
      <c r="A258" s="192" t="s">
        <v>3570</v>
      </c>
      <c r="B258" s="192" t="s">
        <v>1102</v>
      </c>
      <c r="C258" s="193">
        <v>0</v>
      </c>
      <c r="D258" s="193">
        <v>10000000</v>
      </c>
      <c r="E258" s="193">
        <v>77992400000</v>
      </c>
      <c r="F258" s="193">
        <v>77992400000</v>
      </c>
    </row>
    <row r="259" spans="1:6" x14ac:dyDescent="0.25">
      <c r="A259" s="194" t="s">
        <v>3571</v>
      </c>
      <c r="B259" s="194" t="s">
        <v>3572</v>
      </c>
      <c r="C259" s="195">
        <v>0</v>
      </c>
      <c r="D259" s="195">
        <v>10000000</v>
      </c>
      <c r="E259" s="195">
        <v>77992400000</v>
      </c>
      <c r="F259" s="195">
        <v>77992400000</v>
      </c>
    </row>
    <row r="260" spans="1:6" x14ac:dyDescent="0.25">
      <c r="A260" s="192" t="s">
        <v>2792</v>
      </c>
      <c r="B260" s="192" t="s">
        <v>1102</v>
      </c>
      <c r="C260" s="193">
        <v>2867717089</v>
      </c>
      <c r="D260" s="193">
        <v>0</v>
      </c>
      <c r="E260" s="193">
        <v>0</v>
      </c>
      <c r="F260" s="193">
        <v>2867717089</v>
      </c>
    </row>
    <row r="261" spans="1:6" x14ac:dyDescent="0.25">
      <c r="A261" s="194" t="s">
        <v>2907</v>
      </c>
      <c r="B261" s="194" t="s">
        <v>1102</v>
      </c>
      <c r="C261" s="195">
        <v>2611111113</v>
      </c>
      <c r="D261" s="195">
        <v>0</v>
      </c>
      <c r="E261" s="195">
        <v>0</v>
      </c>
      <c r="F261" s="195">
        <v>2611111113</v>
      </c>
    </row>
    <row r="262" spans="1:6" x14ac:dyDescent="0.25">
      <c r="A262" s="192" t="s">
        <v>3573</v>
      </c>
      <c r="B262" s="192" t="s">
        <v>1102</v>
      </c>
      <c r="C262" s="193">
        <v>256605976</v>
      </c>
      <c r="D262" s="193">
        <v>0</v>
      </c>
      <c r="E262" s="193">
        <v>0</v>
      </c>
      <c r="F262" s="193">
        <v>256605976</v>
      </c>
    </row>
    <row r="263" spans="1:6" x14ac:dyDescent="0.25">
      <c r="A263" s="194" t="s">
        <v>345</v>
      </c>
      <c r="B263" s="194" t="s">
        <v>346</v>
      </c>
      <c r="C263" s="195">
        <v>10000000000</v>
      </c>
      <c r="D263" s="195">
        <v>9050000</v>
      </c>
      <c r="E263" s="195">
        <v>70583122000</v>
      </c>
      <c r="F263" s="195">
        <v>80583122000</v>
      </c>
    </row>
    <row r="264" spans="1:6" x14ac:dyDescent="0.25">
      <c r="A264" s="192" t="s">
        <v>347</v>
      </c>
      <c r="B264" s="192" t="s">
        <v>346</v>
      </c>
      <c r="C264" s="193">
        <v>0</v>
      </c>
      <c r="D264" s="193">
        <v>9050000</v>
      </c>
      <c r="E264" s="193">
        <v>70583122000</v>
      </c>
      <c r="F264" s="193">
        <v>70583122000</v>
      </c>
    </row>
    <row r="265" spans="1:6" x14ac:dyDescent="0.25">
      <c r="A265" s="194" t="s">
        <v>3574</v>
      </c>
      <c r="B265" s="194" t="s">
        <v>346</v>
      </c>
      <c r="C265" s="195">
        <v>0</v>
      </c>
      <c r="D265" s="195">
        <v>3000000</v>
      </c>
      <c r="E265" s="195">
        <v>23397720000</v>
      </c>
      <c r="F265" s="195">
        <v>23397720000</v>
      </c>
    </row>
    <row r="266" spans="1:6" x14ac:dyDescent="0.25">
      <c r="A266" s="192" t="s">
        <v>348</v>
      </c>
      <c r="B266" s="192" t="s">
        <v>346</v>
      </c>
      <c r="C266" s="193">
        <v>0</v>
      </c>
      <c r="D266" s="193">
        <v>3500000</v>
      </c>
      <c r="E266" s="193">
        <v>27297340000</v>
      </c>
      <c r="F266" s="193">
        <v>27297340000</v>
      </c>
    </row>
    <row r="267" spans="1:6" x14ac:dyDescent="0.25">
      <c r="A267" s="194" t="s">
        <v>3575</v>
      </c>
      <c r="B267" s="194" t="s">
        <v>346</v>
      </c>
      <c r="C267" s="195">
        <v>0</v>
      </c>
      <c r="D267" s="195">
        <v>2000000</v>
      </c>
      <c r="E267" s="195">
        <v>15598480000</v>
      </c>
      <c r="F267" s="195">
        <v>15598480000</v>
      </c>
    </row>
    <row r="268" spans="1:6" x14ac:dyDescent="0.25">
      <c r="A268" s="192" t="s">
        <v>349</v>
      </c>
      <c r="B268" s="192" t="s">
        <v>346</v>
      </c>
      <c r="C268" s="193">
        <v>0</v>
      </c>
      <c r="D268" s="193">
        <v>550000</v>
      </c>
      <c r="E268" s="193">
        <v>4289582000</v>
      </c>
      <c r="F268" s="193">
        <v>4289582000</v>
      </c>
    </row>
    <row r="269" spans="1:6" x14ac:dyDescent="0.25">
      <c r="A269" s="194" t="s">
        <v>350</v>
      </c>
      <c r="B269" s="194" t="s">
        <v>346</v>
      </c>
      <c r="C269" s="195">
        <v>10000000000</v>
      </c>
      <c r="D269" s="195">
        <v>0</v>
      </c>
      <c r="E269" s="195">
        <v>0</v>
      </c>
      <c r="F269" s="195">
        <v>10000000000</v>
      </c>
    </row>
    <row r="270" spans="1:6" x14ac:dyDescent="0.25">
      <c r="A270" s="192" t="s">
        <v>3576</v>
      </c>
      <c r="B270" s="192" t="s">
        <v>346</v>
      </c>
      <c r="C270" s="193">
        <v>10000000000</v>
      </c>
      <c r="D270" s="193">
        <v>0</v>
      </c>
      <c r="E270" s="193">
        <v>0</v>
      </c>
      <c r="F270" s="193">
        <v>10000000000</v>
      </c>
    </row>
    <row r="271" spans="1:6" x14ac:dyDescent="0.25">
      <c r="A271" s="194" t="s">
        <v>351</v>
      </c>
      <c r="B271" s="194" t="s">
        <v>352</v>
      </c>
      <c r="C271" s="195">
        <v>80274270471</v>
      </c>
      <c r="D271" s="195">
        <v>1772280</v>
      </c>
      <c r="E271" s="195">
        <v>13822437067</v>
      </c>
      <c r="F271" s="195">
        <v>94096707538</v>
      </c>
    </row>
    <row r="272" spans="1:6" x14ac:dyDescent="0.25">
      <c r="A272" s="192" t="s">
        <v>353</v>
      </c>
      <c r="B272" s="192" t="s">
        <v>352</v>
      </c>
      <c r="C272" s="193">
        <v>0</v>
      </c>
      <c r="D272" s="193">
        <v>1772280</v>
      </c>
      <c r="E272" s="193">
        <v>13822437067</v>
      </c>
      <c r="F272" s="193">
        <v>13822437067</v>
      </c>
    </row>
    <row r="273" spans="1:6" x14ac:dyDescent="0.25">
      <c r="A273" s="194" t="s">
        <v>2833</v>
      </c>
      <c r="B273" s="194" t="s">
        <v>352</v>
      </c>
      <c r="C273" s="195">
        <v>0</v>
      </c>
      <c r="D273" s="195">
        <v>1000000</v>
      </c>
      <c r="E273" s="195">
        <v>7799240000</v>
      </c>
      <c r="F273" s="195">
        <v>7799240000</v>
      </c>
    </row>
    <row r="274" spans="1:6" x14ac:dyDescent="0.25">
      <c r="A274" s="192" t="s">
        <v>354</v>
      </c>
      <c r="B274" s="192" t="s">
        <v>352</v>
      </c>
      <c r="C274" s="193">
        <v>0</v>
      </c>
      <c r="D274" s="193">
        <v>772280</v>
      </c>
      <c r="E274" s="193">
        <v>6023197067</v>
      </c>
      <c r="F274" s="193">
        <v>6023197067</v>
      </c>
    </row>
    <row r="275" spans="1:6" x14ac:dyDescent="0.25">
      <c r="A275" s="194" t="s">
        <v>355</v>
      </c>
      <c r="B275" s="194" t="s">
        <v>352</v>
      </c>
      <c r="C275" s="195">
        <v>80274270471</v>
      </c>
      <c r="D275" s="195">
        <v>0</v>
      </c>
      <c r="E275" s="195">
        <v>0</v>
      </c>
      <c r="F275" s="195">
        <v>80274270471</v>
      </c>
    </row>
    <row r="276" spans="1:6" x14ac:dyDescent="0.25">
      <c r="A276" s="192" t="s">
        <v>3577</v>
      </c>
      <c r="B276" s="192" t="s">
        <v>352</v>
      </c>
      <c r="C276" s="193">
        <v>10000000000</v>
      </c>
      <c r="D276" s="193">
        <v>0</v>
      </c>
      <c r="E276" s="193">
        <v>0</v>
      </c>
      <c r="F276" s="193">
        <v>10000000000</v>
      </c>
    </row>
    <row r="277" spans="1:6" x14ac:dyDescent="0.25">
      <c r="A277" s="194" t="s">
        <v>2793</v>
      </c>
      <c r="B277" s="194" t="s">
        <v>352</v>
      </c>
      <c r="C277" s="195">
        <v>900000000</v>
      </c>
      <c r="D277" s="195">
        <v>0</v>
      </c>
      <c r="E277" s="195">
        <v>0</v>
      </c>
      <c r="F277" s="195">
        <v>900000000</v>
      </c>
    </row>
    <row r="278" spans="1:6" x14ac:dyDescent="0.25">
      <c r="A278" s="192" t="s">
        <v>356</v>
      </c>
      <c r="B278" s="192" t="s">
        <v>352</v>
      </c>
      <c r="C278" s="193">
        <v>40124270471</v>
      </c>
      <c r="D278" s="193">
        <v>0</v>
      </c>
      <c r="E278" s="193">
        <v>0</v>
      </c>
      <c r="F278" s="193">
        <v>40124270471</v>
      </c>
    </row>
    <row r="279" spans="1:6" x14ac:dyDescent="0.25">
      <c r="A279" s="194" t="s">
        <v>3231</v>
      </c>
      <c r="B279" s="194" t="s">
        <v>352</v>
      </c>
      <c r="C279" s="195">
        <v>29250000000</v>
      </c>
      <c r="D279" s="195">
        <v>0</v>
      </c>
      <c r="E279" s="195">
        <v>0</v>
      </c>
      <c r="F279" s="195">
        <v>29250000000</v>
      </c>
    </row>
    <row r="280" spans="1:6" x14ac:dyDescent="0.25">
      <c r="A280" s="192" t="s">
        <v>3056</v>
      </c>
      <c r="B280" s="192" t="s">
        <v>3057</v>
      </c>
      <c r="C280" s="193">
        <v>0</v>
      </c>
      <c r="D280" s="193">
        <v>128250</v>
      </c>
      <c r="E280" s="193">
        <v>1000252530</v>
      </c>
      <c r="F280" s="193">
        <v>1000252530</v>
      </c>
    </row>
    <row r="281" spans="1:6" x14ac:dyDescent="0.25">
      <c r="A281" s="194" t="s">
        <v>3058</v>
      </c>
      <c r="B281" s="194" t="s">
        <v>352</v>
      </c>
      <c r="C281" s="195">
        <v>0</v>
      </c>
      <c r="D281" s="195">
        <v>128250</v>
      </c>
      <c r="E281" s="195">
        <v>1000252530</v>
      </c>
      <c r="F281" s="195">
        <v>1000252530</v>
      </c>
    </row>
    <row r="282" spans="1:6" x14ac:dyDescent="0.25">
      <c r="A282" s="192" t="s">
        <v>3059</v>
      </c>
      <c r="B282" s="192" t="s">
        <v>352</v>
      </c>
      <c r="C282" s="193">
        <v>0</v>
      </c>
      <c r="D282" s="193">
        <v>128250</v>
      </c>
      <c r="E282" s="193">
        <v>1000252530</v>
      </c>
      <c r="F282" s="193">
        <v>1000252530</v>
      </c>
    </row>
    <row r="283" spans="1:6" x14ac:dyDescent="0.25">
      <c r="A283" s="194" t="s">
        <v>3060</v>
      </c>
      <c r="B283" s="194" t="s">
        <v>3057</v>
      </c>
      <c r="C283" s="195">
        <v>0</v>
      </c>
      <c r="D283" s="195">
        <v>128250</v>
      </c>
      <c r="E283" s="195">
        <v>1000252530</v>
      </c>
      <c r="F283" s="195">
        <v>1000252530</v>
      </c>
    </row>
    <row r="284" spans="1:6" x14ac:dyDescent="0.25">
      <c r="A284" s="192" t="s">
        <v>357</v>
      </c>
      <c r="B284" s="192" t="s">
        <v>358</v>
      </c>
      <c r="C284" s="193">
        <v>0</v>
      </c>
      <c r="D284" s="193">
        <v>401768.07</v>
      </c>
      <c r="E284" s="193">
        <v>3133485602</v>
      </c>
      <c r="F284" s="193">
        <v>3133485602</v>
      </c>
    </row>
    <row r="285" spans="1:6" x14ac:dyDescent="0.25">
      <c r="A285" s="194" t="s">
        <v>359</v>
      </c>
      <c r="B285" s="194" t="s">
        <v>280</v>
      </c>
      <c r="C285" s="195">
        <v>0</v>
      </c>
      <c r="D285" s="195">
        <v>401768.07</v>
      </c>
      <c r="E285" s="195">
        <v>3133485602</v>
      </c>
      <c r="F285" s="195">
        <v>3133485602</v>
      </c>
    </row>
    <row r="286" spans="1:6" x14ac:dyDescent="0.25">
      <c r="A286" s="192" t="s">
        <v>360</v>
      </c>
      <c r="B286" s="192" t="s">
        <v>280</v>
      </c>
      <c r="C286" s="193">
        <v>0</v>
      </c>
      <c r="D286" s="193">
        <v>401768.07</v>
      </c>
      <c r="E286" s="193">
        <v>3133485602</v>
      </c>
      <c r="F286" s="193">
        <v>3133485602</v>
      </c>
    </row>
    <row r="287" spans="1:6" x14ac:dyDescent="0.25">
      <c r="A287" s="194" t="s">
        <v>361</v>
      </c>
      <c r="B287" s="194" t="s">
        <v>280</v>
      </c>
      <c r="C287" s="195">
        <v>0</v>
      </c>
      <c r="D287" s="195">
        <v>82991.88</v>
      </c>
      <c r="E287" s="195">
        <v>647273590</v>
      </c>
      <c r="F287" s="195">
        <v>647273590</v>
      </c>
    </row>
    <row r="288" spans="1:6" x14ac:dyDescent="0.25">
      <c r="A288" s="192" t="s">
        <v>362</v>
      </c>
      <c r="B288" s="192" t="s">
        <v>280</v>
      </c>
      <c r="C288" s="193">
        <v>0</v>
      </c>
      <c r="D288" s="193">
        <v>280844.13</v>
      </c>
      <c r="E288" s="193">
        <v>2190370772</v>
      </c>
      <c r="F288" s="193">
        <v>2190370772</v>
      </c>
    </row>
    <row r="289" spans="1:6" x14ac:dyDescent="0.25">
      <c r="A289" s="194" t="s">
        <v>3061</v>
      </c>
      <c r="B289" s="194" t="s">
        <v>280</v>
      </c>
      <c r="C289" s="195">
        <v>0</v>
      </c>
      <c r="D289" s="195">
        <v>37932.06</v>
      </c>
      <c r="E289" s="195">
        <v>295841240</v>
      </c>
      <c r="F289" s="195">
        <v>295841240</v>
      </c>
    </row>
    <row r="290" spans="1:6" x14ac:dyDescent="0.25">
      <c r="A290" s="192" t="s">
        <v>363</v>
      </c>
      <c r="B290" s="192" t="s">
        <v>364</v>
      </c>
      <c r="C290" s="193">
        <v>239814643314</v>
      </c>
      <c r="D290" s="193">
        <v>12700000</v>
      </c>
      <c r="E290" s="193">
        <v>99050348000</v>
      </c>
      <c r="F290" s="193">
        <v>338864991314</v>
      </c>
    </row>
    <row r="291" spans="1:6" x14ac:dyDescent="0.25">
      <c r="A291" s="194" t="s">
        <v>365</v>
      </c>
      <c r="B291" s="194" t="s">
        <v>366</v>
      </c>
      <c r="C291" s="195">
        <v>239700000000</v>
      </c>
      <c r="D291" s="195">
        <v>12700000</v>
      </c>
      <c r="E291" s="195">
        <v>99050348000</v>
      </c>
      <c r="F291" s="195">
        <v>338750348000</v>
      </c>
    </row>
    <row r="292" spans="1:6" x14ac:dyDescent="0.25">
      <c r="A292" s="192" t="s">
        <v>3062</v>
      </c>
      <c r="B292" s="192" t="s">
        <v>287</v>
      </c>
      <c r="C292" s="193">
        <v>202200000000</v>
      </c>
      <c r="D292" s="193">
        <v>0</v>
      </c>
      <c r="E292" s="193">
        <v>0</v>
      </c>
      <c r="F292" s="193">
        <v>202200000000</v>
      </c>
    </row>
    <row r="293" spans="1:6" x14ac:dyDescent="0.25">
      <c r="A293" s="194" t="s">
        <v>3063</v>
      </c>
      <c r="B293" s="194" t="s">
        <v>287</v>
      </c>
      <c r="C293" s="195">
        <v>202200000000</v>
      </c>
      <c r="D293" s="195">
        <v>0</v>
      </c>
      <c r="E293" s="195">
        <v>0</v>
      </c>
      <c r="F293" s="195">
        <v>202200000000</v>
      </c>
    </row>
    <row r="294" spans="1:6" x14ac:dyDescent="0.25">
      <c r="A294" s="192" t="s">
        <v>3134</v>
      </c>
      <c r="B294" s="192" t="s">
        <v>366</v>
      </c>
      <c r="C294" s="193">
        <v>202200000000</v>
      </c>
      <c r="D294" s="193">
        <v>0</v>
      </c>
      <c r="E294" s="193">
        <v>0</v>
      </c>
      <c r="F294" s="193">
        <v>202200000000</v>
      </c>
    </row>
    <row r="295" spans="1:6" x14ac:dyDescent="0.25">
      <c r="A295" s="194" t="s">
        <v>367</v>
      </c>
      <c r="B295" s="194" t="s">
        <v>368</v>
      </c>
      <c r="C295" s="195">
        <v>37500000000</v>
      </c>
      <c r="D295" s="195">
        <v>12700000</v>
      </c>
      <c r="E295" s="195">
        <v>99050348000</v>
      </c>
      <c r="F295" s="195">
        <v>136550348000</v>
      </c>
    </row>
    <row r="296" spans="1:6" x14ac:dyDescent="0.25">
      <c r="A296" s="192" t="s">
        <v>3064</v>
      </c>
      <c r="B296" s="192" t="s">
        <v>368</v>
      </c>
      <c r="C296" s="193">
        <v>0</v>
      </c>
      <c r="D296" s="193">
        <v>12700000</v>
      </c>
      <c r="E296" s="193">
        <v>99050348000</v>
      </c>
      <c r="F296" s="193">
        <v>99050348000</v>
      </c>
    </row>
    <row r="297" spans="1:6" x14ac:dyDescent="0.25">
      <c r="A297" s="194" t="s">
        <v>3065</v>
      </c>
      <c r="B297" s="194" t="s">
        <v>368</v>
      </c>
      <c r="C297" s="195">
        <v>0</v>
      </c>
      <c r="D297" s="195">
        <v>12700000</v>
      </c>
      <c r="E297" s="195">
        <v>99050348000</v>
      </c>
      <c r="F297" s="195">
        <v>99050348000</v>
      </c>
    </row>
    <row r="298" spans="1:6" x14ac:dyDescent="0.25">
      <c r="A298" s="192" t="s">
        <v>369</v>
      </c>
      <c r="B298" s="192" t="s">
        <v>368</v>
      </c>
      <c r="C298" s="193">
        <v>37500000000</v>
      </c>
      <c r="D298" s="193">
        <v>0</v>
      </c>
      <c r="E298" s="193">
        <v>0</v>
      </c>
      <c r="F298" s="193">
        <v>37500000000</v>
      </c>
    </row>
    <row r="299" spans="1:6" x14ac:dyDescent="0.25">
      <c r="A299" s="194" t="s">
        <v>370</v>
      </c>
      <c r="B299" s="194" t="s">
        <v>368</v>
      </c>
      <c r="C299" s="195">
        <v>34500000000</v>
      </c>
      <c r="D299" s="195">
        <v>0</v>
      </c>
      <c r="E299" s="195">
        <v>0</v>
      </c>
      <c r="F299" s="195">
        <v>34500000000</v>
      </c>
    </row>
    <row r="300" spans="1:6" x14ac:dyDescent="0.25">
      <c r="A300" s="192" t="s">
        <v>2908</v>
      </c>
      <c r="B300" s="192" t="s">
        <v>368</v>
      </c>
      <c r="C300" s="193">
        <v>3000000000</v>
      </c>
      <c r="D300" s="193">
        <v>0</v>
      </c>
      <c r="E300" s="193">
        <v>0</v>
      </c>
      <c r="F300" s="193">
        <v>3000000000</v>
      </c>
    </row>
    <row r="301" spans="1:6" x14ac:dyDescent="0.25">
      <c r="A301" s="194" t="s">
        <v>3066</v>
      </c>
      <c r="B301" s="194" t="s">
        <v>3067</v>
      </c>
      <c r="C301" s="195">
        <v>114643314</v>
      </c>
      <c r="D301" s="195">
        <v>0</v>
      </c>
      <c r="E301" s="195">
        <v>0</v>
      </c>
      <c r="F301" s="195">
        <v>114643314</v>
      </c>
    </row>
    <row r="302" spans="1:6" x14ac:dyDescent="0.25">
      <c r="A302" s="192" t="s">
        <v>3068</v>
      </c>
      <c r="B302" s="192" t="s">
        <v>3069</v>
      </c>
      <c r="C302" s="193">
        <v>114643314</v>
      </c>
      <c r="D302" s="193">
        <v>0</v>
      </c>
      <c r="E302" s="193">
        <v>0</v>
      </c>
      <c r="F302" s="193">
        <v>114643314</v>
      </c>
    </row>
    <row r="303" spans="1:6" x14ac:dyDescent="0.25">
      <c r="A303" s="194" t="s">
        <v>3070</v>
      </c>
      <c r="B303" s="194" t="s">
        <v>3069</v>
      </c>
      <c r="C303" s="195">
        <v>114643314</v>
      </c>
      <c r="D303" s="195">
        <v>0</v>
      </c>
      <c r="E303" s="195">
        <v>0</v>
      </c>
      <c r="F303" s="195">
        <v>114643314</v>
      </c>
    </row>
    <row r="304" spans="1:6" x14ac:dyDescent="0.25">
      <c r="A304" s="192" t="s">
        <v>3135</v>
      </c>
      <c r="B304" s="192" t="s">
        <v>3071</v>
      </c>
      <c r="C304" s="193">
        <v>114643314</v>
      </c>
      <c r="D304" s="193">
        <v>0</v>
      </c>
      <c r="E304" s="193">
        <v>0</v>
      </c>
      <c r="F304" s="193">
        <v>114643314</v>
      </c>
    </row>
    <row r="305" spans="1:6" x14ac:dyDescent="0.25">
      <c r="A305" s="194" t="s">
        <v>3578</v>
      </c>
      <c r="B305" s="194" t="s">
        <v>3579</v>
      </c>
      <c r="C305" s="195">
        <v>30118816</v>
      </c>
      <c r="D305" s="195">
        <v>0</v>
      </c>
      <c r="E305" s="195">
        <v>0</v>
      </c>
      <c r="F305" s="195">
        <v>30118816</v>
      </c>
    </row>
    <row r="306" spans="1:6" x14ac:dyDescent="0.25">
      <c r="A306" s="192" t="s">
        <v>3580</v>
      </c>
      <c r="B306" s="192" t="s">
        <v>3579</v>
      </c>
      <c r="C306" s="193">
        <v>30118816</v>
      </c>
      <c r="D306" s="193">
        <v>0</v>
      </c>
      <c r="E306" s="193">
        <v>0</v>
      </c>
      <c r="F306" s="193">
        <v>30118816</v>
      </c>
    </row>
    <row r="307" spans="1:6" x14ac:dyDescent="0.25">
      <c r="A307" s="194" t="s">
        <v>3581</v>
      </c>
      <c r="B307" s="194" t="s">
        <v>280</v>
      </c>
      <c r="C307" s="195">
        <v>30118816</v>
      </c>
      <c r="D307" s="195">
        <v>0</v>
      </c>
      <c r="E307" s="195">
        <v>0</v>
      </c>
      <c r="F307" s="195">
        <v>30118816</v>
      </c>
    </row>
    <row r="308" spans="1:6" x14ac:dyDescent="0.25">
      <c r="A308" s="192" t="s">
        <v>3582</v>
      </c>
      <c r="B308" s="192" t="s">
        <v>280</v>
      </c>
      <c r="C308" s="193">
        <v>30118816</v>
      </c>
      <c r="D308" s="193">
        <v>0</v>
      </c>
      <c r="E308" s="193">
        <v>0</v>
      </c>
      <c r="F308" s="193">
        <v>30118816</v>
      </c>
    </row>
    <row r="309" spans="1:6" x14ac:dyDescent="0.25">
      <c r="A309" s="194" t="s">
        <v>3583</v>
      </c>
      <c r="B309" s="194" t="s">
        <v>3584</v>
      </c>
      <c r="C309" s="195">
        <v>30118816</v>
      </c>
      <c r="D309" s="195">
        <v>0</v>
      </c>
      <c r="E309" s="195">
        <v>0</v>
      </c>
      <c r="F309" s="195">
        <v>30118816</v>
      </c>
    </row>
    <row r="310" spans="1:6" x14ac:dyDescent="0.25">
      <c r="A310" s="192" t="s">
        <v>371</v>
      </c>
      <c r="B310" s="192" t="s">
        <v>372</v>
      </c>
      <c r="C310" s="193">
        <v>2489062655</v>
      </c>
      <c r="D310" s="193">
        <v>666956.98</v>
      </c>
      <c r="E310" s="193">
        <v>5201757556</v>
      </c>
      <c r="F310" s="193">
        <v>7690820211</v>
      </c>
    </row>
    <row r="311" spans="1:6" x14ac:dyDescent="0.25">
      <c r="A311" s="194" t="s">
        <v>373</v>
      </c>
      <c r="B311" s="194" t="s">
        <v>374</v>
      </c>
      <c r="C311" s="195">
        <v>2489062655</v>
      </c>
      <c r="D311" s="195">
        <v>666956.98</v>
      </c>
      <c r="E311" s="195">
        <v>5201757556</v>
      </c>
      <c r="F311" s="195">
        <v>7690820211</v>
      </c>
    </row>
    <row r="312" spans="1:6" x14ac:dyDescent="0.25">
      <c r="A312" s="192" t="s">
        <v>375</v>
      </c>
      <c r="B312" s="192" t="s">
        <v>376</v>
      </c>
      <c r="C312" s="193">
        <v>27311926414</v>
      </c>
      <c r="D312" s="193">
        <v>3534628.68</v>
      </c>
      <c r="E312" s="193">
        <v>27567417386</v>
      </c>
      <c r="F312" s="193">
        <v>54879343800</v>
      </c>
    </row>
    <row r="313" spans="1:6" x14ac:dyDescent="0.25">
      <c r="A313" s="194" t="s">
        <v>377</v>
      </c>
      <c r="B313" s="194" t="s">
        <v>376</v>
      </c>
      <c r="C313" s="195">
        <v>0</v>
      </c>
      <c r="D313" s="195">
        <v>2706731.92</v>
      </c>
      <c r="E313" s="195">
        <v>21110451860</v>
      </c>
      <c r="F313" s="195">
        <v>21110451860</v>
      </c>
    </row>
    <row r="314" spans="1:6" x14ac:dyDescent="0.25">
      <c r="A314" s="192" t="s">
        <v>378</v>
      </c>
      <c r="B314" s="192" t="s">
        <v>376</v>
      </c>
      <c r="C314" s="193">
        <v>0</v>
      </c>
      <c r="D314" s="193">
        <v>936604.19</v>
      </c>
      <c r="E314" s="193">
        <v>7304800863</v>
      </c>
      <c r="F314" s="193">
        <v>7304800863</v>
      </c>
    </row>
    <row r="315" spans="1:6" x14ac:dyDescent="0.25">
      <c r="A315" s="194" t="s">
        <v>379</v>
      </c>
      <c r="B315" s="194" t="s">
        <v>376</v>
      </c>
      <c r="C315" s="195">
        <v>0</v>
      </c>
      <c r="D315" s="195">
        <v>1770127.73</v>
      </c>
      <c r="E315" s="195">
        <v>13805650997</v>
      </c>
      <c r="F315" s="195">
        <v>13805650997</v>
      </c>
    </row>
    <row r="316" spans="1:6" x14ac:dyDescent="0.25">
      <c r="A316" s="192" t="s">
        <v>380</v>
      </c>
      <c r="B316" s="192" t="s">
        <v>376</v>
      </c>
      <c r="C316" s="193">
        <v>18560407946</v>
      </c>
      <c r="D316" s="193">
        <v>0</v>
      </c>
      <c r="E316" s="193">
        <v>0</v>
      </c>
      <c r="F316" s="193">
        <v>18560407946</v>
      </c>
    </row>
    <row r="317" spans="1:6" x14ac:dyDescent="0.25">
      <c r="A317" s="194" t="s">
        <v>3381</v>
      </c>
      <c r="B317" s="194" t="s">
        <v>3382</v>
      </c>
      <c r="C317" s="195">
        <v>74194524</v>
      </c>
      <c r="D317" s="195">
        <v>0</v>
      </c>
      <c r="E317" s="195">
        <v>0</v>
      </c>
      <c r="F317" s="195">
        <v>74194524</v>
      </c>
    </row>
    <row r="318" spans="1:6" x14ac:dyDescent="0.25">
      <c r="A318" s="192" t="s">
        <v>382</v>
      </c>
      <c r="B318" s="192" t="s">
        <v>381</v>
      </c>
      <c r="C318" s="193">
        <v>3611146590</v>
      </c>
      <c r="D318" s="193">
        <v>0</v>
      </c>
      <c r="E318" s="193">
        <v>0</v>
      </c>
      <c r="F318" s="193">
        <v>3611146590</v>
      </c>
    </row>
    <row r="319" spans="1:6" x14ac:dyDescent="0.25">
      <c r="A319" s="194" t="s">
        <v>383</v>
      </c>
      <c r="B319" s="194" t="s">
        <v>376</v>
      </c>
      <c r="C319" s="195">
        <v>14875066832</v>
      </c>
      <c r="D319" s="195">
        <v>0</v>
      </c>
      <c r="E319" s="195">
        <v>0</v>
      </c>
      <c r="F319" s="195">
        <v>14875066832</v>
      </c>
    </row>
    <row r="320" spans="1:6" x14ac:dyDescent="0.25">
      <c r="A320" s="192" t="s">
        <v>384</v>
      </c>
      <c r="B320" s="192" t="s">
        <v>376</v>
      </c>
      <c r="C320" s="193">
        <v>0</v>
      </c>
      <c r="D320" s="193">
        <v>827896.76</v>
      </c>
      <c r="E320" s="193">
        <v>6456965526</v>
      </c>
      <c r="F320" s="193">
        <v>6456965526</v>
      </c>
    </row>
    <row r="321" spans="1:6" x14ac:dyDescent="0.25">
      <c r="A321" s="194" t="s">
        <v>3585</v>
      </c>
      <c r="B321" s="194" t="s">
        <v>376</v>
      </c>
      <c r="C321" s="195">
        <v>0</v>
      </c>
      <c r="D321" s="195">
        <v>189123.28</v>
      </c>
      <c r="E321" s="195">
        <v>1475017850</v>
      </c>
      <c r="F321" s="195">
        <v>1475017850</v>
      </c>
    </row>
    <row r="322" spans="1:6" x14ac:dyDescent="0.25">
      <c r="A322" s="192" t="s">
        <v>385</v>
      </c>
      <c r="B322" s="192" t="s">
        <v>376</v>
      </c>
      <c r="C322" s="193">
        <v>0</v>
      </c>
      <c r="D322" s="193">
        <v>1451.54</v>
      </c>
      <c r="E322" s="193">
        <v>11320909</v>
      </c>
      <c r="F322" s="193">
        <v>11320909</v>
      </c>
    </row>
    <row r="323" spans="1:6" x14ac:dyDescent="0.25">
      <c r="A323" s="194" t="s">
        <v>386</v>
      </c>
      <c r="B323" s="194" t="s">
        <v>376</v>
      </c>
      <c r="C323" s="195">
        <v>0</v>
      </c>
      <c r="D323" s="195">
        <v>296811.83</v>
      </c>
      <c r="E323" s="195">
        <v>2314906697</v>
      </c>
      <c r="F323" s="195">
        <v>2314906697</v>
      </c>
    </row>
    <row r="324" spans="1:6" x14ac:dyDescent="0.25">
      <c r="A324" s="192" t="s">
        <v>387</v>
      </c>
      <c r="B324" s="192" t="s">
        <v>388</v>
      </c>
      <c r="C324" s="193">
        <v>0</v>
      </c>
      <c r="D324" s="193">
        <v>225235.31</v>
      </c>
      <c r="E324" s="193">
        <v>1756664239</v>
      </c>
      <c r="F324" s="193">
        <v>1756664239</v>
      </c>
    </row>
    <row r="325" spans="1:6" x14ac:dyDescent="0.25">
      <c r="A325" s="194" t="s">
        <v>389</v>
      </c>
      <c r="B325" s="194" t="s">
        <v>388</v>
      </c>
      <c r="C325" s="195">
        <v>0</v>
      </c>
      <c r="D325" s="195">
        <v>115274.8</v>
      </c>
      <c r="E325" s="195">
        <v>899055831</v>
      </c>
      <c r="F325" s="195">
        <v>899055831</v>
      </c>
    </row>
    <row r="326" spans="1:6" x14ac:dyDescent="0.25">
      <c r="A326" s="192" t="s">
        <v>390</v>
      </c>
      <c r="B326" s="192" t="s">
        <v>376</v>
      </c>
      <c r="C326" s="193">
        <v>8751518468</v>
      </c>
      <c r="D326" s="193">
        <v>0</v>
      </c>
      <c r="E326" s="193">
        <v>0</v>
      </c>
      <c r="F326" s="193">
        <v>8751518468</v>
      </c>
    </row>
    <row r="327" spans="1:6" x14ac:dyDescent="0.25">
      <c r="A327" s="194" t="s">
        <v>3383</v>
      </c>
      <c r="B327" s="194" t="s">
        <v>376</v>
      </c>
      <c r="C327" s="195">
        <v>-8020746</v>
      </c>
      <c r="D327" s="195">
        <v>0</v>
      </c>
      <c r="E327" s="195">
        <v>0</v>
      </c>
      <c r="F327" s="195">
        <v>-8020746</v>
      </c>
    </row>
    <row r="328" spans="1:6" x14ac:dyDescent="0.25">
      <c r="A328" s="192" t="s">
        <v>3176</v>
      </c>
      <c r="B328" s="192" t="s">
        <v>376</v>
      </c>
      <c r="C328" s="193">
        <v>220273973</v>
      </c>
      <c r="D328" s="193">
        <v>0</v>
      </c>
      <c r="E328" s="193">
        <v>0</v>
      </c>
      <c r="F328" s="193">
        <v>220273973</v>
      </c>
    </row>
    <row r="329" spans="1:6" x14ac:dyDescent="0.25">
      <c r="A329" s="194" t="s">
        <v>391</v>
      </c>
      <c r="B329" s="194" t="s">
        <v>392</v>
      </c>
      <c r="C329" s="195">
        <v>778980822</v>
      </c>
      <c r="D329" s="195">
        <v>0</v>
      </c>
      <c r="E329" s="195">
        <v>0</v>
      </c>
      <c r="F329" s="195">
        <v>778980822</v>
      </c>
    </row>
    <row r="330" spans="1:6" x14ac:dyDescent="0.25">
      <c r="A330" s="192" t="s">
        <v>393</v>
      </c>
      <c r="B330" s="192" t="s">
        <v>392</v>
      </c>
      <c r="C330" s="193">
        <v>3139888773</v>
      </c>
      <c r="D330" s="193">
        <v>0</v>
      </c>
      <c r="E330" s="193">
        <v>0</v>
      </c>
      <c r="F330" s="193">
        <v>3139888773</v>
      </c>
    </row>
    <row r="331" spans="1:6" x14ac:dyDescent="0.25">
      <c r="A331" s="194" t="s">
        <v>394</v>
      </c>
      <c r="B331" s="194" t="s">
        <v>392</v>
      </c>
      <c r="C331" s="195">
        <v>4620395646</v>
      </c>
      <c r="D331" s="195">
        <v>0</v>
      </c>
      <c r="E331" s="195">
        <v>0</v>
      </c>
      <c r="F331" s="195">
        <v>4620395646</v>
      </c>
    </row>
    <row r="332" spans="1:6" x14ac:dyDescent="0.25">
      <c r="A332" s="192" t="s">
        <v>395</v>
      </c>
      <c r="B332" s="192" t="s">
        <v>396</v>
      </c>
      <c r="C332" s="193">
        <v>-24822863759</v>
      </c>
      <c r="D332" s="193">
        <v>-2867671.7</v>
      </c>
      <c r="E332" s="193">
        <v>-22365659830</v>
      </c>
      <c r="F332" s="193">
        <v>-47188523589</v>
      </c>
    </row>
    <row r="333" spans="1:6" x14ac:dyDescent="0.25">
      <c r="A333" s="194" t="s">
        <v>397</v>
      </c>
      <c r="B333" s="194" t="s">
        <v>396</v>
      </c>
      <c r="C333" s="195">
        <v>-16695088166</v>
      </c>
      <c r="D333" s="195">
        <v>0</v>
      </c>
      <c r="E333" s="195">
        <v>0</v>
      </c>
      <c r="F333" s="195">
        <v>-16695088166</v>
      </c>
    </row>
    <row r="334" spans="1:6" x14ac:dyDescent="0.25">
      <c r="A334" s="192" t="s">
        <v>3384</v>
      </c>
      <c r="B334" s="192" t="s">
        <v>3382</v>
      </c>
      <c r="C334" s="193">
        <v>-55282062</v>
      </c>
      <c r="D334" s="193">
        <v>0</v>
      </c>
      <c r="E334" s="193">
        <v>0</v>
      </c>
      <c r="F334" s="193">
        <v>-55282062</v>
      </c>
    </row>
    <row r="335" spans="1:6" x14ac:dyDescent="0.25">
      <c r="A335" s="194" t="s">
        <v>399</v>
      </c>
      <c r="B335" s="194" t="s">
        <v>400</v>
      </c>
      <c r="C335" s="195">
        <v>-3124734965</v>
      </c>
      <c r="D335" s="195">
        <v>0</v>
      </c>
      <c r="E335" s="195">
        <v>0</v>
      </c>
      <c r="F335" s="195">
        <v>-3124734965</v>
      </c>
    </row>
    <row r="336" spans="1:6" x14ac:dyDescent="0.25">
      <c r="A336" s="192" t="s">
        <v>401</v>
      </c>
      <c r="B336" s="192" t="s">
        <v>402</v>
      </c>
      <c r="C336" s="193">
        <v>-13515071139</v>
      </c>
      <c r="D336" s="193">
        <v>0</v>
      </c>
      <c r="E336" s="193">
        <v>0</v>
      </c>
      <c r="F336" s="193">
        <v>-13515071139</v>
      </c>
    </row>
    <row r="337" spans="1:6" x14ac:dyDescent="0.25">
      <c r="A337" s="194" t="s">
        <v>403</v>
      </c>
      <c r="B337" s="194" t="s">
        <v>396</v>
      </c>
      <c r="C337" s="195">
        <v>0</v>
      </c>
      <c r="D337" s="195">
        <v>-2362173.15</v>
      </c>
      <c r="E337" s="195">
        <v>-18423155319</v>
      </c>
      <c r="F337" s="195">
        <v>-18423155319</v>
      </c>
    </row>
    <row r="338" spans="1:6" x14ac:dyDescent="0.25">
      <c r="A338" s="192" t="s">
        <v>404</v>
      </c>
      <c r="B338" s="192" t="s">
        <v>398</v>
      </c>
      <c r="C338" s="193">
        <v>0</v>
      </c>
      <c r="D338" s="193">
        <v>-776950.43</v>
      </c>
      <c r="E338" s="193">
        <v>-6059622872</v>
      </c>
      <c r="F338" s="193">
        <v>-6059622872</v>
      </c>
    </row>
    <row r="339" spans="1:6" x14ac:dyDescent="0.25">
      <c r="A339" s="194" t="s">
        <v>405</v>
      </c>
      <c r="B339" s="194" t="s">
        <v>398</v>
      </c>
      <c r="C339" s="195">
        <v>0</v>
      </c>
      <c r="D339" s="195">
        <v>-1585222.72</v>
      </c>
      <c r="E339" s="195">
        <v>-12363532447</v>
      </c>
      <c r="F339" s="195">
        <v>-12363532447</v>
      </c>
    </row>
    <row r="340" spans="1:6" x14ac:dyDescent="0.25">
      <c r="A340" s="192" t="s">
        <v>406</v>
      </c>
      <c r="B340" s="192" t="s">
        <v>398</v>
      </c>
      <c r="C340" s="193">
        <v>0</v>
      </c>
      <c r="D340" s="193">
        <v>-505498.55</v>
      </c>
      <c r="E340" s="193">
        <v>-3942504511</v>
      </c>
      <c r="F340" s="193">
        <v>-3942504511</v>
      </c>
    </row>
    <row r="341" spans="1:6" x14ac:dyDescent="0.25">
      <c r="A341" s="194" t="s">
        <v>3586</v>
      </c>
      <c r="B341" s="194" t="s">
        <v>398</v>
      </c>
      <c r="C341" s="195">
        <v>0</v>
      </c>
      <c r="D341" s="195">
        <v>-48535.61</v>
      </c>
      <c r="E341" s="195">
        <v>-378540870</v>
      </c>
      <c r="F341" s="195">
        <v>-378540870</v>
      </c>
    </row>
    <row r="342" spans="1:6" x14ac:dyDescent="0.25">
      <c r="A342" s="192" t="s">
        <v>407</v>
      </c>
      <c r="B342" s="192" t="s">
        <v>408</v>
      </c>
      <c r="C342" s="193">
        <v>0</v>
      </c>
      <c r="D342" s="193">
        <v>-165070.70000000001</v>
      </c>
      <c r="E342" s="193">
        <v>-1287426006</v>
      </c>
      <c r="F342" s="193">
        <v>-1287426006</v>
      </c>
    </row>
    <row r="343" spans="1:6" x14ac:dyDescent="0.25">
      <c r="A343" s="194" t="s">
        <v>409</v>
      </c>
      <c r="B343" s="194" t="s">
        <v>408</v>
      </c>
      <c r="C343" s="195">
        <v>0</v>
      </c>
      <c r="D343" s="195">
        <v>-183696.58</v>
      </c>
      <c r="E343" s="195">
        <v>-1432693715</v>
      </c>
      <c r="F343" s="195">
        <v>-1432693715</v>
      </c>
    </row>
    <row r="344" spans="1:6" x14ac:dyDescent="0.25">
      <c r="A344" s="192" t="s">
        <v>410</v>
      </c>
      <c r="B344" s="192" t="s">
        <v>408</v>
      </c>
      <c r="C344" s="193">
        <v>0</v>
      </c>
      <c r="D344" s="193">
        <v>-108195.66</v>
      </c>
      <c r="E344" s="193">
        <v>-843843920</v>
      </c>
      <c r="F344" s="193">
        <v>-843843920</v>
      </c>
    </row>
    <row r="345" spans="1:6" x14ac:dyDescent="0.25">
      <c r="A345" s="194" t="s">
        <v>411</v>
      </c>
      <c r="B345" s="194" t="s">
        <v>396</v>
      </c>
      <c r="C345" s="195">
        <v>-8127775593</v>
      </c>
      <c r="D345" s="195">
        <v>0</v>
      </c>
      <c r="E345" s="195">
        <v>0</v>
      </c>
      <c r="F345" s="195">
        <v>-8127775593</v>
      </c>
    </row>
    <row r="346" spans="1:6" x14ac:dyDescent="0.25">
      <c r="A346" s="192" t="s">
        <v>3177</v>
      </c>
      <c r="B346" s="192" t="s">
        <v>408</v>
      </c>
      <c r="C346" s="193">
        <v>-91780822</v>
      </c>
      <c r="D346" s="193">
        <v>0</v>
      </c>
      <c r="E346" s="193">
        <v>0</v>
      </c>
      <c r="F346" s="193">
        <v>-91780822</v>
      </c>
    </row>
    <row r="347" spans="1:6" x14ac:dyDescent="0.25">
      <c r="A347" s="194" t="s">
        <v>412</v>
      </c>
      <c r="B347" s="194" t="s">
        <v>408</v>
      </c>
      <c r="C347" s="195">
        <v>-743838356</v>
      </c>
      <c r="D347" s="195">
        <v>0</v>
      </c>
      <c r="E347" s="195">
        <v>0</v>
      </c>
      <c r="F347" s="195">
        <v>-743838356</v>
      </c>
    </row>
    <row r="348" spans="1:6" x14ac:dyDescent="0.25">
      <c r="A348" s="192" t="s">
        <v>413</v>
      </c>
      <c r="B348" s="192" t="s">
        <v>408</v>
      </c>
      <c r="C348" s="193">
        <v>-2953630610</v>
      </c>
      <c r="D348" s="193">
        <v>0</v>
      </c>
      <c r="E348" s="193">
        <v>0</v>
      </c>
      <c r="F348" s="193">
        <v>-2953630610</v>
      </c>
    </row>
    <row r="349" spans="1:6" x14ac:dyDescent="0.25">
      <c r="A349" s="194" t="s">
        <v>414</v>
      </c>
      <c r="B349" s="194" t="s">
        <v>408</v>
      </c>
      <c r="C349" s="195">
        <v>-4338525805</v>
      </c>
      <c r="D349" s="195">
        <v>0</v>
      </c>
      <c r="E349" s="195">
        <v>0</v>
      </c>
      <c r="F349" s="195">
        <v>-4338525805</v>
      </c>
    </row>
    <row r="350" spans="1:6" x14ac:dyDescent="0.25">
      <c r="A350" s="192" t="s">
        <v>417</v>
      </c>
      <c r="B350" s="192" t="s">
        <v>328</v>
      </c>
      <c r="C350" s="193">
        <v>2025645799758</v>
      </c>
      <c r="D350" s="193">
        <v>284232024.98000002</v>
      </c>
      <c r="E350" s="193">
        <v>2216793778502</v>
      </c>
      <c r="F350" s="193">
        <v>4242439578260</v>
      </c>
    </row>
    <row r="351" spans="1:6" x14ac:dyDescent="0.25">
      <c r="A351" s="194" t="s">
        <v>418</v>
      </c>
      <c r="B351" s="194" t="s">
        <v>419</v>
      </c>
      <c r="C351" s="195">
        <v>1962248449814</v>
      </c>
      <c r="D351" s="195">
        <v>276507869.02999997</v>
      </c>
      <c r="E351" s="195">
        <v>2156551232453</v>
      </c>
      <c r="F351" s="195">
        <v>4118799682267</v>
      </c>
    </row>
    <row r="352" spans="1:6" x14ac:dyDescent="0.25">
      <c r="A352" s="192" t="s">
        <v>420</v>
      </c>
      <c r="B352" s="192" t="s">
        <v>421</v>
      </c>
      <c r="C352" s="193">
        <v>480137213831</v>
      </c>
      <c r="D352" s="193">
        <v>124782838.25</v>
      </c>
      <c r="E352" s="193">
        <v>973211303391</v>
      </c>
      <c r="F352" s="193">
        <v>1453348517222</v>
      </c>
    </row>
    <row r="353" spans="1:6" x14ac:dyDescent="0.25">
      <c r="A353" s="194" t="s">
        <v>422</v>
      </c>
      <c r="B353" s="194" t="s">
        <v>280</v>
      </c>
      <c r="C353" s="195">
        <v>397199123249</v>
      </c>
      <c r="D353" s="195">
        <v>115828257.55</v>
      </c>
      <c r="E353" s="195">
        <v>903372379413</v>
      </c>
      <c r="F353" s="195">
        <v>1300571502662</v>
      </c>
    </row>
    <row r="354" spans="1:6" x14ac:dyDescent="0.25">
      <c r="A354" s="192" t="s">
        <v>423</v>
      </c>
      <c r="B354" s="192" t="s">
        <v>280</v>
      </c>
      <c r="C354" s="193">
        <v>0</v>
      </c>
      <c r="D354" s="193">
        <v>115828257.55</v>
      </c>
      <c r="E354" s="193">
        <v>903372379413</v>
      </c>
      <c r="F354" s="193">
        <v>903372379413</v>
      </c>
    </row>
    <row r="355" spans="1:6" x14ac:dyDescent="0.25">
      <c r="A355" s="194" t="s">
        <v>424</v>
      </c>
      <c r="B355" s="194" t="s">
        <v>280</v>
      </c>
      <c r="C355" s="195">
        <v>0</v>
      </c>
      <c r="D355" s="195">
        <v>6354625</v>
      </c>
      <c r="E355" s="195">
        <v>49561245485</v>
      </c>
      <c r="F355" s="195">
        <v>49561245485</v>
      </c>
    </row>
    <row r="356" spans="1:6" x14ac:dyDescent="0.25">
      <c r="A356" s="192" t="s">
        <v>425</v>
      </c>
      <c r="B356" s="192" t="s">
        <v>280</v>
      </c>
      <c r="C356" s="193">
        <v>0</v>
      </c>
      <c r="D356" s="193">
        <v>13507884</v>
      </c>
      <c r="E356" s="193">
        <v>105351229208</v>
      </c>
      <c r="F356" s="193">
        <v>105351229208</v>
      </c>
    </row>
    <row r="357" spans="1:6" x14ac:dyDescent="0.25">
      <c r="A357" s="194" t="s">
        <v>426</v>
      </c>
      <c r="B357" s="194" t="s">
        <v>280</v>
      </c>
      <c r="C357" s="195">
        <v>0</v>
      </c>
      <c r="D357" s="195">
        <v>82717248.549999997</v>
      </c>
      <c r="E357" s="195">
        <v>645131673580</v>
      </c>
      <c r="F357" s="195">
        <v>645131673580</v>
      </c>
    </row>
    <row r="358" spans="1:6" x14ac:dyDescent="0.25">
      <c r="A358" s="192" t="s">
        <v>427</v>
      </c>
      <c r="B358" s="192" t="s">
        <v>280</v>
      </c>
      <c r="C358" s="193">
        <v>0</v>
      </c>
      <c r="D358" s="193">
        <v>13248500</v>
      </c>
      <c r="E358" s="193">
        <v>103328231140</v>
      </c>
      <c r="F358" s="193">
        <v>103328231140</v>
      </c>
    </row>
    <row r="359" spans="1:6" x14ac:dyDescent="0.25">
      <c r="A359" s="194" t="s">
        <v>428</v>
      </c>
      <c r="B359" s="194" t="s">
        <v>280</v>
      </c>
      <c r="C359" s="195">
        <v>397199123249</v>
      </c>
      <c r="D359" s="195">
        <v>0</v>
      </c>
      <c r="E359" s="195">
        <v>0</v>
      </c>
      <c r="F359" s="195">
        <v>397199123249</v>
      </c>
    </row>
    <row r="360" spans="1:6" x14ac:dyDescent="0.25">
      <c r="A360" s="192" t="s">
        <v>3587</v>
      </c>
      <c r="B360" s="192" t="s">
        <v>280</v>
      </c>
      <c r="C360" s="193">
        <v>675550574</v>
      </c>
      <c r="D360" s="193">
        <v>0</v>
      </c>
      <c r="E360" s="193">
        <v>0</v>
      </c>
      <c r="F360" s="193">
        <v>675550574</v>
      </c>
    </row>
    <row r="361" spans="1:6" x14ac:dyDescent="0.25">
      <c r="A361" s="194" t="s">
        <v>2909</v>
      </c>
      <c r="B361" s="194" t="s">
        <v>280</v>
      </c>
      <c r="C361" s="195">
        <v>19630685000</v>
      </c>
      <c r="D361" s="195">
        <v>0</v>
      </c>
      <c r="E361" s="195">
        <v>0</v>
      </c>
      <c r="F361" s="195">
        <v>19630685000</v>
      </c>
    </row>
    <row r="362" spans="1:6" x14ac:dyDescent="0.25">
      <c r="A362" s="192" t="s">
        <v>429</v>
      </c>
      <c r="B362" s="192" t="s">
        <v>280</v>
      </c>
      <c r="C362" s="193">
        <v>42549217628</v>
      </c>
      <c r="D362" s="193">
        <v>0</v>
      </c>
      <c r="E362" s="193">
        <v>0</v>
      </c>
      <c r="F362" s="193">
        <v>42549217628</v>
      </c>
    </row>
    <row r="363" spans="1:6" x14ac:dyDescent="0.25">
      <c r="A363" s="194" t="s">
        <v>430</v>
      </c>
      <c r="B363" s="194" t="s">
        <v>280</v>
      </c>
      <c r="C363" s="195">
        <v>170703206071</v>
      </c>
      <c r="D363" s="195">
        <v>0</v>
      </c>
      <c r="E363" s="195">
        <v>0</v>
      </c>
      <c r="F363" s="195">
        <v>170703206071</v>
      </c>
    </row>
    <row r="364" spans="1:6" x14ac:dyDescent="0.25">
      <c r="A364" s="192" t="s">
        <v>431</v>
      </c>
      <c r="B364" s="192" t="s">
        <v>280</v>
      </c>
      <c r="C364" s="193">
        <v>137563763976</v>
      </c>
      <c r="D364" s="193">
        <v>0</v>
      </c>
      <c r="E364" s="193">
        <v>0</v>
      </c>
      <c r="F364" s="193">
        <v>137563763976</v>
      </c>
    </row>
    <row r="365" spans="1:6" x14ac:dyDescent="0.25">
      <c r="A365" s="194" t="s">
        <v>432</v>
      </c>
      <c r="B365" s="194" t="s">
        <v>280</v>
      </c>
      <c r="C365" s="195">
        <v>26076700000</v>
      </c>
      <c r="D365" s="195">
        <v>0</v>
      </c>
      <c r="E365" s="195">
        <v>0</v>
      </c>
      <c r="F365" s="195">
        <v>26076700000</v>
      </c>
    </row>
    <row r="366" spans="1:6" x14ac:dyDescent="0.25">
      <c r="A366" s="192" t="s">
        <v>433</v>
      </c>
      <c r="B366" s="192" t="s">
        <v>434</v>
      </c>
      <c r="C366" s="193">
        <v>78685060742</v>
      </c>
      <c r="D366" s="193">
        <v>8744580.6999999993</v>
      </c>
      <c r="E366" s="193">
        <v>68201083578</v>
      </c>
      <c r="F366" s="193">
        <v>146886144320</v>
      </c>
    </row>
    <row r="367" spans="1:6" x14ac:dyDescent="0.25">
      <c r="A367" s="194" t="s">
        <v>435</v>
      </c>
      <c r="B367" s="194" t="s">
        <v>434</v>
      </c>
      <c r="C367" s="195">
        <v>0</v>
      </c>
      <c r="D367" s="195">
        <v>8744580.6999999993</v>
      </c>
      <c r="E367" s="195">
        <v>68201083578</v>
      </c>
      <c r="F367" s="195">
        <v>68201083578</v>
      </c>
    </row>
    <row r="368" spans="1:6" x14ac:dyDescent="0.25">
      <c r="A368" s="192" t="s">
        <v>436</v>
      </c>
      <c r="B368" s="192" t="s">
        <v>434</v>
      </c>
      <c r="C368" s="193">
        <v>0</v>
      </c>
      <c r="D368" s="193">
        <v>2693999.89</v>
      </c>
      <c r="E368" s="193">
        <v>21011151702</v>
      </c>
      <c r="F368" s="193">
        <v>21011151702</v>
      </c>
    </row>
    <row r="369" spans="1:6" x14ac:dyDescent="0.25">
      <c r="A369" s="194" t="s">
        <v>437</v>
      </c>
      <c r="B369" s="194" t="s">
        <v>434</v>
      </c>
      <c r="C369" s="195">
        <v>0</v>
      </c>
      <c r="D369" s="195">
        <v>6050580.8099999996</v>
      </c>
      <c r="E369" s="195">
        <v>47189931876</v>
      </c>
      <c r="F369" s="195">
        <v>47189931876</v>
      </c>
    </row>
    <row r="370" spans="1:6" x14ac:dyDescent="0.25">
      <c r="A370" s="192" t="s">
        <v>438</v>
      </c>
      <c r="B370" s="192" t="s">
        <v>434</v>
      </c>
      <c r="C370" s="193">
        <v>78685060742</v>
      </c>
      <c r="D370" s="193">
        <v>0</v>
      </c>
      <c r="E370" s="193">
        <v>0</v>
      </c>
      <c r="F370" s="193">
        <v>78685060742</v>
      </c>
    </row>
    <row r="371" spans="1:6" x14ac:dyDescent="0.25">
      <c r="A371" s="194" t="s">
        <v>3232</v>
      </c>
      <c r="B371" s="194" t="s">
        <v>434</v>
      </c>
      <c r="C371" s="195">
        <v>2046082960</v>
      </c>
      <c r="D371" s="195">
        <v>0</v>
      </c>
      <c r="E371" s="195">
        <v>0</v>
      </c>
      <c r="F371" s="195">
        <v>2046082960</v>
      </c>
    </row>
    <row r="372" spans="1:6" x14ac:dyDescent="0.25">
      <c r="A372" s="192" t="s">
        <v>3588</v>
      </c>
      <c r="B372" s="192" t="s">
        <v>434</v>
      </c>
      <c r="C372" s="193">
        <v>24011000000</v>
      </c>
      <c r="D372" s="193">
        <v>0</v>
      </c>
      <c r="E372" s="193">
        <v>0</v>
      </c>
      <c r="F372" s="193">
        <v>24011000000</v>
      </c>
    </row>
    <row r="373" spans="1:6" x14ac:dyDescent="0.25">
      <c r="A373" s="194" t="s">
        <v>439</v>
      </c>
      <c r="B373" s="194" t="s">
        <v>434</v>
      </c>
      <c r="C373" s="195">
        <v>10580844300</v>
      </c>
      <c r="D373" s="195">
        <v>0</v>
      </c>
      <c r="E373" s="195">
        <v>0</v>
      </c>
      <c r="F373" s="195">
        <v>10580844300</v>
      </c>
    </row>
    <row r="374" spans="1:6" x14ac:dyDescent="0.25">
      <c r="A374" s="192" t="s">
        <v>440</v>
      </c>
      <c r="B374" s="192" t="s">
        <v>434</v>
      </c>
      <c r="C374" s="193">
        <v>8459653849</v>
      </c>
      <c r="D374" s="193">
        <v>0</v>
      </c>
      <c r="E374" s="193">
        <v>0</v>
      </c>
      <c r="F374" s="193">
        <v>8459653849</v>
      </c>
    </row>
    <row r="375" spans="1:6" x14ac:dyDescent="0.25">
      <c r="A375" s="194" t="s">
        <v>2910</v>
      </c>
      <c r="B375" s="194" t="s">
        <v>434</v>
      </c>
      <c r="C375" s="195">
        <v>33587479633</v>
      </c>
      <c r="D375" s="195">
        <v>0</v>
      </c>
      <c r="E375" s="195">
        <v>0</v>
      </c>
      <c r="F375" s="195">
        <v>33587479633</v>
      </c>
    </row>
    <row r="376" spans="1:6" x14ac:dyDescent="0.25">
      <c r="A376" s="192" t="s">
        <v>441</v>
      </c>
      <c r="B376" s="192" t="s">
        <v>442</v>
      </c>
      <c r="C376" s="193">
        <v>2377664820</v>
      </c>
      <c r="D376" s="193">
        <v>180000</v>
      </c>
      <c r="E376" s="193">
        <v>1403863200</v>
      </c>
      <c r="F376" s="193">
        <v>3781528020</v>
      </c>
    </row>
    <row r="377" spans="1:6" x14ac:dyDescent="0.25">
      <c r="A377" s="194" t="s">
        <v>3072</v>
      </c>
      <c r="B377" s="194" t="s">
        <v>442</v>
      </c>
      <c r="C377" s="195">
        <v>0</v>
      </c>
      <c r="D377" s="195">
        <v>180000</v>
      </c>
      <c r="E377" s="195">
        <v>1403863200</v>
      </c>
      <c r="F377" s="195">
        <v>1403863200</v>
      </c>
    </row>
    <row r="378" spans="1:6" x14ac:dyDescent="0.25">
      <c r="A378" s="192" t="s">
        <v>3589</v>
      </c>
      <c r="B378" s="192" t="s">
        <v>3590</v>
      </c>
      <c r="C378" s="193">
        <v>0</v>
      </c>
      <c r="D378" s="193">
        <v>180000</v>
      </c>
      <c r="E378" s="193">
        <v>1403863200</v>
      </c>
      <c r="F378" s="193">
        <v>1403863200</v>
      </c>
    </row>
    <row r="379" spans="1:6" x14ac:dyDescent="0.25">
      <c r="A379" s="194" t="s">
        <v>2834</v>
      </c>
      <c r="B379" s="194" t="s">
        <v>442</v>
      </c>
      <c r="C379" s="195">
        <v>2377664820</v>
      </c>
      <c r="D379" s="195">
        <v>0</v>
      </c>
      <c r="E379" s="195">
        <v>0</v>
      </c>
      <c r="F379" s="195">
        <v>2377664820</v>
      </c>
    </row>
    <row r="380" spans="1:6" x14ac:dyDescent="0.25">
      <c r="A380" s="192" t="s">
        <v>2911</v>
      </c>
      <c r="B380" s="192" t="s">
        <v>442</v>
      </c>
      <c r="C380" s="193">
        <v>788264820</v>
      </c>
      <c r="D380" s="193">
        <v>0</v>
      </c>
      <c r="E380" s="193">
        <v>0</v>
      </c>
      <c r="F380" s="193">
        <v>788264820</v>
      </c>
    </row>
    <row r="381" spans="1:6" x14ac:dyDescent="0.25">
      <c r="A381" s="194" t="s">
        <v>2835</v>
      </c>
      <c r="B381" s="194" t="s">
        <v>442</v>
      </c>
      <c r="C381" s="195">
        <v>1589400000</v>
      </c>
      <c r="D381" s="195">
        <v>0</v>
      </c>
      <c r="E381" s="195">
        <v>0</v>
      </c>
      <c r="F381" s="195">
        <v>1589400000</v>
      </c>
    </row>
    <row r="382" spans="1:6" x14ac:dyDescent="0.25">
      <c r="A382" s="192" t="s">
        <v>3233</v>
      </c>
      <c r="B382" s="192" t="s">
        <v>469</v>
      </c>
      <c r="C382" s="193">
        <v>1875365020</v>
      </c>
      <c r="D382" s="193">
        <v>30000</v>
      </c>
      <c r="E382" s="193">
        <v>233977200</v>
      </c>
      <c r="F382" s="193">
        <v>2109342220</v>
      </c>
    </row>
    <row r="383" spans="1:6" x14ac:dyDescent="0.25">
      <c r="A383" s="194" t="s">
        <v>3385</v>
      </c>
      <c r="B383" s="194" t="s">
        <v>469</v>
      </c>
      <c r="C383" s="195">
        <v>0</v>
      </c>
      <c r="D383" s="195">
        <v>30000</v>
      </c>
      <c r="E383" s="195">
        <v>233977200</v>
      </c>
      <c r="F383" s="195">
        <v>233977200</v>
      </c>
    </row>
    <row r="384" spans="1:6" x14ac:dyDescent="0.25">
      <c r="A384" s="192" t="s">
        <v>3386</v>
      </c>
      <c r="B384" s="192" t="s">
        <v>469</v>
      </c>
      <c r="C384" s="193">
        <v>0</v>
      </c>
      <c r="D384" s="193">
        <v>30000</v>
      </c>
      <c r="E384" s="193">
        <v>233977200</v>
      </c>
      <c r="F384" s="193">
        <v>233977200</v>
      </c>
    </row>
    <row r="385" spans="1:6" x14ac:dyDescent="0.25">
      <c r="A385" s="194" t="s">
        <v>3234</v>
      </c>
      <c r="B385" s="194" t="s">
        <v>469</v>
      </c>
      <c r="C385" s="195">
        <v>1875365020</v>
      </c>
      <c r="D385" s="195">
        <v>0</v>
      </c>
      <c r="E385" s="195">
        <v>0</v>
      </c>
      <c r="F385" s="195">
        <v>1875365020</v>
      </c>
    </row>
    <row r="386" spans="1:6" x14ac:dyDescent="0.25">
      <c r="A386" s="192" t="s">
        <v>3235</v>
      </c>
      <c r="B386" s="192" t="s">
        <v>469</v>
      </c>
      <c r="C386" s="193">
        <v>1875365020</v>
      </c>
      <c r="D386" s="193">
        <v>0</v>
      </c>
      <c r="E386" s="193">
        <v>0</v>
      </c>
      <c r="F386" s="193">
        <v>1875365020</v>
      </c>
    </row>
    <row r="387" spans="1:6" x14ac:dyDescent="0.25">
      <c r="A387" s="194" t="s">
        <v>443</v>
      </c>
      <c r="B387" s="194" t="s">
        <v>444</v>
      </c>
      <c r="C387" s="195">
        <v>1088982691561</v>
      </c>
      <c r="D387" s="195">
        <v>127718620.70999999</v>
      </c>
      <c r="E387" s="195">
        <v>996108175387</v>
      </c>
      <c r="F387" s="195">
        <v>2085090866948</v>
      </c>
    </row>
    <row r="388" spans="1:6" x14ac:dyDescent="0.25">
      <c r="A388" s="192" t="s">
        <v>445</v>
      </c>
      <c r="B388" s="192" t="s">
        <v>280</v>
      </c>
      <c r="C388" s="193">
        <v>990097783324</v>
      </c>
      <c r="D388" s="193">
        <v>117400194.88</v>
      </c>
      <c r="E388" s="193">
        <v>915632295916</v>
      </c>
      <c r="F388" s="193">
        <v>1905730079240</v>
      </c>
    </row>
    <row r="389" spans="1:6" x14ac:dyDescent="0.25">
      <c r="A389" s="194" t="s">
        <v>446</v>
      </c>
      <c r="B389" s="194" t="s">
        <v>280</v>
      </c>
      <c r="C389" s="195">
        <v>0</v>
      </c>
      <c r="D389" s="195">
        <v>117400194.88</v>
      </c>
      <c r="E389" s="195">
        <v>915632295916</v>
      </c>
      <c r="F389" s="195">
        <v>915632295916</v>
      </c>
    </row>
    <row r="390" spans="1:6" x14ac:dyDescent="0.25">
      <c r="A390" s="192" t="s">
        <v>3236</v>
      </c>
      <c r="B390" s="192" t="s">
        <v>280</v>
      </c>
      <c r="C390" s="193">
        <v>0</v>
      </c>
      <c r="D390" s="193">
        <v>2000000</v>
      </c>
      <c r="E390" s="193">
        <v>15598480000</v>
      </c>
      <c r="F390" s="193">
        <v>15598480000</v>
      </c>
    </row>
    <row r="391" spans="1:6" x14ac:dyDescent="0.25">
      <c r="A391" s="194" t="s">
        <v>447</v>
      </c>
      <c r="B391" s="194" t="s">
        <v>280</v>
      </c>
      <c r="C391" s="195">
        <v>0</v>
      </c>
      <c r="D391" s="195">
        <v>2033.34</v>
      </c>
      <c r="E391" s="195">
        <v>15858507</v>
      </c>
      <c r="F391" s="195">
        <v>15858507</v>
      </c>
    </row>
    <row r="392" spans="1:6" x14ac:dyDescent="0.25">
      <c r="A392" s="192" t="s">
        <v>448</v>
      </c>
      <c r="B392" s="192" t="s">
        <v>280</v>
      </c>
      <c r="C392" s="193">
        <v>0</v>
      </c>
      <c r="D392" s="193">
        <v>4961282.62</v>
      </c>
      <c r="E392" s="193">
        <v>38694233861</v>
      </c>
      <c r="F392" s="193">
        <v>38694233861</v>
      </c>
    </row>
    <row r="393" spans="1:6" x14ac:dyDescent="0.25">
      <c r="A393" s="194" t="s">
        <v>449</v>
      </c>
      <c r="B393" s="194" t="s">
        <v>280</v>
      </c>
      <c r="C393" s="195">
        <v>0</v>
      </c>
      <c r="D393" s="195">
        <v>17118980.109999999</v>
      </c>
      <c r="E393" s="195">
        <v>133515034434</v>
      </c>
      <c r="F393" s="195">
        <v>133515034434</v>
      </c>
    </row>
    <row r="394" spans="1:6" x14ac:dyDescent="0.25">
      <c r="A394" s="192" t="s">
        <v>450</v>
      </c>
      <c r="B394" s="192" t="s">
        <v>280</v>
      </c>
      <c r="C394" s="193">
        <v>0</v>
      </c>
      <c r="D394" s="193">
        <v>93317898.810000002</v>
      </c>
      <c r="E394" s="193">
        <v>727808689114</v>
      </c>
      <c r="F394" s="193">
        <v>727808689114</v>
      </c>
    </row>
    <row r="395" spans="1:6" x14ac:dyDescent="0.25">
      <c r="A395" s="194" t="s">
        <v>451</v>
      </c>
      <c r="B395" s="194" t="s">
        <v>280</v>
      </c>
      <c r="C395" s="195">
        <v>990097783324</v>
      </c>
      <c r="D395" s="195">
        <v>0</v>
      </c>
      <c r="E395" s="195">
        <v>0</v>
      </c>
      <c r="F395" s="195">
        <v>990097783324</v>
      </c>
    </row>
    <row r="396" spans="1:6" x14ac:dyDescent="0.25">
      <c r="A396" s="192" t="s">
        <v>3591</v>
      </c>
      <c r="B396" s="192" t="s">
        <v>280</v>
      </c>
      <c r="C396" s="193">
        <v>250000000</v>
      </c>
      <c r="D396" s="193">
        <v>0</v>
      </c>
      <c r="E396" s="193">
        <v>0</v>
      </c>
      <c r="F396" s="193">
        <v>250000000</v>
      </c>
    </row>
    <row r="397" spans="1:6" x14ac:dyDescent="0.25">
      <c r="A397" s="194" t="s">
        <v>452</v>
      </c>
      <c r="B397" s="194" t="s">
        <v>280</v>
      </c>
      <c r="C397" s="195">
        <v>6612178871</v>
      </c>
      <c r="D397" s="195">
        <v>0</v>
      </c>
      <c r="E397" s="195">
        <v>0</v>
      </c>
      <c r="F397" s="195">
        <v>6612178871</v>
      </c>
    </row>
    <row r="398" spans="1:6" x14ac:dyDescent="0.25">
      <c r="A398" s="192" t="s">
        <v>453</v>
      </c>
      <c r="B398" s="192" t="s">
        <v>280</v>
      </c>
      <c r="C398" s="193">
        <v>102259770499</v>
      </c>
      <c r="D398" s="193">
        <v>0</v>
      </c>
      <c r="E398" s="193">
        <v>0</v>
      </c>
      <c r="F398" s="193">
        <v>102259770499</v>
      </c>
    </row>
    <row r="399" spans="1:6" x14ac:dyDescent="0.25">
      <c r="A399" s="194" t="s">
        <v>454</v>
      </c>
      <c r="B399" s="194" t="s">
        <v>280</v>
      </c>
      <c r="C399" s="195">
        <v>369430119703</v>
      </c>
      <c r="D399" s="195">
        <v>0</v>
      </c>
      <c r="E399" s="195">
        <v>0</v>
      </c>
      <c r="F399" s="195">
        <v>369430119703</v>
      </c>
    </row>
    <row r="400" spans="1:6" x14ac:dyDescent="0.25">
      <c r="A400" s="192" t="s">
        <v>455</v>
      </c>
      <c r="B400" s="192" t="s">
        <v>280</v>
      </c>
      <c r="C400" s="193">
        <v>511545714251</v>
      </c>
      <c r="D400" s="193">
        <v>0</v>
      </c>
      <c r="E400" s="193">
        <v>0</v>
      </c>
      <c r="F400" s="193">
        <v>511545714251</v>
      </c>
    </row>
    <row r="401" spans="1:6" x14ac:dyDescent="0.25">
      <c r="A401" s="194" t="s">
        <v>456</v>
      </c>
      <c r="B401" s="194" t="s">
        <v>457</v>
      </c>
      <c r="C401" s="195">
        <v>967135219</v>
      </c>
      <c r="D401" s="195">
        <v>0</v>
      </c>
      <c r="E401" s="195">
        <v>0</v>
      </c>
      <c r="F401" s="195">
        <v>967135219</v>
      </c>
    </row>
    <row r="402" spans="1:6" x14ac:dyDescent="0.25">
      <c r="A402" s="192" t="s">
        <v>458</v>
      </c>
      <c r="B402" s="192" t="s">
        <v>457</v>
      </c>
      <c r="C402" s="193">
        <v>967135219</v>
      </c>
      <c r="D402" s="193">
        <v>0</v>
      </c>
      <c r="E402" s="193">
        <v>0</v>
      </c>
      <c r="F402" s="193">
        <v>967135219</v>
      </c>
    </row>
    <row r="403" spans="1:6" x14ac:dyDescent="0.25">
      <c r="A403" s="194" t="s">
        <v>459</v>
      </c>
      <c r="B403" s="194" t="s">
        <v>457</v>
      </c>
      <c r="C403" s="195">
        <v>457422596</v>
      </c>
      <c r="D403" s="195">
        <v>0</v>
      </c>
      <c r="E403" s="195">
        <v>0</v>
      </c>
      <c r="F403" s="195">
        <v>457422596</v>
      </c>
    </row>
    <row r="404" spans="1:6" x14ac:dyDescent="0.25">
      <c r="A404" s="192" t="s">
        <v>460</v>
      </c>
      <c r="B404" s="192" t="s">
        <v>457</v>
      </c>
      <c r="C404" s="193">
        <v>509712623</v>
      </c>
      <c r="D404" s="193">
        <v>0</v>
      </c>
      <c r="E404" s="193">
        <v>0</v>
      </c>
      <c r="F404" s="193">
        <v>509712623</v>
      </c>
    </row>
    <row r="405" spans="1:6" x14ac:dyDescent="0.25">
      <c r="A405" s="194" t="s">
        <v>461</v>
      </c>
      <c r="B405" s="194" t="s">
        <v>434</v>
      </c>
      <c r="C405" s="195">
        <v>34119657880</v>
      </c>
      <c r="D405" s="195">
        <v>4995830.21</v>
      </c>
      <c r="E405" s="195">
        <v>38963678807</v>
      </c>
      <c r="F405" s="195">
        <v>73083336687</v>
      </c>
    </row>
    <row r="406" spans="1:6" x14ac:dyDescent="0.25">
      <c r="A406" s="192" t="s">
        <v>2912</v>
      </c>
      <c r="B406" s="192" t="s">
        <v>434</v>
      </c>
      <c r="C406" s="193">
        <v>0</v>
      </c>
      <c r="D406" s="193">
        <v>4995830.21</v>
      </c>
      <c r="E406" s="193">
        <v>38963678807</v>
      </c>
      <c r="F406" s="193">
        <v>38963678807</v>
      </c>
    </row>
    <row r="407" spans="1:6" x14ac:dyDescent="0.25">
      <c r="A407" s="194" t="s">
        <v>3592</v>
      </c>
      <c r="B407" s="194" t="s">
        <v>3593</v>
      </c>
      <c r="C407" s="195">
        <v>0</v>
      </c>
      <c r="D407" s="195">
        <v>2000000</v>
      </c>
      <c r="E407" s="195">
        <v>15598480000</v>
      </c>
      <c r="F407" s="195">
        <v>15598480000</v>
      </c>
    </row>
    <row r="408" spans="1:6" x14ac:dyDescent="0.25">
      <c r="A408" s="192" t="s">
        <v>2913</v>
      </c>
      <c r="B408" s="192" t="s">
        <v>434</v>
      </c>
      <c r="C408" s="193">
        <v>0</v>
      </c>
      <c r="D408" s="193">
        <v>1132500</v>
      </c>
      <c r="E408" s="193">
        <v>8832639300</v>
      </c>
      <c r="F408" s="193">
        <v>8832639300</v>
      </c>
    </row>
    <row r="409" spans="1:6" x14ac:dyDescent="0.25">
      <c r="A409" s="194" t="s">
        <v>3136</v>
      </c>
      <c r="B409" s="194" t="s">
        <v>434</v>
      </c>
      <c r="C409" s="195">
        <v>0</v>
      </c>
      <c r="D409" s="195">
        <v>1361704.92</v>
      </c>
      <c r="E409" s="195">
        <v>10620263480</v>
      </c>
      <c r="F409" s="195">
        <v>10620263480</v>
      </c>
    </row>
    <row r="410" spans="1:6" x14ac:dyDescent="0.25">
      <c r="A410" s="192" t="s">
        <v>2914</v>
      </c>
      <c r="B410" s="192" t="s">
        <v>434</v>
      </c>
      <c r="C410" s="193">
        <v>0</v>
      </c>
      <c r="D410" s="193">
        <v>501625.29</v>
      </c>
      <c r="E410" s="193">
        <v>3912296027</v>
      </c>
      <c r="F410" s="193">
        <v>3912296027</v>
      </c>
    </row>
    <row r="411" spans="1:6" x14ac:dyDescent="0.25">
      <c r="A411" s="194" t="s">
        <v>462</v>
      </c>
      <c r="B411" s="194" t="s">
        <v>434</v>
      </c>
      <c r="C411" s="195">
        <v>34119657880</v>
      </c>
      <c r="D411" s="195">
        <v>0</v>
      </c>
      <c r="E411" s="195">
        <v>0</v>
      </c>
      <c r="F411" s="195">
        <v>34119657880</v>
      </c>
    </row>
    <row r="412" spans="1:6" x14ac:dyDescent="0.25">
      <c r="A412" s="192" t="s">
        <v>3178</v>
      </c>
      <c r="B412" s="192" t="s">
        <v>434</v>
      </c>
      <c r="C412" s="193">
        <v>335142535</v>
      </c>
      <c r="D412" s="193">
        <v>0</v>
      </c>
      <c r="E412" s="193">
        <v>0</v>
      </c>
      <c r="F412" s="193">
        <v>335142535</v>
      </c>
    </row>
    <row r="413" spans="1:6" x14ac:dyDescent="0.25">
      <c r="A413" s="194" t="s">
        <v>2837</v>
      </c>
      <c r="B413" s="194" t="s">
        <v>434</v>
      </c>
      <c r="C413" s="195">
        <v>8363720357</v>
      </c>
      <c r="D413" s="195">
        <v>0</v>
      </c>
      <c r="E413" s="195">
        <v>0</v>
      </c>
      <c r="F413" s="195">
        <v>8363720357</v>
      </c>
    </row>
    <row r="414" spans="1:6" x14ac:dyDescent="0.25">
      <c r="A414" s="192" t="s">
        <v>463</v>
      </c>
      <c r="B414" s="192" t="s">
        <v>434</v>
      </c>
      <c r="C414" s="193">
        <v>6242410976</v>
      </c>
      <c r="D414" s="193">
        <v>0</v>
      </c>
      <c r="E414" s="193">
        <v>0</v>
      </c>
      <c r="F414" s="193">
        <v>6242410976</v>
      </c>
    </row>
    <row r="415" spans="1:6" x14ac:dyDescent="0.25">
      <c r="A415" s="194" t="s">
        <v>464</v>
      </c>
      <c r="B415" s="194" t="s">
        <v>434</v>
      </c>
      <c r="C415" s="195">
        <v>19178384012</v>
      </c>
      <c r="D415" s="195">
        <v>0</v>
      </c>
      <c r="E415" s="195">
        <v>0</v>
      </c>
      <c r="F415" s="195">
        <v>19178384012</v>
      </c>
    </row>
    <row r="416" spans="1:6" x14ac:dyDescent="0.25">
      <c r="A416" s="192" t="s">
        <v>465</v>
      </c>
      <c r="B416" s="192" t="s">
        <v>442</v>
      </c>
      <c r="C416" s="193">
        <v>371445459</v>
      </c>
      <c r="D416" s="193">
        <v>0</v>
      </c>
      <c r="E416" s="193">
        <v>0</v>
      </c>
      <c r="F416" s="193">
        <v>371445459</v>
      </c>
    </row>
    <row r="417" spans="1:6" x14ac:dyDescent="0.25">
      <c r="A417" s="194" t="s">
        <v>466</v>
      </c>
      <c r="B417" s="194" t="s">
        <v>442</v>
      </c>
      <c r="C417" s="195">
        <v>371445459</v>
      </c>
      <c r="D417" s="195">
        <v>0</v>
      </c>
      <c r="E417" s="195">
        <v>0</v>
      </c>
      <c r="F417" s="195">
        <v>371445459</v>
      </c>
    </row>
    <row r="418" spans="1:6" x14ac:dyDescent="0.25">
      <c r="A418" s="192" t="s">
        <v>3594</v>
      </c>
      <c r="B418" s="192" t="s">
        <v>442</v>
      </c>
      <c r="C418" s="193">
        <v>45000000</v>
      </c>
      <c r="D418" s="193">
        <v>0</v>
      </c>
      <c r="E418" s="193">
        <v>0</v>
      </c>
      <c r="F418" s="193">
        <v>45000000</v>
      </c>
    </row>
    <row r="419" spans="1:6" x14ac:dyDescent="0.25">
      <c r="A419" s="194" t="s">
        <v>2915</v>
      </c>
      <c r="B419" s="194" t="s">
        <v>442</v>
      </c>
      <c r="C419" s="195">
        <v>248687225</v>
      </c>
      <c r="D419" s="195">
        <v>0</v>
      </c>
      <c r="E419" s="195">
        <v>0</v>
      </c>
      <c r="F419" s="195">
        <v>248687225</v>
      </c>
    </row>
    <row r="420" spans="1:6" x14ac:dyDescent="0.25">
      <c r="A420" s="192" t="s">
        <v>467</v>
      </c>
      <c r="B420" s="192" t="s">
        <v>442</v>
      </c>
      <c r="C420" s="193">
        <v>59834201</v>
      </c>
      <c r="D420" s="193">
        <v>0</v>
      </c>
      <c r="E420" s="193">
        <v>0</v>
      </c>
      <c r="F420" s="193">
        <v>59834201</v>
      </c>
    </row>
    <row r="421" spans="1:6" x14ac:dyDescent="0.25">
      <c r="A421" s="194" t="s">
        <v>3387</v>
      </c>
      <c r="B421" s="194" t="s">
        <v>3388</v>
      </c>
      <c r="C421" s="195">
        <v>17924033</v>
      </c>
      <c r="D421" s="195">
        <v>0</v>
      </c>
      <c r="E421" s="195">
        <v>0</v>
      </c>
      <c r="F421" s="195">
        <v>17924033</v>
      </c>
    </row>
    <row r="422" spans="1:6" x14ac:dyDescent="0.25">
      <c r="A422" s="192" t="s">
        <v>468</v>
      </c>
      <c r="B422" s="192" t="s">
        <v>469</v>
      </c>
      <c r="C422" s="193">
        <v>60509693828</v>
      </c>
      <c r="D422" s="193">
        <v>3297168.28</v>
      </c>
      <c r="E422" s="193">
        <v>25715406736</v>
      </c>
      <c r="F422" s="193">
        <v>86225100564</v>
      </c>
    </row>
    <row r="423" spans="1:6" x14ac:dyDescent="0.25">
      <c r="A423" s="194" t="s">
        <v>470</v>
      </c>
      <c r="B423" s="194" t="s">
        <v>469</v>
      </c>
      <c r="C423" s="195">
        <v>0</v>
      </c>
      <c r="D423" s="195">
        <v>3297168.28</v>
      </c>
      <c r="E423" s="195">
        <v>25715406736</v>
      </c>
      <c r="F423" s="195">
        <v>25715406736</v>
      </c>
    </row>
    <row r="424" spans="1:6" x14ac:dyDescent="0.25">
      <c r="A424" s="192" t="s">
        <v>3179</v>
      </c>
      <c r="B424" s="192" t="s">
        <v>3180</v>
      </c>
      <c r="C424" s="193">
        <v>0</v>
      </c>
      <c r="D424" s="193">
        <v>603.28</v>
      </c>
      <c r="E424" s="193">
        <v>4705126</v>
      </c>
      <c r="F424" s="193">
        <v>4705126</v>
      </c>
    </row>
    <row r="425" spans="1:6" x14ac:dyDescent="0.25">
      <c r="A425" s="194" t="s">
        <v>3237</v>
      </c>
      <c r="B425" s="194" t="s">
        <v>3238</v>
      </c>
      <c r="C425" s="195">
        <v>0</v>
      </c>
      <c r="D425" s="195">
        <v>735877</v>
      </c>
      <c r="E425" s="195">
        <v>5739281333</v>
      </c>
      <c r="F425" s="195">
        <v>5739281333</v>
      </c>
    </row>
    <row r="426" spans="1:6" x14ac:dyDescent="0.25">
      <c r="A426" s="192" t="s">
        <v>471</v>
      </c>
      <c r="B426" s="192" t="s">
        <v>469</v>
      </c>
      <c r="C426" s="193">
        <v>0</v>
      </c>
      <c r="D426" s="193">
        <v>2560688</v>
      </c>
      <c r="E426" s="193">
        <v>19971420277</v>
      </c>
      <c r="F426" s="193">
        <v>19971420277</v>
      </c>
    </row>
    <row r="427" spans="1:6" x14ac:dyDescent="0.25">
      <c r="A427" s="194" t="s">
        <v>472</v>
      </c>
      <c r="B427" s="194" t="s">
        <v>469</v>
      </c>
      <c r="C427" s="195">
        <v>60509693828</v>
      </c>
      <c r="D427" s="195">
        <v>0</v>
      </c>
      <c r="E427" s="195">
        <v>0</v>
      </c>
      <c r="F427" s="195">
        <v>60509693828</v>
      </c>
    </row>
    <row r="428" spans="1:6" x14ac:dyDescent="0.25">
      <c r="A428" s="192" t="s">
        <v>2838</v>
      </c>
      <c r="B428" s="192" t="s">
        <v>469</v>
      </c>
      <c r="C428" s="193">
        <v>32567608308</v>
      </c>
      <c r="D428" s="193">
        <v>0</v>
      </c>
      <c r="E428" s="193">
        <v>0</v>
      </c>
      <c r="F428" s="193">
        <v>32567608308</v>
      </c>
    </row>
    <row r="429" spans="1:6" x14ac:dyDescent="0.25">
      <c r="A429" s="194" t="s">
        <v>473</v>
      </c>
      <c r="B429" s="194" t="s">
        <v>469</v>
      </c>
      <c r="C429" s="195">
        <v>27942085520</v>
      </c>
      <c r="D429" s="195">
        <v>0</v>
      </c>
      <c r="E429" s="195">
        <v>0</v>
      </c>
      <c r="F429" s="195">
        <v>27942085520</v>
      </c>
    </row>
    <row r="430" spans="1:6" x14ac:dyDescent="0.25">
      <c r="A430" s="192" t="s">
        <v>2839</v>
      </c>
      <c r="B430" s="192" t="s">
        <v>2840</v>
      </c>
      <c r="C430" s="193">
        <v>2916975851</v>
      </c>
      <c r="D430" s="193">
        <v>2025427.34</v>
      </c>
      <c r="E430" s="193">
        <v>15796793928</v>
      </c>
      <c r="F430" s="193">
        <v>18713769779</v>
      </c>
    </row>
    <row r="431" spans="1:6" x14ac:dyDescent="0.25">
      <c r="A431" s="194" t="s">
        <v>2841</v>
      </c>
      <c r="B431" s="194" t="s">
        <v>2840</v>
      </c>
      <c r="C431" s="195">
        <v>0</v>
      </c>
      <c r="D431" s="195">
        <v>2025427.34</v>
      </c>
      <c r="E431" s="195">
        <v>15796793928</v>
      </c>
      <c r="F431" s="195">
        <v>15796793928</v>
      </c>
    </row>
    <row r="432" spans="1:6" x14ac:dyDescent="0.25">
      <c r="A432" s="192" t="s">
        <v>2842</v>
      </c>
      <c r="B432" s="192" t="s">
        <v>2836</v>
      </c>
      <c r="C432" s="193">
        <v>0</v>
      </c>
      <c r="D432" s="193">
        <v>866971</v>
      </c>
      <c r="E432" s="193">
        <v>6761714902</v>
      </c>
      <c r="F432" s="193">
        <v>6761714902</v>
      </c>
    </row>
    <row r="433" spans="1:6" x14ac:dyDescent="0.25">
      <c r="A433" s="194" t="s">
        <v>2843</v>
      </c>
      <c r="B433" s="194" t="s">
        <v>2836</v>
      </c>
      <c r="C433" s="195">
        <v>0</v>
      </c>
      <c r="D433" s="195">
        <v>1158456.3400000001</v>
      </c>
      <c r="E433" s="195">
        <v>9035079026</v>
      </c>
      <c r="F433" s="195">
        <v>9035079026</v>
      </c>
    </row>
    <row r="434" spans="1:6" x14ac:dyDescent="0.25">
      <c r="A434" s="192" t="s">
        <v>2844</v>
      </c>
      <c r="B434" s="192" t="s">
        <v>2845</v>
      </c>
      <c r="C434" s="193">
        <v>2916975851</v>
      </c>
      <c r="D434" s="193">
        <v>0</v>
      </c>
      <c r="E434" s="193">
        <v>0</v>
      </c>
      <c r="F434" s="193">
        <v>2916975851</v>
      </c>
    </row>
    <row r="435" spans="1:6" x14ac:dyDescent="0.25">
      <c r="A435" s="194" t="s">
        <v>2916</v>
      </c>
      <c r="B435" s="194" t="s">
        <v>2836</v>
      </c>
      <c r="C435" s="195">
        <v>100000000</v>
      </c>
      <c r="D435" s="195">
        <v>0</v>
      </c>
      <c r="E435" s="195">
        <v>0</v>
      </c>
      <c r="F435" s="195">
        <v>100000000</v>
      </c>
    </row>
    <row r="436" spans="1:6" x14ac:dyDescent="0.25">
      <c r="A436" s="192" t="s">
        <v>2846</v>
      </c>
      <c r="B436" s="192" t="s">
        <v>2836</v>
      </c>
      <c r="C436" s="193">
        <v>2816975851</v>
      </c>
      <c r="D436" s="193">
        <v>0</v>
      </c>
      <c r="E436" s="193">
        <v>0</v>
      </c>
      <c r="F436" s="193">
        <v>2816975851</v>
      </c>
    </row>
    <row r="437" spans="1:6" x14ac:dyDescent="0.25">
      <c r="A437" s="194" t="s">
        <v>474</v>
      </c>
      <c r="B437" s="194" t="s">
        <v>475</v>
      </c>
      <c r="C437" s="195">
        <v>2457618428</v>
      </c>
      <c r="D437" s="195">
        <v>634200.54</v>
      </c>
      <c r="E437" s="195">
        <v>4946282219</v>
      </c>
      <c r="F437" s="195">
        <v>7403900647</v>
      </c>
    </row>
    <row r="438" spans="1:6" x14ac:dyDescent="0.25">
      <c r="A438" s="192" t="s">
        <v>476</v>
      </c>
      <c r="B438" s="192" t="s">
        <v>280</v>
      </c>
      <c r="C438" s="193">
        <v>2457618428</v>
      </c>
      <c r="D438" s="193">
        <v>634200.54</v>
      </c>
      <c r="E438" s="193">
        <v>4946282219</v>
      </c>
      <c r="F438" s="193">
        <v>7403900647</v>
      </c>
    </row>
    <row r="439" spans="1:6" x14ac:dyDescent="0.25">
      <c r="A439" s="194" t="s">
        <v>3137</v>
      </c>
      <c r="B439" s="194" t="s">
        <v>280</v>
      </c>
      <c r="C439" s="195">
        <v>0</v>
      </c>
      <c r="D439" s="195">
        <v>634200.54</v>
      </c>
      <c r="E439" s="195">
        <v>4946282219</v>
      </c>
      <c r="F439" s="195">
        <v>4946282219</v>
      </c>
    </row>
    <row r="440" spans="1:6" x14ac:dyDescent="0.25">
      <c r="A440" s="192" t="s">
        <v>3138</v>
      </c>
      <c r="B440" s="192" t="s">
        <v>3139</v>
      </c>
      <c r="C440" s="193">
        <v>0</v>
      </c>
      <c r="D440" s="193">
        <v>634200.54</v>
      </c>
      <c r="E440" s="193">
        <v>4946282219</v>
      </c>
      <c r="F440" s="193">
        <v>4946282219</v>
      </c>
    </row>
    <row r="441" spans="1:6" x14ac:dyDescent="0.25">
      <c r="A441" s="194" t="s">
        <v>477</v>
      </c>
      <c r="B441" s="194" t="s">
        <v>280</v>
      </c>
      <c r="C441" s="195">
        <v>2457618428</v>
      </c>
      <c r="D441" s="195">
        <v>0</v>
      </c>
      <c r="E441" s="195">
        <v>0</v>
      </c>
      <c r="F441" s="195">
        <v>2457618428</v>
      </c>
    </row>
    <row r="442" spans="1:6" x14ac:dyDescent="0.25">
      <c r="A442" s="192" t="s">
        <v>478</v>
      </c>
      <c r="B442" s="192" t="s">
        <v>479</v>
      </c>
      <c r="C442" s="193">
        <v>2457618428</v>
      </c>
      <c r="D442" s="193">
        <v>0</v>
      </c>
      <c r="E442" s="193">
        <v>0</v>
      </c>
      <c r="F442" s="193">
        <v>2457618428</v>
      </c>
    </row>
    <row r="443" spans="1:6" x14ac:dyDescent="0.25">
      <c r="A443" s="194" t="s">
        <v>480</v>
      </c>
      <c r="B443" s="194" t="s">
        <v>481</v>
      </c>
      <c r="C443" s="195">
        <v>6188050889</v>
      </c>
      <c r="D443" s="195">
        <v>169690.83</v>
      </c>
      <c r="E443" s="195">
        <v>1323459510</v>
      </c>
      <c r="F443" s="195">
        <v>7511510399</v>
      </c>
    </row>
    <row r="444" spans="1:6" x14ac:dyDescent="0.25">
      <c r="A444" s="192" t="s">
        <v>482</v>
      </c>
      <c r="B444" s="192" t="s">
        <v>280</v>
      </c>
      <c r="C444" s="193">
        <v>6188050889</v>
      </c>
      <c r="D444" s="193">
        <v>169690.83</v>
      </c>
      <c r="E444" s="193">
        <v>1323459510</v>
      </c>
      <c r="F444" s="193">
        <v>7511510399</v>
      </c>
    </row>
    <row r="445" spans="1:6" x14ac:dyDescent="0.25">
      <c r="A445" s="194" t="s">
        <v>483</v>
      </c>
      <c r="B445" s="194" t="s">
        <v>280</v>
      </c>
      <c r="C445" s="195">
        <v>0</v>
      </c>
      <c r="D445" s="195">
        <v>169690.83</v>
      </c>
      <c r="E445" s="195">
        <v>1323459510</v>
      </c>
      <c r="F445" s="195">
        <v>1323459510</v>
      </c>
    </row>
    <row r="446" spans="1:6" x14ac:dyDescent="0.25">
      <c r="A446" s="192" t="s">
        <v>484</v>
      </c>
      <c r="B446" s="192" t="s">
        <v>485</v>
      </c>
      <c r="C446" s="193">
        <v>0</v>
      </c>
      <c r="D446" s="193">
        <v>169690.83</v>
      </c>
      <c r="E446" s="193">
        <v>1323459510</v>
      </c>
      <c r="F446" s="193">
        <v>1323459510</v>
      </c>
    </row>
    <row r="447" spans="1:6" x14ac:dyDescent="0.25">
      <c r="A447" s="194" t="s">
        <v>486</v>
      </c>
      <c r="B447" s="194" t="s">
        <v>280</v>
      </c>
      <c r="C447" s="195">
        <v>6188050889</v>
      </c>
      <c r="D447" s="195">
        <v>0</v>
      </c>
      <c r="E447" s="195">
        <v>0</v>
      </c>
      <c r="F447" s="195">
        <v>6188050889</v>
      </c>
    </row>
    <row r="448" spans="1:6" x14ac:dyDescent="0.25">
      <c r="A448" s="192" t="s">
        <v>487</v>
      </c>
      <c r="B448" s="192" t="s">
        <v>485</v>
      </c>
      <c r="C448" s="193">
        <v>6188050889</v>
      </c>
      <c r="D448" s="193">
        <v>0</v>
      </c>
      <c r="E448" s="193">
        <v>0</v>
      </c>
      <c r="F448" s="193">
        <v>6188050889</v>
      </c>
    </row>
    <row r="449" spans="1:6" x14ac:dyDescent="0.25">
      <c r="A449" s="194" t="s">
        <v>3595</v>
      </c>
      <c r="B449" s="194" t="s">
        <v>3596</v>
      </c>
      <c r="C449" s="195">
        <v>0</v>
      </c>
      <c r="D449" s="195">
        <v>171806.46</v>
      </c>
      <c r="E449" s="195">
        <v>1339959815</v>
      </c>
      <c r="F449" s="195">
        <v>1339959815</v>
      </c>
    </row>
    <row r="450" spans="1:6" x14ac:dyDescent="0.25">
      <c r="A450" s="192" t="s">
        <v>3597</v>
      </c>
      <c r="B450" s="192" t="s">
        <v>280</v>
      </c>
      <c r="C450" s="193">
        <v>0</v>
      </c>
      <c r="D450" s="193">
        <v>171806.46</v>
      </c>
      <c r="E450" s="193">
        <v>1339959815</v>
      </c>
      <c r="F450" s="193">
        <v>1339959815</v>
      </c>
    </row>
    <row r="451" spans="1:6" x14ac:dyDescent="0.25">
      <c r="A451" s="194" t="s">
        <v>3598</v>
      </c>
      <c r="B451" s="194" t="s">
        <v>280</v>
      </c>
      <c r="C451" s="195">
        <v>0</v>
      </c>
      <c r="D451" s="195">
        <v>171806.46</v>
      </c>
      <c r="E451" s="195">
        <v>1339959815</v>
      </c>
      <c r="F451" s="195">
        <v>1339959815</v>
      </c>
    </row>
    <row r="452" spans="1:6" x14ac:dyDescent="0.25">
      <c r="A452" s="192" t="s">
        <v>3599</v>
      </c>
      <c r="B452" s="192" t="s">
        <v>280</v>
      </c>
      <c r="C452" s="193">
        <v>0</v>
      </c>
      <c r="D452" s="193">
        <v>171806.46</v>
      </c>
      <c r="E452" s="193">
        <v>1339959815</v>
      </c>
      <c r="F452" s="193">
        <v>1339959815</v>
      </c>
    </row>
    <row r="453" spans="1:6" x14ac:dyDescent="0.25">
      <c r="A453" s="194" t="s">
        <v>488</v>
      </c>
      <c r="B453" s="194" t="s">
        <v>489</v>
      </c>
      <c r="C453" s="195">
        <v>42570728826</v>
      </c>
      <c r="D453" s="195">
        <v>0</v>
      </c>
      <c r="E453" s="195">
        <v>0</v>
      </c>
      <c r="F453" s="195">
        <v>42570728826</v>
      </c>
    </row>
    <row r="454" spans="1:6" x14ac:dyDescent="0.25">
      <c r="A454" s="192" t="s">
        <v>490</v>
      </c>
      <c r="B454" s="192" t="s">
        <v>280</v>
      </c>
      <c r="C454" s="193">
        <v>42570728826</v>
      </c>
      <c r="D454" s="193">
        <v>0</v>
      </c>
      <c r="E454" s="193">
        <v>0</v>
      </c>
      <c r="F454" s="193">
        <v>42570728826</v>
      </c>
    </row>
    <row r="455" spans="1:6" x14ac:dyDescent="0.25">
      <c r="A455" s="194" t="s">
        <v>491</v>
      </c>
      <c r="B455" s="194" t="s">
        <v>280</v>
      </c>
      <c r="C455" s="195">
        <v>42570728826</v>
      </c>
      <c r="D455" s="195">
        <v>0</v>
      </c>
      <c r="E455" s="195">
        <v>0</v>
      </c>
      <c r="F455" s="195">
        <v>42570728826</v>
      </c>
    </row>
    <row r="456" spans="1:6" x14ac:dyDescent="0.25">
      <c r="A456" s="192" t="s">
        <v>492</v>
      </c>
      <c r="B456" s="192" t="s">
        <v>493</v>
      </c>
      <c r="C456" s="193">
        <v>42570728826</v>
      </c>
      <c r="D456" s="193">
        <v>0</v>
      </c>
      <c r="E456" s="193">
        <v>0</v>
      </c>
      <c r="F456" s="193">
        <v>42570728826</v>
      </c>
    </row>
    <row r="457" spans="1:6" x14ac:dyDescent="0.25">
      <c r="A457" s="194" t="s">
        <v>494</v>
      </c>
      <c r="B457" s="194" t="s">
        <v>495</v>
      </c>
      <c r="C457" s="195">
        <v>156858071639</v>
      </c>
      <c r="D457" s="195">
        <v>3120138.5</v>
      </c>
      <c r="E457" s="195">
        <v>24334708994</v>
      </c>
      <c r="F457" s="195">
        <v>181192780633</v>
      </c>
    </row>
    <row r="458" spans="1:6" x14ac:dyDescent="0.25">
      <c r="A458" s="192" t="s">
        <v>496</v>
      </c>
      <c r="B458" s="192" t="s">
        <v>497</v>
      </c>
      <c r="C458" s="193">
        <v>140724308876</v>
      </c>
      <c r="D458" s="193">
        <v>3120138.5</v>
      </c>
      <c r="E458" s="193">
        <v>24334708994</v>
      </c>
      <c r="F458" s="193">
        <v>165059017870</v>
      </c>
    </row>
    <row r="459" spans="1:6" x14ac:dyDescent="0.25">
      <c r="A459" s="194" t="s">
        <v>498</v>
      </c>
      <c r="B459" s="194" t="s">
        <v>497</v>
      </c>
      <c r="C459" s="195">
        <v>0</v>
      </c>
      <c r="D459" s="195">
        <v>3120138.5</v>
      </c>
      <c r="E459" s="195">
        <v>24334708994</v>
      </c>
      <c r="F459" s="195">
        <v>24334708994</v>
      </c>
    </row>
    <row r="460" spans="1:6" x14ac:dyDescent="0.25">
      <c r="A460" s="192" t="s">
        <v>500</v>
      </c>
      <c r="B460" s="192" t="s">
        <v>499</v>
      </c>
      <c r="C460" s="193">
        <v>0</v>
      </c>
      <c r="D460" s="193">
        <v>3120138.5</v>
      </c>
      <c r="E460" s="193">
        <v>24334708994</v>
      </c>
      <c r="F460" s="193">
        <v>24334708994</v>
      </c>
    </row>
    <row r="461" spans="1:6" x14ac:dyDescent="0.25">
      <c r="A461" s="194" t="s">
        <v>501</v>
      </c>
      <c r="B461" s="194" t="s">
        <v>497</v>
      </c>
      <c r="C461" s="195">
        <v>140724308876</v>
      </c>
      <c r="D461" s="195">
        <v>0</v>
      </c>
      <c r="E461" s="195">
        <v>0</v>
      </c>
      <c r="F461" s="195">
        <v>140724308876</v>
      </c>
    </row>
    <row r="462" spans="1:6" x14ac:dyDescent="0.25">
      <c r="A462" s="192" t="s">
        <v>3181</v>
      </c>
      <c r="B462" s="192" t="s">
        <v>499</v>
      </c>
      <c r="C462" s="193">
        <v>15010809132</v>
      </c>
      <c r="D462" s="193">
        <v>0</v>
      </c>
      <c r="E462" s="193">
        <v>0</v>
      </c>
      <c r="F462" s="193">
        <v>15010809132</v>
      </c>
    </row>
    <row r="463" spans="1:6" x14ac:dyDescent="0.25">
      <c r="A463" s="194" t="s">
        <v>502</v>
      </c>
      <c r="B463" s="194" t="s">
        <v>499</v>
      </c>
      <c r="C463" s="195">
        <v>125713499744</v>
      </c>
      <c r="D463" s="195">
        <v>0</v>
      </c>
      <c r="E463" s="195">
        <v>0</v>
      </c>
      <c r="F463" s="195">
        <v>125713499744</v>
      </c>
    </row>
    <row r="464" spans="1:6" x14ac:dyDescent="0.25">
      <c r="A464" s="192" t="s">
        <v>503</v>
      </c>
      <c r="B464" s="192" t="s">
        <v>504</v>
      </c>
      <c r="C464" s="193">
        <v>16133762763</v>
      </c>
      <c r="D464" s="193">
        <v>0</v>
      </c>
      <c r="E464" s="193">
        <v>0</v>
      </c>
      <c r="F464" s="193">
        <v>16133762763</v>
      </c>
    </row>
    <row r="465" spans="1:6" x14ac:dyDescent="0.25">
      <c r="A465" s="194" t="s">
        <v>505</v>
      </c>
      <c r="B465" s="194" t="s">
        <v>504</v>
      </c>
      <c r="C465" s="195">
        <v>16133762763</v>
      </c>
      <c r="D465" s="195">
        <v>0</v>
      </c>
      <c r="E465" s="195">
        <v>0</v>
      </c>
      <c r="F465" s="195">
        <v>16133762763</v>
      </c>
    </row>
    <row r="466" spans="1:6" x14ac:dyDescent="0.25">
      <c r="A466" s="192" t="s">
        <v>506</v>
      </c>
      <c r="B466" s="192" t="s">
        <v>507</v>
      </c>
      <c r="C466" s="193">
        <v>16133762763</v>
      </c>
      <c r="D466" s="193">
        <v>0</v>
      </c>
      <c r="E466" s="193">
        <v>0</v>
      </c>
      <c r="F466" s="193">
        <v>16133762763</v>
      </c>
    </row>
    <row r="467" spans="1:6" x14ac:dyDescent="0.25">
      <c r="A467" s="194" t="s">
        <v>3600</v>
      </c>
      <c r="B467" s="194" t="s">
        <v>3601</v>
      </c>
      <c r="C467" s="195">
        <v>0</v>
      </c>
      <c r="D467" s="195">
        <v>532854.44999999995</v>
      </c>
      <c r="E467" s="195">
        <v>4155859740</v>
      </c>
      <c r="F467" s="195">
        <v>4155859740</v>
      </c>
    </row>
    <row r="468" spans="1:6" x14ac:dyDescent="0.25">
      <c r="A468" s="192" t="s">
        <v>3602</v>
      </c>
      <c r="B468" s="192" t="s">
        <v>2006</v>
      </c>
      <c r="C468" s="193">
        <v>0</v>
      </c>
      <c r="D468" s="193">
        <v>532854.44999999995</v>
      </c>
      <c r="E468" s="193">
        <v>4155859740</v>
      </c>
      <c r="F468" s="193">
        <v>4155859740</v>
      </c>
    </row>
    <row r="469" spans="1:6" x14ac:dyDescent="0.25">
      <c r="A469" s="194" t="s">
        <v>3603</v>
      </c>
      <c r="B469" s="194" t="s">
        <v>2006</v>
      </c>
      <c r="C469" s="195">
        <v>0</v>
      </c>
      <c r="D469" s="195">
        <v>532854.44999999995</v>
      </c>
      <c r="E469" s="195">
        <v>4155859740</v>
      </c>
      <c r="F469" s="195">
        <v>4155859740</v>
      </c>
    </row>
    <row r="470" spans="1:6" x14ac:dyDescent="0.25">
      <c r="A470" s="192" t="s">
        <v>3604</v>
      </c>
      <c r="B470" s="192" t="s">
        <v>3605</v>
      </c>
      <c r="C470" s="193">
        <v>0</v>
      </c>
      <c r="D470" s="193">
        <v>532854.44999999995</v>
      </c>
      <c r="E470" s="193">
        <v>4155859740</v>
      </c>
      <c r="F470" s="193">
        <v>4155859740</v>
      </c>
    </row>
    <row r="471" spans="1:6" x14ac:dyDescent="0.25">
      <c r="A471" s="194" t="s">
        <v>508</v>
      </c>
      <c r="B471" s="194" t="s">
        <v>509</v>
      </c>
      <c r="C471" s="195">
        <v>99723096510</v>
      </c>
      <c r="D471" s="195">
        <v>7196381.4299999997</v>
      </c>
      <c r="E471" s="195">
        <v>56126305904</v>
      </c>
      <c r="F471" s="195">
        <v>155849402414</v>
      </c>
    </row>
    <row r="472" spans="1:6" x14ac:dyDescent="0.25">
      <c r="A472" s="192" t="s">
        <v>510</v>
      </c>
      <c r="B472" s="192" t="s">
        <v>509</v>
      </c>
      <c r="C472" s="193">
        <v>99723096510</v>
      </c>
      <c r="D472" s="193">
        <v>7196381.4299999997</v>
      </c>
      <c r="E472" s="193">
        <v>56126305904</v>
      </c>
      <c r="F472" s="193">
        <v>155849402414</v>
      </c>
    </row>
    <row r="473" spans="1:6" x14ac:dyDescent="0.25">
      <c r="A473" s="194" t="s">
        <v>511</v>
      </c>
      <c r="B473" s="194" t="s">
        <v>509</v>
      </c>
      <c r="C473" s="195">
        <v>0</v>
      </c>
      <c r="D473" s="195">
        <v>7196381.4299999997</v>
      </c>
      <c r="E473" s="195">
        <v>56126305904</v>
      </c>
      <c r="F473" s="195">
        <v>56126305904</v>
      </c>
    </row>
    <row r="474" spans="1:6" x14ac:dyDescent="0.25">
      <c r="A474" s="192" t="s">
        <v>3239</v>
      </c>
      <c r="B474" s="192" t="s">
        <v>509</v>
      </c>
      <c r="C474" s="193">
        <v>0</v>
      </c>
      <c r="D474" s="193">
        <v>36300.78</v>
      </c>
      <c r="E474" s="193">
        <v>283118496</v>
      </c>
      <c r="F474" s="193">
        <v>283118496</v>
      </c>
    </row>
    <row r="475" spans="1:6" x14ac:dyDescent="0.25">
      <c r="A475" s="194" t="s">
        <v>2917</v>
      </c>
      <c r="B475" s="194" t="s">
        <v>509</v>
      </c>
      <c r="C475" s="195">
        <v>0</v>
      </c>
      <c r="D475" s="195">
        <v>664086.38</v>
      </c>
      <c r="E475" s="195">
        <v>5179369058</v>
      </c>
      <c r="F475" s="195">
        <v>5179369058</v>
      </c>
    </row>
    <row r="476" spans="1:6" x14ac:dyDescent="0.25">
      <c r="A476" s="192" t="s">
        <v>512</v>
      </c>
      <c r="B476" s="192" t="s">
        <v>509</v>
      </c>
      <c r="C476" s="193">
        <v>0</v>
      </c>
      <c r="D476" s="193">
        <v>703414.22</v>
      </c>
      <c r="E476" s="193">
        <v>5486096320</v>
      </c>
      <c r="F476" s="193">
        <v>5486096320</v>
      </c>
    </row>
    <row r="477" spans="1:6" x14ac:dyDescent="0.25">
      <c r="A477" s="194" t="s">
        <v>513</v>
      </c>
      <c r="B477" s="194" t="s">
        <v>509</v>
      </c>
      <c r="C477" s="195">
        <v>0</v>
      </c>
      <c r="D477" s="195">
        <v>5792580.0499999998</v>
      </c>
      <c r="E477" s="195">
        <v>45177722030</v>
      </c>
      <c r="F477" s="195">
        <v>45177722030</v>
      </c>
    </row>
    <row r="478" spans="1:6" x14ac:dyDescent="0.25">
      <c r="A478" s="192" t="s">
        <v>514</v>
      </c>
      <c r="B478" s="192" t="s">
        <v>509</v>
      </c>
      <c r="C478" s="193">
        <v>99723096510</v>
      </c>
      <c r="D478" s="193">
        <v>0</v>
      </c>
      <c r="E478" s="193">
        <v>0</v>
      </c>
      <c r="F478" s="193">
        <v>99723096510</v>
      </c>
    </row>
    <row r="479" spans="1:6" x14ac:dyDescent="0.25">
      <c r="A479" s="194" t="s">
        <v>515</v>
      </c>
      <c r="B479" s="194" t="s">
        <v>509</v>
      </c>
      <c r="C479" s="195">
        <v>2154105098</v>
      </c>
      <c r="D479" s="195">
        <v>0</v>
      </c>
      <c r="E479" s="195">
        <v>0</v>
      </c>
      <c r="F479" s="195">
        <v>2154105098</v>
      </c>
    </row>
    <row r="480" spans="1:6" x14ac:dyDescent="0.25">
      <c r="A480" s="192" t="s">
        <v>516</v>
      </c>
      <c r="B480" s="192" t="s">
        <v>509</v>
      </c>
      <c r="C480" s="193">
        <v>8595825064</v>
      </c>
      <c r="D480" s="193">
        <v>0</v>
      </c>
      <c r="E480" s="193">
        <v>0</v>
      </c>
      <c r="F480" s="193">
        <v>8595825064</v>
      </c>
    </row>
    <row r="481" spans="1:6" x14ac:dyDescent="0.25">
      <c r="A481" s="194" t="s">
        <v>517</v>
      </c>
      <c r="B481" s="194" t="s">
        <v>509</v>
      </c>
      <c r="C481" s="195">
        <v>11404331065</v>
      </c>
      <c r="D481" s="195">
        <v>0</v>
      </c>
      <c r="E481" s="195">
        <v>0</v>
      </c>
      <c r="F481" s="195">
        <v>11404331065</v>
      </c>
    </row>
    <row r="482" spans="1:6" x14ac:dyDescent="0.25">
      <c r="A482" s="192" t="s">
        <v>518</v>
      </c>
      <c r="B482" s="192" t="s">
        <v>509</v>
      </c>
      <c r="C482" s="193">
        <v>77568835283</v>
      </c>
      <c r="D482" s="193">
        <v>0</v>
      </c>
      <c r="E482" s="193">
        <v>0</v>
      </c>
      <c r="F482" s="193">
        <v>77568835283</v>
      </c>
    </row>
    <row r="483" spans="1:6" x14ac:dyDescent="0.25">
      <c r="A483" s="194" t="s">
        <v>519</v>
      </c>
      <c r="B483" s="194" t="s">
        <v>358</v>
      </c>
      <c r="C483" s="195">
        <v>9200509350</v>
      </c>
      <c r="D483" s="195">
        <v>7890481.4199999999</v>
      </c>
      <c r="E483" s="195">
        <v>61539758311</v>
      </c>
      <c r="F483" s="195">
        <v>70740267661</v>
      </c>
    </row>
    <row r="484" spans="1:6" x14ac:dyDescent="0.25">
      <c r="A484" s="192" t="s">
        <v>520</v>
      </c>
      <c r="B484" s="192" t="s">
        <v>280</v>
      </c>
      <c r="C484" s="193">
        <v>9200509350</v>
      </c>
      <c r="D484" s="193">
        <v>7890481.4199999999</v>
      </c>
      <c r="E484" s="193">
        <v>61539758311</v>
      </c>
      <c r="F484" s="193">
        <v>70740267661</v>
      </c>
    </row>
    <row r="485" spans="1:6" x14ac:dyDescent="0.25">
      <c r="A485" s="194" t="s">
        <v>521</v>
      </c>
      <c r="B485" s="194" t="s">
        <v>280</v>
      </c>
      <c r="C485" s="195">
        <v>0</v>
      </c>
      <c r="D485" s="195">
        <v>7890481.4199999999</v>
      </c>
      <c r="E485" s="195">
        <v>61539758311</v>
      </c>
      <c r="F485" s="195">
        <v>61539758311</v>
      </c>
    </row>
    <row r="486" spans="1:6" x14ac:dyDescent="0.25">
      <c r="A486" s="192" t="s">
        <v>3606</v>
      </c>
      <c r="B486" s="192" t="s">
        <v>280</v>
      </c>
      <c r="C486" s="193">
        <v>0</v>
      </c>
      <c r="D486" s="193">
        <v>5558.27</v>
      </c>
      <c r="E486" s="193">
        <v>43350282</v>
      </c>
      <c r="F486" s="193">
        <v>43350282</v>
      </c>
    </row>
    <row r="487" spans="1:6" x14ac:dyDescent="0.25">
      <c r="A487" s="194" t="s">
        <v>3607</v>
      </c>
      <c r="B487" s="194" t="s">
        <v>280</v>
      </c>
      <c r="C487" s="195">
        <v>0</v>
      </c>
      <c r="D487" s="195">
        <v>10823.7</v>
      </c>
      <c r="E487" s="195">
        <v>84416634</v>
      </c>
      <c r="F487" s="195">
        <v>84416634</v>
      </c>
    </row>
    <row r="488" spans="1:6" x14ac:dyDescent="0.25">
      <c r="A488" s="192" t="s">
        <v>3073</v>
      </c>
      <c r="B488" s="192" t="s">
        <v>280</v>
      </c>
      <c r="C488" s="193">
        <v>0</v>
      </c>
      <c r="D488" s="193">
        <v>13839.11</v>
      </c>
      <c r="E488" s="193">
        <v>107934540</v>
      </c>
      <c r="F488" s="193">
        <v>107934540</v>
      </c>
    </row>
    <row r="489" spans="1:6" x14ac:dyDescent="0.25">
      <c r="A489" s="194" t="s">
        <v>2918</v>
      </c>
      <c r="B489" s="194" t="s">
        <v>280</v>
      </c>
      <c r="C489" s="195">
        <v>0</v>
      </c>
      <c r="D489" s="195">
        <v>338599.75</v>
      </c>
      <c r="E489" s="195">
        <v>2640820715</v>
      </c>
      <c r="F489" s="195">
        <v>2640820715</v>
      </c>
    </row>
    <row r="490" spans="1:6" x14ac:dyDescent="0.25">
      <c r="A490" s="192" t="s">
        <v>522</v>
      </c>
      <c r="B490" s="192" t="s">
        <v>280</v>
      </c>
      <c r="C490" s="193">
        <v>0</v>
      </c>
      <c r="D490" s="193">
        <v>3284476.04</v>
      </c>
      <c r="E490" s="193">
        <v>25616416910</v>
      </c>
      <c r="F490" s="193">
        <v>25616416910</v>
      </c>
    </row>
    <row r="491" spans="1:6" x14ac:dyDescent="0.25">
      <c r="A491" s="194" t="s">
        <v>523</v>
      </c>
      <c r="B491" s="194" t="s">
        <v>280</v>
      </c>
      <c r="C491" s="195">
        <v>0</v>
      </c>
      <c r="D491" s="195">
        <v>4237184.55</v>
      </c>
      <c r="E491" s="195">
        <v>33046819230</v>
      </c>
      <c r="F491" s="195">
        <v>33046819230</v>
      </c>
    </row>
    <row r="492" spans="1:6" x14ac:dyDescent="0.25">
      <c r="A492" s="192" t="s">
        <v>2919</v>
      </c>
      <c r="B492" s="192" t="s">
        <v>280</v>
      </c>
      <c r="C492" s="193">
        <v>9200509350</v>
      </c>
      <c r="D492" s="193">
        <v>0</v>
      </c>
      <c r="E492" s="193">
        <v>0</v>
      </c>
      <c r="F492" s="193">
        <v>9200509350</v>
      </c>
    </row>
    <row r="493" spans="1:6" x14ac:dyDescent="0.25">
      <c r="A493" s="194" t="s">
        <v>3240</v>
      </c>
      <c r="B493" s="194" t="s">
        <v>280</v>
      </c>
      <c r="C493" s="195">
        <v>1253931644</v>
      </c>
      <c r="D493" s="195">
        <v>0</v>
      </c>
      <c r="E493" s="195">
        <v>0</v>
      </c>
      <c r="F493" s="195">
        <v>1253931644</v>
      </c>
    </row>
    <row r="494" spans="1:6" x14ac:dyDescent="0.25">
      <c r="A494" s="192" t="s">
        <v>2920</v>
      </c>
      <c r="B494" s="192" t="s">
        <v>280</v>
      </c>
      <c r="C494" s="193">
        <v>1531506082</v>
      </c>
      <c r="D494" s="193">
        <v>0</v>
      </c>
      <c r="E494" s="193">
        <v>0</v>
      </c>
      <c r="F494" s="193">
        <v>1531506082</v>
      </c>
    </row>
    <row r="495" spans="1:6" x14ac:dyDescent="0.25">
      <c r="A495" s="194" t="s">
        <v>2921</v>
      </c>
      <c r="B495" s="194" t="s">
        <v>280</v>
      </c>
      <c r="C495" s="195">
        <v>570880125</v>
      </c>
      <c r="D495" s="195">
        <v>0</v>
      </c>
      <c r="E495" s="195">
        <v>0</v>
      </c>
      <c r="F495" s="195">
        <v>570880125</v>
      </c>
    </row>
    <row r="496" spans="1:6" x14ac:dyDescent="0.25">
      <c r="A496" s="192" t="s">
        <v>2922</v>
      </c>
      <c r="B496" s="192" t="s">
        <v>280</v>
      </c>
      <c r="C496" s="193">
        <v>5844191499</v>
      </c>
      <c r="D496" s="193">
        <v>0</v>
      </c>
      <c r="E496" s="193">
        <v>0</v>
      </c>
      <c r="F496" s="193">
        <v>5844191499</v>
      </c>
    </row>
    <row r="497" spans="1:6" x14ac:dyDescent="0.25">
      <c r="A497" s="194" t="s">
        <v>524</v>
      </c>
      <c r="B497" s="194" t="s">
        <v>525</v>
      </c>
      <c r="C497" s="195">
        <v>76130468780</v>
      </c>
      <c r="D497" s="195">
        <v>4290856.4400000004</v>
      </c>
      <c r="E497" s="195">
        <v>33465419182</v>
      </c>
      <c r="F497" s="195">
        <v>109595887962</v>
      </c>
    </row>
    <row r="498" spans="1:6" x14ac:dyDescent="0.25">
      <c r="A498" s="192" t="s">
        <v>526</v>
      </c>
      <c r="B498" s="192" t="s">
        <v>280</v>
      </c>
      <c r="C498" s="193">
        <v>76130468780</v>
      </c>
      <c r="D498" s="193">
        <v>4290856.4400000004</v>
      </c>
      <c r="E498" s="193">
        <v>33465419182</v>
      </c>
      <c r="F498" s="193">
        <v>109595887962</v>
      </c>
    </row>
    <row r="499" spans="1:6" x14ac:dyDescent="0.25">
      <c r="A499" s="194" t="s">
        <v>527</v>
      </c>
      <c r="B499" s="194" t="s">
        <v>280</v>
      </c>
      <c r="C499" s="195">
        <v>0</v>
      </c>
      <c r="D499" s="195">
        <v>4290856.4400000004</v>
      </c>
      <c r="E499" s="195">
        <v>33465419182</v>
      </c>
      <c r="F499" s="195">
        <v>33465419182</v>
      </c>
    </row>
    <row r="500" spans="1:6" x14ac:dyDescent="0.25">
      <c r="A500" s="192" t="s">
        <v>528</v>
      </c>
      <c r="B500" s="192" t="s">
        <v>280</v>
      </c>
      <c r="C500" s="193">
        <v>0</v>
      </c>
      <c r="D500" s="193">
        <v>4290856.4400000004</v>
      </c>
      <c r="E500" s="193">
        <v>33465419182</v>
      </c>
      <c r="F500" s="193">
        <v>33465419182</v>
      </c>
    </row>
    <row r="501" spans="1:6" x14ac:dyDescent="0.25">
      <c r="A501" s="194" t="s">
        <v>529</v>
      </c>
      <c r="B501" s="194" t="s">
        <v>280</v>
      </c>
      <c r="C501" s="195">
        <v>76130468780</v>
      </c>
      <c r="D501" s="195">
        <v>0</v>
      </c>
      <c r="E501" s="195">
        <v>0</v>
      </c>
      <c r="F501" s="195">
        <v>76130468780</v>
      </c>
    </row>
    <row r="502" spans="1:6" x14ac:dyDescent="0.25">
      <c r="A502" s="192" t="s">
        <v>530</v>
      </c>
      <c r="B502" s="192" t="s">
        <v>280</v>
      </c>
      <c r="C502" s="193">
        <v>4255688850</v>
      </c>
      <c r="D502" s="193">
        <v>0</v>
      </c>
      <c r="E502" s="193">
        <v>0</v>
      </c>
      <c r="F502" s="193">
        <v>4255688850</v>
      </c>
    </row>
    <row r="503" spans="1:6" x14ac:dyDescent="0.25">
      <c r="A503" s="194" t="s">
        <v>531</v>
      </c>
      <c r="B503" s="194" t="s">
        <v>280</v>
      </c>
      <c r="C503" s="195">
        <v>71874779930</v>
      </c>
      <c r="D503" s="195">
        <v>0</v>
      </c>
      <c r="E503" s="195">
        <v>0</v>
      </c>
      <c r="F503" s="195">
        <v>71874779930</v>
      </c>
    </row>
    <row r="504" spans="1:6" x14ac:dyDescent="0.25">
      <c r="A504" s="192" t="s">
        <v>3608</v>
      </c>
      <c r="B504" s="192" t="s">
        <v>364</v>
      </c>
      <c r="C504" s="193">
        <v>0</v>
      </c>
      <c r="D504" s="193">
        <v>2300000</v>
      </c>
      <c r="E504" s="193">
        <v>17938252000</v>
      </c>
      <c r="F504" s="193">
        <v>17938252000</v>
      </c>
    </row>
    <row r="505" spans="1:6" x14ac:dyDescent="0.25">
      <c r="A505" s="194" t="s">
        <v>3609</v>
      </c>
      <c r="B505" s="194" t="s">
        <v>366</v>
      </c>
      <c r="C505" s="195">
        <v>0</v>
      </c>
      <c r="D505" s="195">
        <v>2300000</v>
      </c>
      <c r="E505" s="195">
        <v>17938252000</v>
      </c>
      <c r="F505" s="195">
        <v>17938252000</v>
      </c>
    </row>
    <row r="506" spans="1:6" x14ac:dyDescent="0.25">
      <c r="A506" s="192" t="s">
        <v>3610</v>
      </c>
      <c r="B506" s="192" t="s">
        <v>368</v>
      </c>
      <c r="C506" s="193">
        <v>0</v>
      </c>
      <c r="D506" s="193">
        <v>2300000</v>
      </c>
      <c r="E506" s="193">
        <v>17938252000</v>
      </c>
      <c r="F506" s="193">
        <v>17938252000</v>
      </c>
    </row>
    <row r="507" spans="1:6" x14ac:dyDescent="0.25">
      <c r="A507" s="194" t="s">
        <v>3611</v>
      </c>
      <c r="B507" s="194" t="s">
        <v>368</v>
      </c>
      <c r="C507" s="195">
        <v>0</v>
      </c>
      <c r="D507" s="195">
        <v>2300000</v>
      </c>
      <c r="E507" s="195">
        <v>17938252000</v>
      </c>
      <c r="F507" s="195">
        <v>17938252000</v>
      </c>
    </row>
    <row r="508" spans="1:6" x14ac:dyDescent="0.25">
      <c r="A508" s="192" t="s">
        <v>3612</v>
      </c>
      <c r="B508" s="192" t="s">
        <v>368</v>
      </c>
      <c r="C508" s="193">
        <v>0</v>
      </c>
      <c r="D508" s="193">
        <v>2300000</v>
      </c>
      <c r="E508" s="193">
        <v>17938252000</v>
      </c>
      <c r="F508" s="193">
        <v>17938252000</v>
      </c>
    </row>
    <row r="509" spans="1:6" x14ac:dyDescent="0.25">
      <c r="A509" s="194" t="s">
        <v>533</v>
      </c>
      <c r="B509" s="194" t="s">
        <v>534</v>
      </c>
      <c r="C509" s="195">
        <v>66399529416</v>
      </c>
      <c r="D509" s="195">
        <v>0</v>
      </c>
      <c r="E509" s="195">
        <v>0</v>
      </c>
      <c r="F509" s="195">
        <v>66399529416</v>
      </c>
    </row>
    <row r="510" spans="1:6" x14ac:dyDescent="0.25">
      <c r="A510" s="192" t="s">
        <v>535</v>
      </c>
      <c r="B510" s="192" t="s">
        <v>536</v>
      </c>
      <c r="C510" s="193">
        <v>66399529416</v>
      </c>
      <c r="D510" s="193">
        <v>0</v>
      </c>
      <c r="E510" s="193">
        <v>0</v>
      </c>
      <c r="F510" s="193">
        <v>66399529416</v>
      </c>
    </row>
    <row r="511" spans="1:6" x14ac:dyDescent="0.25">
      <c r="A511" s="194" t="s">
        <v>2847</v>
      </c>
      <c r="B511" s="194" t="s">
        <v>1447</v>
      </c>
      <c r="C511" s="195">
        <v>66145833339</v>
      </c>
      <c r="D511" s="195">
        <v>0</v>
      </c>
      <c r="E511" s="195">
        <v>0</v>
      </c>
      <c r="F511" s="195">
        <v>66145833339</v>
      </c>
    </row>
    <row r="512" spans="1:6" x14ac:dyDescent="0.25">
      <c r="A512" s="192" t="s">
        <v>2848</v>
      </c>
      <c r="B512" s="192" t="s">
        <v>1447</v>
      </c>
      <c r="C512" s="193">
        <v>66145833339</v>
      </c>
      <c r="D512" s="193">
        <v>0</v>
      </c>
      <c r="E512" s="193">
        <v>0</v>
      </c>
      <c r="F512" s="193">
        <v>66145833339</v>
      </c>
    </row>
    <row r="513" spans="1:6" x14ac:dyDescent="0.25">
      <c r="A513" s="194" t="s">
        <v>2923</v>
      </c>
      <c r="B513" s="194" t="s">
        <v>1447</v>
      </c>
      <c r="C513" s="195">
        <v>66145833339</v>
      </c>
      <c r="D513" s="195">
        <v>0</v>
      </c>
      <c r="E513" s="195">
        <v>0</v>
      </c>
      <c r="F513" s="195">
        <v>66145833339</v>
      </c>
    </row>
    <row r="514" spans="1:6" x14ac:dyDescent="0.25">
      <c r="A514" s="192" t="s">
        <v>3613</v>
      </c>
      <c r="B514" s="192" t="s">
        <v>537</v>
      </c>
      <c r="C514" s="193">
        <v>253696077</v>
      </c>
      <c r="D514" s="193">
        <v>0</v>
      </c>
      <c r="E514" s="193">
        <v>0</v>
      </c>
      <c r="F514" s="193">
        <v>253696077</v>
      </c>
    </row>
    <row r="515" spans="1:6" x14ac:dyDescent="0.25">
      <c r="A515" s="194" t="s">
        <v>3614</v>
      </c>
      <c r="B515" s="194" t="s">
        <v>537</v>
      </c>
      <c r="C515" s="195">
        <v>253696077</v>
      </c>
      <c r="D515" s="195">
        <v>0</v>
      </c>
      <c r="E515" s="195">
        <v>0</v>
      </c>
      <c r="F515" s="195">
        <v>253696077</v>
      </c>
    </row>
    <row r="516" spans="1:6" x14ac:dyDescent="0.25">
      <c r="A516" s="192" t="s">
        <v>3615</v>
      </c>
      <c r="B516" s="192" t="s">
        <v>537</v>
      </c>
      <c r="C516" s="193">
        <v>253696077</v>
      </c>
      <c r="D516" s="193">
        <v>0</v>
      </c>
      <c r="E516" s="193">
        <v>0</v>
      </c>
      <c r="F516" s="193">
        <v>253696077</v>
      </c>
    </row>
    <row r="517" spans="1:6" x14ac:dyDescent="0.25">
      <c r="A517" s="194" t="s">
        <v>538</v>
      </c>
      <c r="B517" s="194" t="s">
        <v>277</v>
      </c>
      <c r="C517" s="195">
        <v>48791935268</v>
      </c>
      <c r="D517" s="195">
        <v>5962850.2599999998</v>
      </c>
      <c r="E517" s="195">
        <v>46505700259</v>
      </c>
      <c r="F517" s="195">
        <v>95297635527</v>
      </c>
    </row>
    <row r="518" spans="1:6" x14ac:dyDescent="0.25">
      <c r="A518" s="192" t="s">
        <v>539</v>
      </c>
      <c r="B518" s="192" t="s">
        <v>540</v>
      </c>
      <c r="C518" s="193">
        <v>45613061863</v>
      </c>
      <c r="D518" s="193">
        <v>5781987.54</v>
      </c>
      <c r="E518" s="193">
        <v>45095108499</v>
      </c>
      <c r="F518" s="193">
        <v>90708170362</v>
      </c>
    </row>
    <row r="519" spans="1:6" x14ac:dyDescent="0.25">
      <c r="A519" s="194" t="s">
        <v>541</v>
      </c>
      <c r="B519" s="194" t="s">
        <v>542</v>
      </c>
      <c r="C519" s="195">
        <v>360833031403</v>
      </c>
      <c r="D519" s="195">
        <v>40521351.630000003</v>
      </c>
      <c r="E519" s="195">
        <v>316035746486</v>
      </c>
      <c r="F519" s="195">
        <v>676868777889</v>
      </c>
    </row>
    <row r="520" spans="1:6" x14ac:dyDescent="0.25">
      <c r="A520" s="192" t="s">
        <v>543</v>
      </c>
      <c r="B520" s="192" t="s">
        <v>542</v>
      </c>
      <c r="C520" s="193">
        <v>0</v>
      </c>
      <c r="D520" s="193">
        <v>40521351.630000003</v>
      </c>
      <c r="E520" s="193">
        <v>316035746486</v>
      </c>
      <c r="F520" s="193">
        <v>316035746486</v>
      </c>
    </row>
    <row r="521" spans="1:6" x14ac:dyDescent="0.25">
      <c r="A521" s="194" t="s">
        <v>3241</v>
      </c>
      <c r="B521" s="194" t="s">
        <v>544</v>
      </c>
      <c r="C521" s="195">
        <v>0</v>
      </c>
      <c r="D521" s="195">
        <v>182.14</v>
      </c>
      <c r="E521" s="195">
        <v>1420553</v>
      </c>
      <c r="F521" s="195">
        <v>1420553</v>
      </c>
    </row>
    <row r="522" spans="1:6" x14ac:dyDescent="0.25">
      <c r="A522" s="192" t="s">
        <v>545</v>
      </c>
      <c r="B522" s="192" t="s">
        <v>544</v>
      </c>
      <c r="C522" s="193">
        <v>0</v>
      </c>
      <c r="D522" s="193">
        <v>7089.26</v>
      </c>
      <c r="E522" s="193">
        <v>55290840</v>
      </c>
      <c r="F522" s="193">
        <v>55290840</v>
      </c>
    </row>
    <row r="523" spans="1:6" x14ac:dyDescent="0.25">
      <c r="A523" s="194" t="s">
        <v>546</v>
      </c>
      <c r="B523" s="194" t="s">
        <v>544</v>
      </c>
      <c r="C523" s="195">
        <v>0</v>
      </c>
      <c r="D523" s="195">
        <v>161428.32999999999</v>
      </c>
      <c r="E523" s="195">
        <v>1259018289</v>
      </c>
      <c r="F523" s="195">
        <v>1259018289</v>
      </c>
    </row>
    <row r="524" spans="1:6" x14ac:dyDescent="0.25">
      <c r="A524" s="192" t="s">
        <v>547</v>
      </c>
      <c r="B524" s="192" t="s">
        <v>544</v>
      </c>
      <c r="C524" s="193">
        <v>0</v>
      </c>
      <c r="D524" s="193">
        <v>638399.30000000005</v>
      </c>
      <c r="E524" s="193">
        <v>4979029358</v>
      </c>
      <c r="F524" s="193">
        <v>4979029358</v>
      </c>
    </row>
    <row r="525" spans="1:6" x14ac:dyDescent="0.25">
      <c r="A525" s="194" t="s">
        <v>548</v>
      </c>
      <c r="B525" s="194" t="s">
        <v>544</v>
      </c>
      <c r="C525" s="195">
        <v>0</v>
      </c>
      <c r="D525" s="195">
        <v>5450795.29</v>
      </c>
      <c r="E525" s="195">
        <v>42512060656</v>
      </c>
      <c r="F525" s="195">
        <v>42512060656</v>
      </c>
    </row>
    <row r="526" spans="1:6" x14ac:dyDescent="0.25">
      <c r="A526" s="192" t="s">
        <v>549</v>
      </c>
      <c r="B526" s="192" t="s">
        <v>544</v>
      </c>
      <c r="C526" s="193">
        <v>0</v>
      </c>
      <c r="D526" s="193">
        <v>3576082.55</v>
      </c>
      <c r="E526" s="193">
        <v>27890726067</v>
      </c>
      <c r="F526" s="193">
        <v>27890726067</v>
      </c>
    </row>
    <row r="527" spans="1:6" x14ac:dyDescent="0.25">
      <c r="A527" s="194" t="s">
        <v>550</v>
      </c>
      <c r="B527" s="194" t="s">
        <v>544</v>
      </c>
      <c r="C527" s="195">
        <v>0</v>
      </c>
      <c r="D527" s="195">
        <v>30687374.760000002</v>
      </c>
      <c r="E527" s="195">
        <v>239338200723</v>
      </c>
      <c r="F527" s="195">
        <v>239338200723</v>
      </c>
    </row>
    <row r="528" spans="1:6" x14ac:dyDescent="0.25">
      <c r="A528" s="192" t="s">
        <v>551</v>
      </c>
      <c r="B528" s="192" t="s">
        <v>542</v>
      </c>
      <c r="C528" s="193">
        <v>360833031403</v>
      </c>
      <c r="D528" s="193">
        <v>0</v>
      </c>
      <c r="E528" s="193">
        <v>0</v>
      </c>
      <c r="F528" s="193">
        <v>360833031403</v>
      </c>
    </row>
    <row r="529" spans="1:6" x14ac:dyDescent="0.25">
      <c r="A529" s="194" t="s">
        <v>552</v>
      </c>
      <c r="B529" s="194" t="s">
        <v>542</v>
      </c>
      <c r="C529" s="195">
        <v>13643359</v>
      </c>
      <c r="D529" s="195">
        <v>0</v>
      </c>
      <c r="E529" s="195">
        <v>0</v>
      </c>
      <c r="F529" s="195">
        <v>13643359</v>
      </c>
    </row>
    <row r="530" spans="1:6" x14ac:dyDescent="0.25">
      <c r="A530" s="192" t="s">
        <v>553</v>
      </c>
      <c r="B530" s="192" t="s">
        <v>554</v>
      </c>
      <c r="C530" s="193">
        <v>328560814</v>
      </c>
      <c r="D530" s="193">
        <v>0</v>
      </c>
      <c r="E530" s="193">
        <v>0</v>
      </c>
      <c r="F530" s="193">
        <v>328560814</v>
      </c>
    </row>
    <row r="531" spans="1:6" x14ac:dyDescent="0.25">
      <c r="A531" s="194" t="s">
        <v>555</v>
      </c>
      <c r="B531" s="194" t="s">
        <v>554</v>
      </c>
      <c r="C531" s="195">
        <v>1236875124</v>
      </c>
      <c r="D531" s="195">
        <v>0</v>
      </c>
      <c r="E531" s="195">
        <v>0</v>
      </c>
      <c r="F531" s="195">
        <v>1236875124</v>
      </c>
    </row>
    <row r="532" spans="1:6" x14ac:dyDescent="0.25">
      <c r="A532" s="192" t="s">
        <v>556</v>
      </c>
      <c r="B532" s="192" t="s">
        <v>542</v>
      </c>
      <c r="C532" s="193">
        <v>8793375396</v>
      </c>
      <c r="D532" s="193">
        <v>0</v>
      </c>
      <c r="E532" s="193">
        <v>0</v>
      </c>
      <c r="F532" s="193">
        <v>8793375396</v>
      </c>
    </row>
    <row r="533" spans="1:6" x14ac:dyDescent="0.25">
      <c r="A533" s="194" t="s">
        <v>557</v>
      </c>
      <c r="B533" s="194" t="s">
        <v>542</v>
      </c>
      <c r="C533" s="195">
        <v>13200257090</v>
      </c>
      <c r="D533" s="195">
        <v>0</v>
      </c>
      <c r="E533" s="195">
        <v>0</v>
      </c>
      <c r="F533" s="195">
        <v>13200257090</v>
      </c>
    </row>
    <row r="534" spans="1:6" x14ac:dyDescent="0.25">
      <c r="A534" s="192" t="s">
        <v>558</v>
      </c>
      <c r="B534" s="192" t="s">
        <v>554</v>
      </c>
      <c r="C534" s="193">
        <v>60455923683</v>
      </c>
      <c r="D534" s="193">
        <v>0</v>
      </c>
      <c r="E534" s="193">
        <v>0</v>
      </c>
      <c r="F534" s="193">
        <v>60455923683</v>
      </c>
    </row>
    <row r="535" spans="1:6" x14ac:dyDescent="0.25">
      <c r="A535" s="194" t="s">
        <v>559</v>
      </c>
      <c r="B535" s="194" t="s">
        <v>544</v>
      </c>
      <c r="C535" s="195">
        <v>276804395937</v>
      </c>
      <c r="D535" s="195">
        <v>0</v>
      </c>
      <c r="E535" s="195">
        <v>0</v>
      </c>
      <c r="F535" s="195">
        <v>276804395937</v>
      </c>
    </row>
    <row r="536" spans="1:6" x14ac:dyDescent="0.25">
      <c r="A536" s="192" t="s">
        <v>560</v>
      </c>
      <c r="B536" s="192" t="s">
        <v>561</v>
      </c>
      <c r="C536" s="193">
        <v>-315138523</v>
      </c>
      <c r="D536" s="193">
        <v>-12799.04</v>
      </c>
      <c r="E536" s="193">
        <v>-99822785</v>
      </c>
      <c r="F536" s="193">
        <v>-414961308</v>
      </c>
    </row>
    <row r="537" spans="1:6" x14ac:dyDescent="0.25">
      <c r="A537" s="194" t="s">
        <v>562</v>
      </c>
      <c r="B537" s="194" t="s">
        <v>561</v>
      </c>
      <c r="C537" s="195">
        <v>0</v>
      </c>
      <c r="D537" s="195">
        <v>-12799.04</v>
      </c>
      <c r="E537" s="195">
        <v>-99822785</v>
      </c>
      <c r="F537" s="195">
        <v>-99822785</v>
      </c>
    </row>
    <row r="538" spans="1:6" x14ac:dyDescent="0.25">
      <c r="A538" s="192" t="s">
        <v>3182</v>
      </c>
      <c r="B538" s="192" t="s">
        <v>3183</v>
      </c>
      <c r="C538" s="193">
        <v>0</v>
      </c>
      <c r="D538" s="193">
        <v>-30.92</v>
      </c>
      <c r="E538" s="193">
        <v>-241153</v>
      </c>
      <c r="F538" s="193">
        <v>-241153</v>
      </c>
    </row>
    <row r="539" spans="1:6" x14ac:dyDescent="0.25">
      <c r="A539" s="194" t="s">
        <v>563</v>
      </c>
      <c r="B539" s="194" t="s">
        <v>564</v>
      </c>
      <c r="C539" s="195">
        <v>0</v>
      </c>
      <c r="D539" s="195">
        <v>-2656.88</v>
      </c>
      <c r="E539" s="195">
        <v>-20721645</v>
      </c>
      <c r="F539" s="195">
        <v>-20721645</v>
      </c>
    </row>
    <row r="540" spans="1:6" x14ac:dyDescent="0.25">
      <c r="A540" s="192" t="s">
        <v>3242</v>
      </c>
      <c r="B540" s="192" t="s">
        <v>3243</v>
      </c>
      <c r="C540" s="193">
        <v>0</v>
      </c>
      <c r="D540" s="193">
        <v>-4047.78</v>
      </c>
      <c r="E540" s="193">
        <v>-31569608</v>
      </c>
      <c r="F540" s="193">
        <v>-31569608</v>
      </c>
    </row>
    <row r="541" spans="1:6" x14ac:dyDescent="0.25">
      <c r="A541" s="194" t="s">
        <v>565</v>
      </c>
      <c r="B541" s="194" t="s">
        <v>566</v>
      </c>
      <c r="C541" s="195">
        <v>0</v>
      </c>
      <c r="D541" s="195">
        <v>-6063.46</v>
      </c>
      <c r="E541" s="195">
        <v>-47290379</v>
      </c>
      <c r="F541" s="195">
        <v>-47290379</v>
      </c>
    </row>
    <row r="542" spans="1:6" x14ac:dyDescent="0.25">
      <c r="A542" s="192" t="s">
        <v>567</v>
      </c>
      <c r="B542" s="192" t="s">
        <v>561</v>
      </c>
      <c r="C542" s="193">
        <v>-315138523</v>
      </c>
      <c r="D542" s="193">
        <v>0</v>
      </c>
      <c r="E542" s="193">
        <v>0</v>
      </c>
      <c r="F542" s="193">
        <v>-315138523</v>
      </c>
    </row>
    <row r="543" spans="1:6" x14ac:dyDescent="0.25">
      <c r="A543" s="194" t="s">
        <v>3389</v>
      </c>
      <c r="B543" s="194" t="s">
        <v>3390</v>
      </c>
      <c r="C543" s="195">
        <v>-156712</v>
      </c>
      <c r="D543" s="195">
        <v>0</v>
      </c>
      <c r="E543" s="195">
        <v>0</v>
      </c>
      <c r="F543" s="195">
        <v>-156712</v>
      </c>
    </row>
    <row r="544" spans="1:6" x14ac:dyDescent="0.25">
      <c r="A544" s="192" t="s">
        <v>3616</v>
      </c>
      <c r="B544" s="192" t="s">
        <v>3617</v>
      </c>
      <c r="C544" s="193">
        <v>-136677</v>
      </c>
      <c r="D544" s="193">
        <v>0</v>
      </c>
      <c r="E544" s="193">
        <v>0</v>
      </c>
      <c r="F544" s="193">
        <v>-136677</v>
      </c>
    </row>
    <row r="545" spans="1:6" x14ac:dyDescent="0.25">
      <c r="A545" s="194" t="s">
        <v>2849</v>
      </c>
      <c r="B545" s="194" t="s">
        <v>2850</v>
      </c>
      <c r="C545" s="195">
        <v>-1145047</v>
      </c>
      <c r="D545" s="195">
        <v>0</v>
      </c>
      <c r="E545" s="195">
        <v>0</v>
      </c>
      <c r="F545" s="195">
        <v>-1145047</v>
      </c>
    </row>
    <row r="546" spans="1:6" x14ac:dyDescent="0.25">
      <c r="A546" s="192" t="s">
        <v>3244</v>
      </c>
      <c r="B546" s="192" t="s">
        <v>3245</v>
      </c>
      <c r="C546" s="193">
        <v>-1749041</v>
      </c>
      <c r="D546" s="193">
        <v>0</v>
      </c>
      <c r="E546" s="193">
        <v>0</v>
      </c>
      <c r="F546" s="193">
        <v>-1749041</v>
      </c>
    </row>
    <row r="547" spans="1:6" x14ac:dyDescent="0.25">
      <c r="A547" s="194" t="s">
        <v>568</v>
      </c>
      <c r="B547" s="194" t="s">
        <v>569</v>
      </c>
      <c r="C547" s="195">
        <v>-100963161</v>
      </c>
      <c r="D547" s="195">
        <v>0</v>
      </c>
      <c r="E547" s="195">
        <v>0</v>
      </c>
      <c r="F547" s="195">
        <v>-100963161</v>
      </c>
    </row>
    <row r="548" spans="1:6" x14ac:dyDescent="0.25">
      <c r="A548" s="192" t="s">
        <v>2794</v>
      </c>
      <c r="B548" s="192" t="s">
        <v>2816</v>
      </c>
      <c r="C548" s="193">
        <v>-210987885</v>
      </c>
      <c r="D548" s="193">
        <v>0</v>
      </c>
      <c r="E548" s="193">
        <v>0</v>
      </c>
      <c r="F548" s="193">
        <v>-210987885</v>
      </c>
    </row>
    <row r="549" spans="1:6" x14ac:dyDescent="0.25">
      <c r="A549" s="194" t="s">
        <v>570</v>
      </c>
      <c r="B549" s="194" t="s">
        <v>571</v>
      </c>
      <c r="C549" s="195">
        <v>-314904831017</v>
      </c>
      <c r="D549" s="195">
        <v>-34726565.049999997</v>
      </c>
      <c r="E549" s="195">
        <v>-270840815202</v>
      </c>
      <c r="F549" s="195">
        <v>-585745646219</v>
      </c>
    </row>
    <row r="550" spans="1:6" x14ac:dyDescent="0.25">
      <c r="A550" s="192" t="s">
        <v>572</v>
      </c>
      <c r="B550" s="192" t="s">
        <v>571</v>
      </c>
      <c r="C550" s="193">
        <v>0</v>
      </c>
      <c r="D550" s="193">
        <v>-34726565.049999997</v>
      </c>
      <c r="E550" s="193">
        <v>-270840815202</v>
      </c>
      <c r="F550" s="193">
        <v>-270840815202</v>
      </c>
    </row>
    <row r="551" spans="1:6" x14ac:dyDescent="0.25">
      <c r="A551" s="194" t="s">
        <v>3246</v>
      </c>
      <c r="B551" s="194" t="s">
        <v>573</v>
      </c>
      <c r="C551" s="195">
        <v>0</v>
      </c>
      <c r="D551" s="195">
        <v>-103.32</v>
      </c>
      <c r="E551" s="195">
        <v>-805818</v>
      </c>
      <c r="F551" s="195">
        <v>-805818</v>
      </c>
    </row>
    <row r="552" spans="1:6" x14ac:dyDescent="0.25">
      <c r="A552" s="192" t="s">
        <v>574</v>
      </c>
      <c r="B552" s="192" t="s">
        <v>573</v>
      </c>
      <c r="C552" s="193">
        <v>0</v>
      </c>
      <c r="D552" s="193">
        <v>-4296.3500000000004</v>
      </c>
      <c r="E552" s="193">
        <v>-33508264</v>
      </c>
      <c r="F552" s="193">
        <v>-33508264</v>
      </c>
    </row>
    <row r="553" spans="1:6" x14ac:dyDescent="0.25">
      <c r="A553" s="194" t="s">
        <v>575</v>
      </c>
      <c r="B553" s="194" t="s">
        <v>573</v>
      </c>
      <c r="C553" s="195">
        <v>0</v>
      </c>
      <c r="D553" s="195">
        <v>-82031.72</v>
      </c>
      <c r="E553" s="195">
        <v>-639785073</v>
      </c>
      <c r="F553" s="195">
        <v>-639785073</v>
      </c>
    </row>
    <row r="554" spans="1:6" x14ac:dyDescent="0.25">
      <c r="A554" s="192" t="s">
        <v>576</v>
      </c>
      <c r="B554" s="192" t="s">
        <v>573</v>
      </c>
      <c r="C554" s="193">
        <v>0</v>
      </c>
      <c r="D554" s="193">
        <v>-316957.99</v>
      </c>
      <c r="E554" s="193">
        <v>-2472031434</v>
      </c>
      <c r="F554" s="193">
        <v>-2472031434</v>
      </c>
    </row>
    <row r="555" spans="1:6" x14ac:dyDescent="0.25">
      <c r="A555" s="194" t="s">
        <v>577</v>
      </c>
      <c r="B555" s="194" t="s">
        <v>573</v>
      </c>
      <c r="C555" s="195">
        <v>0</v>
      </c>
      <c r="D555" s="195">
        <v>-3582097.73</v>
      </c>
      <c r="E555" s="195">
        <v>-27937639899</v>
      </c>
      <c r="F555" s="195">
        <v>-27937639899</v>
      </c>
    </row>
    <row r="556" spans="1:6" x14ac:dyDescent="0.25">
      <c r="A556" s="192" t="s">
        <v>578</v>
      </c>
      <c r="B556" s="192" t="s">
        <v>573</v>
      </c>
      <c r="C556" s="193">
        <v>0</v>
      </c>
      <c r="D556" s="193">
        <v>-2817936.83</v>
      </c>
      <c r="E556" s="193">
        <v>-21977765643</v>
      </c>
      <c r="F556" s="193">
        <v>-21977765643</v>
      </c>
    </row>
    <row r="557" spans="1:6" x14ac:dyDescent="0.25">
      <c r="A557" s="194" t="s">
        <v>579</v>
      </c>
      <c r="B557" s="194" t="s">
        <v>573</v>
      </c>
      <c r="C557" s="195">
        <v>0</v>
      </c>
      <c r="D557" s="195">
        <v>-27923141.109999999</v>
      </c>
      <c r="E557" s="195">
        <v>-217779279071</v>
      </c>
      <c r="F557" s="195">
        <v>-217779279071</v>
      </c>
    </row>
    <row r="558" spans="1:6" x14ac:dyDescent="0.25">
      <c r="A558" s="192" t="s">
        <v>580</v>
      </c>
      <c r="B558" s="192" t="s">
        <v>581</v>
      </c>
      <c r="C558" s="193">
        <v>-314904831017</v>
      </c>
      <c r="D558" s="193">
        <v>0</v>
      </c>
      <c r="E558" s="193">
        <v>0</v>
      </c>
      <c r="F558" s="193">
        <v>-314904831017</v>
      </c>
    </row>
    <row r="559" spans="1:6" x14ac:dyDescent="0.25">
      <c r="A559" s="194" t="s">
        <v>582</v>
      </c>
      <c r="B559" s="194" t="s">
        <v>581</v>
      </c>
      <c r="C559" s="195">
        <v>-5543311</v>
      </c>
      <c r="D559" s="195">
        <v>0</v>
      </c>
      <c r="E559" s="195">
        <v>0</v>
      </c>
      <c r="F559" s="195">
        <v>-5543311</v>
      </c>
    </row>
    <row r="560" spans="1:6" x14ac:dyDescent="0.25">
      <c r="A560" s="192" t="s">
        <v>583</v>
      </c>
      <c r="B560" s="192" t="s">
        <v>584</v>
      </c>
      <c r="C560" s="193">
        <v>-178312345</v>
      </c>
      <c r="D560" s="193">
        <v>0</v>
      </c>
      <c r="E560" s="193">
        <v>0</v>
      </c>
      <c r="F560" s="193">
        <v>-178312345</v>
      </c>
    </row>
    <row r="561" spans="1:6" x14ac:dyDescent="0.25">
      <c r="A561" s="194" t="s">
        <v>585</v>
      </c>
      <c r="B561" s="194" t="s">
        <v>584</v>
      </c>
      <c r="C561" s="195">
        <v>-954015335</v>
      </c>
      <c r="D561" s="195">
        <v>0</v>
      </c>
      <c r="E561" s="195">
        <v>0</v>
      </c>
      <c r="F561" s="195">
        <v>-954015335</v>
      </c>
    </row>
    <row r="562" spans="1:6" x14ac:dyDescent="0.25">
      <c r="A562" s="192" t="s">
        <v>586</v>
      </c>
      <c r="B562" s="192" t="s">
        <v>581</v>
      </c>
      <c r="C562" s="193">
        <v>-4909469960</v>
      </c>
      <c r="D562" s="193">
        <v>0</v>
      </c>
      <c r="E562" s="193">
        <v>0</v>
      </c>
      <c r="F562" s="193">
        <v>-4909469960</v>
      </c>
    </row>
    <row r="563" spans="1:6" x14ac:dyDescent="0.25">
      <c r="A563" s="194" t="s">
        <v>587</v>
      </c>
      <c r="B563" s="194" t="s">
        <v>588</v>
      </c>
      <c r="C563" s="195">
        <v>-9324069224</v>
      </c>
      <c r="D563" s="195">
        <v>0</v>
      </c>
      <c r="E563" s="195">
        <v>0</v>
      </c>
      <c r="F563" s="195">
        <v>-9324069224</v>
      </c>
    </row>
    <row r="564" spans="1:6" x14ac:dyDescent="0.25">
      <c r="A564" s="192" t="s">
        <v>589</v>
      </c>
      <c r="B564" s="192" t="s">
        <v>584</v>
      </c>
      <c r="C564" s="193">
        <v>-48486490413</v>
      </c>
      <c r="D564" s="193">
        <v>0</v>
      </c>
      <c r="E564" s="193">
        <v>0</v>
      </c>
      <c r="F564" s="193">
        <v>-48486490413</v>
      </c>
    </row>
    <row r="565" spans="1:6" x14ac:dyDescent="0.25">
      <c r="A565" s="194" t="s">
        <v>590</v>
      </c>
      <c r="B565" s="194" t="s">
        <v>573</v>
      </c>
      <c r="C565" s="195">
        <v>-251046930429</v>
      </c>
      <c r="D565" s="195">
        <v>0</v>
      </c>
      <c r="E565" s="195">
        <v>0</v>
      </c>
      <c r="F565" s="195">
        <v>-251046930429</v>
      </c>
    </row>
    <row r="566" spans="1:6" x14ac:dyDescent="0.25">
      <c r="A566" s="192" t="s">
        <v>591</v>
      </c>
      <c r="B566" s="192" t="s">
        <v>592</v>
      </c>
      <c r="C566" s="193">
        <v>23904717</v>
      </c>
      <c r="D566" s="193">
        <v>0</v>
      </c>
      <c r="E566" s="193">
        <v>0</v>
      </c>
      <c r="F566" s="193">
        <v>23904717</v>
      </c>
    </row>
    <row r="567" spans="1:6" x14ac:dyDescent="0.25">
      <c r="A567" s="194" t="s">
        <v>593</v>
      </c>
      <c r="B567" s="194" t="s">
        <v>392</v>
      </c>
      <c r="C567" s="195">
        <v>41489815056</v>
      </c>
      <c r="D567" s="195">
        <v>0</v>
      </c>
      <c r="E567" s="195">
        <v>0</v>
      </c>
      <c r="F567" s="195">
        <v>41489815056</v>
      </c>
    </row>
    <row r="568" spans="1:6" x14ac:dyDescent="0.25">
      <c r="A568" s="192" t="s">
        <v>594</v>
      </c>
      <c r="B568" s="192" t="s">
        <v>392</v>
      </c>
      <c r="C568" s="193">
        <v>41489815056</v>
      </c>
      <c r="D568" s="193">
        <v>0</v>
      </c>
      <c r="E568" s="193">
        <v>0</v>
      </c>
      <c r="F568" s="193">
        <v>41489815056</v>
      </c>
    </row>
    <row r="569" spans="1:6" x14ac:dyDescent="0.25">
      <c r="A569" s="194" t="s">
        <v>3618</v>
      </c>
      <c r="B569" s="194" t="s">
        <v>392</v>
      </c>
      <c r="C569" s="195">
        <v>4669478</v>
      </c>
      <c r="D569" s="195">
        <v>0</v>
      </c>
      <c r="E569" s="195">
        <v>0</v>
      </c>
      <c r="F569" s="195">
        <v>4669478</v>
      </c>
    </row>
    <row r="570" spans="1:6" x14ac:dyDescent="0.25">
      <c r="A570" s="192" t="s">
        <v>2924</v>
      </c>
      <c r="B570" s="192" t="s">
        <v>392</v>
      </c>
      <c r="C570" s="193">
        <v>41485145578</v>
      </c>
      <c r="D570" s="193">
        <v>0</v>
      </c>
      <c r="E570" s="193">
        <v>0</v>
      </c>
      <c r="F570" s="193">
        <v>41485145578</v>
      </c>
    </row>
    <row r="571" spans="1:6" x14ac:dyDescent="0.25">
      <c r="A571" s="194" t="s">
        <v>595</v>
      </c>
      <c r="B571" s="194" t="s">
        <v>596</v>
      </c>
      <c r="C571" s="195">
        <v>-41465910339</v>
      </c>
      <c r="D571" s="195">
        <v>0</v>
      </c>
      <c r="E571" s="195">
        <v>0</v>
      </c>
      <c r="F571" s="195">
        <v>-41465910339</v>
      </c>
    </row>
    <row r="572" spans="1:6" x14ac:dyDescent="0.25">
      <c r="A572" s="192" t="s">
        <v>597</v>
      </c>
      <c r="B572" s="192" t="s">
        <v>596</v>
      </c>
      <c r="C572" s="193">
        <v>-41465910339</v>
      </c>
      <c r="D572" s="193">
        <v>0</v>
      </c>
      <c r="E572" s="193">
        <v>0</v>
      </c>
      <c r="F572" s="193">
        <v>-41465910339</v>
      </c>
    </row>
    <row r="573" spans="1:6" x14ac:dyDescent="0.25">
      <c r="A573" s="194" t="s">
        <v>3619</v>
      </c>
      <c r="B573" s="194" t="s">
        <v>402</v>
      </c>
      <c r="C573" s="195">
        <v>-2058283</v>
      </c>
      <c r="D573" s="195">
        <v>0</v>
      </c>
      <c r="E573" s="195">
        <v>0</v>
      </c>
      <c r="F573" s="195">
        <v>-2058283</v>
      </c>
    </row>
    <row r="574" spans="1:6" x14ac:dyDescent="0.25">
      <c r="A574" s="192" t="s">
        <v>2925</v>
      </c>
      <c r="B574" s="192" t="s">
        <v>402</v>
      </c>
      <c r="C574" s="193">
        <v>-41463852056</v>
      </c>
      <c r="D574" s="193">
        <v>0</v>
      </c>
      <c r="E574" s="193">
        <v>0</v>
      </c>
      <c r="F574" s="193">
        <v>-41463852056</v>
      </c>
    </row>
    <row r="575" spans="1:6" x14ac:dyDescent="0.25">
      <c r="A575" s="194" t="s">
        <v>598</v>
      </c>
      <c r="B575" s="194" t="s">
        <v>415</v>
      </c>
      <c r="C575" s="195">
        <v>3154968688</v>
      </c>
      <c r="D575" s="195">
        <v>180862.72</v>
      </c>
      <c r="E575" s="195">
        <v>1410591760</v>
      </c>
      <c r="F575" s="195">
        <v>4565560448</v>
      </c>
    </row>
    <row r="576" spans="1:6" x14ac:dyDescent="0.25">
      <c r="A576" s="192" t="s">
        <v>599</v>
      </c>
      <c r="B576" s="192" t="s">
        <v>376</v>
      </c>
      <c r="C576" s="193">
        <v>36437915627</v>
      </c>
      <c r="D576" s="193">
        <v>1603674.38</v>
      </c>
      <c r="E576" s="193">
        <v>12507441371</v>
      </c>
      <c r="F576" s="193">
        <v>48945356998</v>
      </c>
    </row>
    <row r="577" spans="1:6" x14ac:dyDescent="0.25">
      <c r="A577" s="194" t="s">
        <v>600</v>
      </c>
      <c r="B577" s="194" t="s">
        <v>376</v>
      </c>
      <c r="C577" s="195">
        <v>0</v>
      </c>
      <c r="D577" s="195">
        <v>1603674.38</v>
      </c>
      <c r="E577" s="195">
        <v>12507441371</v>
      </c>
      <c r="F577" s="195">
        <v>12507441371</v>
      </c>
    </row>
    <row r="578" spans="1:6" x14ac:dyDescent="0.25">
      <c r="A578" s="192" t="s">
        <v>601</v>
      </c>
      <c r="B578" s="192" t="s">
        <v>376</v>
      </c>
      <c r="C578" s="193">
        <v>0</v>
      </c>
      <c r="D578" s="193">
        <v>1603674.38</v>
      </c>
      <c r="E578" s="193">
        <v>12507441371</v>
      </c>
      <c r="F578" s="193">
        <v>12507441371</v>
      </c>
    </row>
    <row r="579" spans="1:6" x14ac:dyDescent="0.25">
      <c r="A579" s="194" t="s">
        <v>602</v>
      </c>
      <c r="B579" s="194" t="s">
        <v>376</v>
      </c>
      <c r="C579" s="195">
        <v>36437915627</v>
      </c>
      <c r="D579" s="195">
        <v>0</v>
      </c>
      <c r="E579" s="195">
        <v>0</v>
      </c>
      <c r="F579" s="195">
        <v>36437915627</v>
      </c>
    </row>
    <row r="580" spans="1:6" x14ac:dyDescent="0.25">
      <c r="A580" s="192" t="s">
        <v>603</v>
      </c>
      <c r="B580" s="192" t="s">
        <v>376</v>
      </c>
      <c r="C580" s="193">
        <v>100969870</v>
      </c>
      <c r="D580" s="193">
        <v>0</v>
      </c>
      <c r="E580" s="193">
        <v>0</v>
      </c>
      <c r="F580" s="193">
        <v>100969870</v>
      </c>
    </row>
    <row r="581" spans="1:6" x14ac:dyDescent="0.25">
      <c r="A581" s="194" t="s">
        <v>604</v>
      </c>
      <c r="B581" s="194" t="s">
        <v>376</v>
      </c>
      <c r="C581" s="195">
        <v>36336945757</v>
      </c>
      <c r="D581" s="195">
        <v>0</v>
      </c>
      <c r="E581" s="195">
        <v>0</v>
      </c>
      <c r="F581" s="195">
        <v>36336945757</v>
      </c>
    </row>
    <row r="582" spans="1:6" x14ac:dyDescent="0.25">
      <c r="A582" s="192" t="s">
        <v>605</v>
      </c>
      <c r="B582" s="192" t="s">
        <v>416</v>
      </c>
      <c r="C582" s="193">
        <v>-33282946939</v>
      </c>
      <c r="D582" s="193">
        <v>-1422811.66</v>
      </c>
      <c r="E582" s="193">
        <v>-11096849611</v>
      </c>
      <c r="F582" s="193">
        <v>-44379796550</v>
      </c>
    </row>
    <row r="583" spans="1:6" x14ac:dyDescent="0.25">
      <c r="A583" s="194" t="s">
        <v>606</v>
      </c>
      <c r="B583" s="194" t="s">
        <v>416</v>
      </c>
      <c r="C583" s="195">
        <v>0</v>
      </c>
      <c r="D583" s="195">
        <v>-1422811.66</v>
      </c>
      <c r="E583" s="195">
        <v>-11096849611</v>
      </c>
      <c r="F583" s="195">
        <v>-11096849611</v>
      </c>
    </row>
    <row r="584" spans="1:6" x14ac:dyDescent="0.25">
      <c r="A584" s="192" t="s">
        <v>607</v>
      </c>
      <c r="B584" s="192" t="s">
        <v>398</v>
      </c>
      <c r="C584" s="193">
        <v>0</v>
      </c>
      <c r="D584" s="193">
        <v>-1422811.66</v>
      </c>
      <c r="E584" s="193">
        <v>-11096849611</v>
      </c>
      <c r="F584" s="193">
        <v>-11096849611</v>
      </c>
    </row>
    <row r="585" spans="1:6" x14ac:dyDescent="0.25">
      <c r="A585" s="194" t="s">
        <v>608</v>
      </c>
      <c r="B585" s="194" t="s">
        <v>416</v>
      </c>
      <c r="C585" s="195">
        <v>-33282946939</v>
      </c>
      <c r="D585" s="195">
        <v>0</v>
      </c>
      <c r="E585" s="195">
        <v>0</v>
      </c>
      <c r="F585" s="195">
        <v>-33282946939</v>
      </c>
    </row>
    <row r="586" spans="1:6" x14ac:dyDescent="0.25">
      <c r="A586" s="192" t="s">
        <v>609</v>
      </c>
      <c r="B586" s="192" t="s">
        <v>398</v>
      </c>
      <c r="C586" s="193">
        <v>-33282946939</v>
      </c>
      <c r="D586" s="193">
        <v>0</v>
      </c>
      <c r="E586" s="193">
        <v>0</v>
      </c>
      <c r="F586" s="193">
        <v>-33282946939</v>
      </c>
    </row>
    <row r="587" spans="1:6" x14ac:dyDescent="0.25">
      <c r="A587" s="194" t="s">
        <v>610</v>
      </c>
      <c r="B587" s="194" t="s">
        <v>611</v>
      </c>
      <c r="C587" s="195">
        <v>-51794114740</v>
      </c>
      <c r="D587" s="195">
        <v>-538694.31000000006</v>
      </c>
      <c r="E587" s="195">
        <v>-4201406210</v>
      </c>
      <c r="F587" s="195">
        <v>-55995520950</v>
      </c>
    </row>
    <row r="588" spans="1:6" x14ac:dyDescent="0.25">
      <c r="A588" s="192" t="s">
        <v>612</v>
      </c>
      <c r="B588" s="192" t="s">
        <v>613</v>
      </c>
      <c r="C588" s="193">
        <v>-51794114740</v>
      </c>
      <c r="D588" s="193">
        <v>-538694.31000000006</v>
      </c>
      <c r="E588" s="193">
        <v>-4201406210</v>
      </c>
      <c r="F588" s="193">
        <v>-55995520950</v>
      </c>
    </row>
    <row r="589" spans="1:6" x14ac:dyDescent="0.25">
      <c r="A589" s="194" t="s">
        <v>614</v>
      </c>
      <c r="B589" s="194" t="s">
        <v>280</v>
      </c>
      <c r="C589" s="195">
        <v>-3208710901</v>
      </c>
      <c r="D589" s="195">
        <v>-165882.16</v>
      </c>
      <c r="E589" s="195">
        <v>-1293754778</v>
      </c>
      <c r="F589" s="195">
        <v>-4502465679</v>
      </c>
    </row>
    <row r="590" spans="1:6" x14ac:dyDescent="0.25">
      <c r="A590" s="192" t="s">
        <v>615</v>
      </c>
      <c r="B590" s="192" t="s">
        <v>280</v>
      </c>
      <c r="C590" s="193">
        <v>0</v>
      </c>
      <c r="D590" s="193">
        <v>-165882.16</v>
      </c>
      <c r="E590" s="193">
        <v>-1293754778</v>
      </c>
      <c r="F590" s="193">
        <v>-1293754778</v>
      </c>
    </row>
    <row r="591" spans="1:6" x14ac:dyDescent="0.25">
      <c r="A591" s="194" t="s">
        <v>616</v>
      </c>
      <c r="B591" s="194" t="s">
        <v>617</v>
      </c>
      <c r="C591" s="195">
        <v>0</v>
      </c>
      <c r="D591" s="195">
        <v>-197.91</v>
      </c>
      <c r="E591" s="195">
        <v>-1543548</v>
      </c>
      <c r="F591" s="195">
        <v>-1543548</v>
      </c>
    </row>
    <row r="592" spans="1:6" x14ac:dyDescent="0.25">
      <c r="A592" s="192" t="s">
        <v>618</v>
      </c>
      <c r="B592" s="192" t="s">
        <v>619</v>
      </c>
      <c r="C592" s="193">
        <v>0</v>
      </c>
      <c r="D592" s="193">
        <v>-11257.97</v>
      </c>
      <c r="E592" s="193">
        <v>-87803610</v>
      </c>
      <c r="F592" s="193">
        <v>-87803610</v>
      </c>
    </row>
    <row r="593" spans="1:6" x14ac:dyDescent="0.25">
      <c r="A593" s="194" t="s">
        <v>620</v>
      </c>
      <c r="B593" s="194" t="s">
        <v>621</v>
      </c>
      <c r="C593" s="195">
        <v>0</v>
      </c>
      <c r="D593" s="195">
        <v>-64645.71</v>
      </c>
      <c r="E593" s="195">
        <v>-504187408</v>
      </c>
      <c r="F593" s="195">
        <v>-504187408</v>
      </c>
    </row>
    <row r="594" spans="1:6" x14ac:dyDescent="0.25">
      <c r="A594" s="192" t="s">
        <v>622</v>
      </c>
      <c r="B594" s="192" t="s">
        <v>623</v>
      </c>
      <c r="C594" s="193">
        <v>0</v>
      </c>
      <c r="D594" s="193">
        <v>-64409.57</v>
      </c>
      <c r="E594" s="193">
        <v>-502345695</v>
      </c>
      <c r="F594" s="193">
        <v>-502345695</v>
      </c>
    </row>
    <row r="595" spans="1:6" x14ac:dyDescent="0.25">
      <c r="A595" s="194" t="s">
        <v>624</v>
      </c>
      <c r="B595" s="194" t="s">
        <v>619</v>
      </c>
      <c r="C595" s="195">
        <v>0</v>
      </c>
      <c r="D595" s="195">
        <v>-25371</v>
      </c>
      <c r="E595" s="195">
        <v>-197874517</v>
      </c>
      <c r="F595" s="195">
        <v>-197874517</v>
      </c>
    </row>
    <row r="596" spans="1:6" x14ac:dyDescent="0.25">
      <c r="A596" s="192" t="s">
        <v>625</v>
      </c>
      <c r="B596" s="192" t="s">
        <v>280</v>
      </c>
      <c r="C596" s="193">
        <v>-3208710901</v>
      </c>
      <c r="D596" s="193">
        <v>0</v>
      </c>
      <c r="E596" s="193">
        <v>0</v>
      </c>
      <c r="F596" s="193">
        <v>-3208710901</v>
      </c>
    </row>
    <row r="597" spans="1:6" x14ac:dyDescent="0.25">
      <c r="A597" s="194" t="s">
        <v>626</v>
      </c>
      <c r="B597" s="194" t="s">
        <v>627</v>
      </c>
      <c r="C597" s="195">
        <v>-406762947</v>
      </c>
      <c r="D597" s="195">
        <v>0</v>
      </c>
      <c r="E597" s="195">
        <v>0</v>
      </c>
      <c r="F597" s="195">
        <v>-406762947</v>
      </c>
    </row>
    <row r="598" spans="1:6" x14ac:dyDescent="0.25">
      <c r="A598" s="192" t="s">
        <v>3184</v>
      </c>
      <c r="B598" s="192" t="s">
        <v>3185</v>
      </c>
      <c r="C598" s="193">
        <v>-15573875</v>
      </c>
      <c r="D598" s="193">
        <v>0</v>
      </c>
      <c r="E598" s="193">
        <v>0</v>
      </c>
      <c r="F598" s="193">
        <v>-15573875</v>
      </c>
    </row>
    <row r="599" spans="1:6" x14ac:dyDescent="0.25">
      <c r="A599" s="194" t="s">
        <v>2851</v>
      </c>
      <c r="B599" s="194" t="s">
        <v>2852</v>
      </c>
      <c r="C599" s="195">
        <v>-39582210</v>
      </c>
      <c r="D599" s="195">
        <v>0</v>
      </c>
      <c r="E599" s="195">
        <v>0</v>
      </c>
      <c r="F599" s="195">
        <v>-39582210</v>
      </c>
    </row>
    <row r="600" spans="1:6" x14ac:dyDescent="0.25">
      <c r="A600" s="192" t="s">
        <v>628</v>
      </c>
      <c r="B600" s="192" t="s">
        <v>629</v>
      </c>
      <c r="C600" s="193">
        <v>-320876549</v>
      </c>
      <c r="D600" s="193">
        <v>0</v>
      </c>
      <c r="E600" s="193">
        <v>0</v>
      </c>
      <c r="F600" s="193">
        <v>-320876549</v>
      </c>
    </row>
    <row r="601" spans="1:6" x14ac:dyDescent="0.25">
      <c r="A601" s="194" t="s">
        <v>630</v>
      </c>
      <c r="B601" s="194" t="s">
        <v>631</v>
      </c>
      <c r="C601" s="195">
        <v>-248506078</v>
      </c>
      <c r="D601" s="195">
        <v>0</v>
      </c>
      <c r="E601" s="195">
        <v>0</v>
      </c>
      <c r="F601" s="195">
        <v>-248506078</v>
      </c>
    </row>
    <row r="602" spans="1:6" x14ac:dyDescent="0.25">
      <c r="A602" s="192" t="s">
        <v>632</v>
      </c>
      <c r="B602" s="192" t="s">
        <v>633</v>
      </c>
      <c r="C602" s="193">
        <v>-290385490</v>
      </c>
      <c r="D602" s="193">
        <v>0</v>
      </c>
      <c r="E602" s="193">
        <v>0</v>
      </c>
      <c r="F602" s="193">
        <v>-290385490</v>
      </c>
    </row>
    <row r="603" spans="1:6" x14ac:dyDescent="0.25">
      <c r="A603" s="194" t="s">
        <v>634</v>
      </c>
      <c r="B603" s="194" t="s">
        <v>635</v>
      </c>
      <c r="C603" s="195">
        <v>-1887023752</v>
      </c>
      <c r="D603" s="195">
        <v>0</v>
      </c>
      <c r="E603" s="195">
        <v>0</v>
      </c>
      <c r="F603" s="195">
        <v>-1887023752</v>
      </c>
    </row>
    <row r="604" spans="1:6" x14ac:dyDescent="0.25">
      <c r="A604" s="192" t="s">
        <v>636</v>
      </c>
      <c r="B604" s="192" t="s">
        <v>637</v>
      </c>
      <c r="C604" s="193">
        <v>-48585403839</v>
      </c>
      <c r="D604" s="193">
        <v>-372812.15</v>
      </c>
      <c r="E604" s="193">
        <v>-2907651432</v>
      </c>
      <c r="F604" s="193">
        <v>-51493055271</v>
      </c>
    </row>
    <row r="605" spans="1:6" x14ac:dyDescent="0.25">
      <c r="A605" s="194" t="s">
        <v>638</v>
      </c>
      <c r="B605" s="194" t="s">
        <v>637</v>
      </c>
      <c r="C605" s="195">
        <v>0</v>
      </c>
      <c r="D605" s="195">
        <v>-372812.15</v>
      </c>
      <c r="E605" s="195">
        <v>-2907651432</v>
      </c>
      <c r="F605" s="195">
        <v>-2907651432</v>
      </c>
    </row>
    <row r="606" spans="1:6" x14ac:dyDescent="0.25">
      <c r="A606" s="192" t="s">
        <v>639</v>
      </c>
      <c r="B606" s="192" t="s">
        <v>637</v>
      </c>
      <c r="C606" s="193">
        <v>0</v>
      </c>
      <c r="D606" s="193">
        <v>-299790.28999999998</v>
      </c>
      <c r="E606" s="193">
        <v>-2338136421</v>
      </c>
      <c r="F606" s="193">
        <v>-2338136421</v>
      </c>
    </row>
    <row r="607" spans="1:6" x14ac:dyDescent="0.25">
      <c r="A607" s="194" t="s">
        <v>640</v>
      </c>
      <c r="B607" s="194" t="s">
        <v>637</v>
      </c>
      <c r="C607" s="195">
        <v>0</v>
      </c>
      <c r="D607" s="195">
        <v>-73021.86</v>
      </c>
      <c r="E607" s="195">
        <v>-569515011</v>
      </c>
      <c r="F607" s="195">
        <v>-569515011</v>
      </c>
    </row>
    <row r="608" spans="1:6" x14ac:dyDescent="0.25">
      <c r="A608" s="192" t="s">
        <v>641</v>
      </c>
      <c r="B608" s="192" t="s">
        <v>637</v>
      </c>
      <c r="C608" s="193">
        <v>-18416730263</v>
      </c>
      <c r="D608" s="193">
        <v>0</v>
      </c>
      <c r="E608" s="193">
        <v>0</v>
      </c>
      <c r="F608" s="193">
        <v>-18416730263</v>
      </c>
    </row>
    <row r="609" spans="1:6" x14ac:dyDescent="0.25">
      <c r="A609" s="194" t="s">
        <v>642</v>
      </c>
      <c r="B609" s="194" t="s">
        <v>643</v>
      </c>
      <c r="C609" s="195">
        <v>-18416730263</v>
      </c>
      <c r="D609" s="195">
        <v>0</v>
      </c>
      <c r="E609" s="195">
        <v>0</v>
      </c>
      <c r="F609" s="195">
        <v>-18416730263</v>
      </c>
    </row>
    <row r="610" spans="1:6" x14ac:dyDescent="0.25">
      <c r="A610" s="192" t="s">
        <v>644</v>
      </c>
      <c r="B610" s="192" t="s">
        <v>645</v>
      </c>
      <c r="C610" s="193">
        <v>-30168673576</v>
      </c>
      <c r="D610" s="193">
        <v>0</v>
      </c>
      <c r="E610" s="193">
        <v>0</v>
      </c>
      <c r="F610" s="193">
        <v>-30168673576</v>
      </c>
    </row>
    <row r="611" spans="1:6" x14ac:dyDescent="0.25">
      <c r="A611" s="194" t="s">
        <v>646</v>
      </c>
      <c r="B611" s="194" t="s">
        <v>647</v>
      </c>
      <c r="C611" s="195">
        <v>-30168673576</v>
      </c>
      <c r="D611" s="195">
        <v>0</v>
      </c>
      <c r="E611" s="195">
        <v>0</v>
      </c>
      <c r="F611" s="195">
        <v>-30168673576</v>
      </c>
    </row>
    <row r="612" spans="1:6" x14ac:dyDescent="0.25">
      <c r="A612" s="192" t="s">
        <v>648</v>
      </c>
      <c r="B612" s="192" t="s">
        <v>649</v>
      </c>
      <c r="C612" s="193">
        <v>35212022887</v>
      </c>
      <c r="D612" s="193">
        <v>2489440.88</v>
      </c>
      <c r="E612" s="193">
        <v>19415746891</v>
      </c>
      <c r="F612" s="193">
        <v>54627769778</v>
      </c>
    </row>
    <row r="613" spans="1:6" x14ac:dyDescent="0.25">
      <c r="A613" s="194" t="s">
        <v>650</v>
      </c>
      <c r="B613" s="194" t="s">
        <v>649</v>
      </c>
      <c r="C613" s="195">
        <v>38122194265</v>
      </c>
      <c r="D613" s="195">
        <v>2505514.11</v>
      </c>
      <c r="E613" s="195">
        <v>19541105869</v>
      </c>
      <c r="F613" s="195">
        <v>57663300134</v>
      </c>
    </row>
    <row r="614" spans="1:6" x14ac:dyDescent="0.25">
      <c r="A614" s="192" t="s">
        <v>651</v>
      </c>
      <c r="B614" s="192" t="s">
        <v>652</v>
      </c>
      <c r="C614" s="193">
        <v>18177363642</v>
      </c>
      <c r="D614" s="193">
        <v>16571.48</v>
      </c>
      <c r="E614" s="193">
        <v>129244950</v>
      </c>
      <c r="F614" s="193">
        <v>18306608592</v>
      </c>
    </row>
    <row r="615" spans="1:6" x14ac:dyDescent="0.25">
      <c r="A615" s="194" t="s">
        <v>653</v>
      </c>
      <c r="B615" s="194" t="s">
        <v>280</v>
      </c>
      <c r="C615" s="195">
        <v>18177363642</v>
      </c>
      <c r="D615" s="195">
        <v>16571.48</v>
      </c>
      <c r="E615" s="195">
        <v>129244950</v>
      </c>
      <c r="F615" s="195">
        <v>18306608592</v>
      </c>
    </row>
    <row r="616" spans="1:6" x14ac:dyDescent="0.25">
      <c r="A616" s="192" t="s">
        <v>3620</v>
      </c>
      <c r="B616" s="192" t="s">
        <v>3621</v>
      </c>
      <c r="C616" s="193">
        <v>0</v>
      </c>
      <c r="D616" s="193">
        <v>2000</v>
      </c>
      <c r="E616" s="193">
        <v>15598480</v>
      </c>
      <c r="F616" s="193">
        <v>15598480</v>
      </c>
    </row>
    <row r="617" spans="1:6" x14ac:dyDescent="0.25">
      <c r="A617" s="194" t="s">
        <v>654</v>
      </c>
      <c r="B617" s="194" t="s">
        <v>655</v>
      </c>
      <c r="C617" s="195">
        <v>5312359836</v>
      </c>
      <c r="D617" s="195">
        <v>0</v>
      </c>
      <c r="E617" s="195">
        <v>0</v>
      </c>
      <c r="F617" s="195">
        <v>5312359836</v>
      </c>
    </row>
    <row r="618" spans="1:6" x14ac:dyDescent="0.25">
      <c r="A618" s="192" t="s">
        <v>3247</v>
      </c>
      <c r="B618" s="192" t="s">
        <v>3248</v>
      </c>
      <c r="C618" s="193">
        <v>2164395881</v>
      </c>
      <c r="D618" s="193">
        <v>0</v>
      </c>
      <c r="E618" s="193">
        <v>0</v>
      </c>
      <c r="F618" s="193">
        <v>2164395881</v>
      </c>
    </row>
    <row r="619" spans="1:6" x14ac:dyDescent="0.25">
      <c r="A619" s="194" t="s">
        <v>656</v>
      </c>
      <c r="B619" s="194" t="s">
        <v>657</v>
      </c>
      <c r="C619" s="195">
        <v>2000000</v>
      </c>
      <c r="D619" s="195">
        <v>0</v>
      </c>
      <c r="E619" s="195">
        <v>0</v>
      </c>
      <c r="F619" s="195">
        <v>2000000</v>
      </c>
    </row>
    <row r="620" spans="1:6" x14ac:dyDescent="0.25">
      <c r="A620" s="192" t="s">
        <v>658</v>
      </c>
      <c r="B620" s="192" t="s">
        <v>659</v>
      </c>
      <c r="C620" s="193">
        <v>1000000</v>
      </c>
      <c r="D620" s="193">
        <v>0</v>
      </c>
      <c r="E620" s="193">
        <v>0</v>
      </c>
      <c r="F620" s="193">
        <v>1000000</v>
      </c>
    </row>
    <row r="621" spans="1:6" x14ac:dyDescent="0.25">
      <c r="A621" s="194" t="s">
        <v>660</v>
      </c>
      <c r="B621" s="194" t="s">
        <v>661</v>
      </c>
      <c r="C621" s="195">
        <v>1000000</v>
      </c>
      <c r="D621" s="195">
        <v>0</v>
      </c>
      <c r="E621" s="195">
        <v>0</v>
      </c>
      <c r="F621" s="195">
        <v>1000000</v>
      </c>
    </row>
    <row r="622" spans="1:6" x14ac:dyDescent="0.25">
      <c r="A622" s="192" t="s">
        <v>662</v>
      </c>
      <c r="B622" s="192" t="s">
        <v>663</v>
      </c>
      <c r="C622" s="193">
        <v>1000000</v>
      </c>
      <c r="D622" s="193">
        <v>0</v>
      </c>
      <c r="E622" s="193">
        <v>0</v>
      </c>
      <c r="F622" s="193">
        <v>1000000</v>
      </c>
    </row>
    <row r="623" spans="1:6" x14ac:dyDescent="0.25">
      <c r="A623" s="194" t="s">
        <v>664</v>
      </c>
      <c r="B623" s="194" t="s">
        <v>665</v>
      </c>
      <c r="C623" s="195">
        <v>1000000</v>
      </c>
      <c r="D623" s="195">
        <v>0</v>
      </c>
      <c r="E623" s="195">
        <v>0</v>
      </c>
      <c r="F623" s="195">
        <v>1000000</v>
      </c>
    </row>
    <row r="624" spans="1:6" x14ac:dyDescent="0.25">
      <c r="A624" s="192" t="s">
        <v>666</v>
      </c>
      <c r="B624" s="192" t="s">
        <v>667</v>
      </c>
      <c r="C624" s="193">
        <v>1000000</v>
      </c>
      <c r="D624" s="193">
        <v>0</v>
      </c>
      <c r="E624" s="193">
        <v>0</v>
      </c>
      <c r="F624" s="193">
        <v>1000000</v>
      </c>
    </row>
    <row r="625" spans="1:6" x14ac:dyDescent="0.25">
      <c r="A625" s="194" t="s">
        <v>668</v>
      </c>
      <c r="B625" s="194" t="s">
        <v>669</v>
      </c>
      <c r="C625" s="195">
        <v>1000000</v>
      </c>
      <c r="D625" s="195">
        <v>0</v>
      </c>
      <c r="E625" s="195">
        <v>0</v>
      </c>
      <c r="F625" s="195">
        <v>1000000</v>
      </c>
    </row>
    <row r="626" spans="1:6" x14ac:dyDescent="0.25">
      <c r="A626" s="192" t="s">
        <v>670</v>
      </c>
      <c r="B626" s="192" t="s">
        <v>671</v>
      </c>
      <c r="C626" s="193">
        <v>1000000</v>
      </c>
      <c r="D626" s="193">
        <v>0</v>
      </c>
      <c r="E626" s="193">
        <v>0</v>
      </c>
      <c r="F626" s="193">
        <v>1000000</v>
      </c>
    </row>
    <row r="627" spans="1:6" x14ac:dyDescent="0.25">
      <c r="A627" s="194" t="s">
        <v>672</v>
      </c>
      <c r="B627" s="194" t="s">
        <v>673</v>
      </c>
      <c r="C627" s="195">
        <v>1000000</v>
      </c>
      <c r="D627" s="195">
        <v>0</v>
      </c>
      <c r="E627" s="195">
        <v>0</v>
      </c>
      <c r="F627" s="195">
        <v>1000000</v>
      </c>
    </row>
    <row r="628" spans="1:6" x14ac:dyDescent="0.25">
      <c r="A628" s="192" t="s">
        <v>674</v>
      </c>
      <c r="B628" s="192" t="s">
        <v>675</v>
      </c>
      <c r="C628" s="193">
        <v>1000000</v>
      </c>
      <c r="D628" s="193">
        <v>0</v>
      </c>
      <c r="E628" s="193">
        <v>0</v>
      </c>
      <c r="F628" s="193">
        <v>1000000</v>
      </c>
    </row>
    <row r="629" spans="1:6" x14ac:dyDescent="0.25">
      <c r="A629" s="194" t="s">
        <v>676</v>
      </c>
      <c r="B629" s="194" t="s">
        <v>677</v>
      </c>
      <c r="C629" s="195">
        <v>1000000</v>
      </c>
      <c r="D629" s="195">
        <v>0</v>
      </c>
      <c r="E629" s="195">
        <v>0</v>
      </c>
      <c r="F629" s="195">
        <v>1000000</v>
      </c>
    </row>
    <row r="630" spans="1:6" x14ac:dyDescent="0.25">
      <c r="A630" s="192" t="s">
        <v>678</v>
      </c>
      <c r="B630" s="192" t="s">
        <v>679</v>
      </c>
      <c r="C630" s="193">
        <v>1000000</v>
      </c>
      <c r="D630" s="193">
        <v>0</v>
      </c>
      <c r="E630" s="193">
        <v>0</v>
      </c>
      <c r="F630" s="193">
        <v>1000000</v>
      </c>
    </row>
    <row r="631" spans="1:6" x14ac:dyDescent="0.25">
      <c r="A631" s="194" t="s">
        <v>2926</v>
      </c>
      <c r="B631" s="194" t="s">
        <v>2927</v>
      </c>
      <c r="C631" s="195">
        <v>1000000</v>
      </c>
      <c r="D631" s="195">
        <v>0</v>
      </c>
      <c r="E631" s="195">
        <v>0</v>
      </c>
      <c r="F631" s="195">
        <v>1000000</v>
      </c>
    </row>
    <row r="632" spans="1:6" x14ac:dyDescent="0.25">
      <c r="A632" s="192" t="s">
        <v>2928</v>
      </c>
      <c r="B632" s="192" t="s">
        <v>2929</v>
      </c>
      <c r="C632" s="193">
        <v>1000000</v>
      </c>
      <c r="D632" s="193">
        <v>0</v>
      </c>
      <c r="E632" s="193">
        <v>0</v>
      </c>
      <c r="F632" s="193">
        <v>1000000</v>
      </c>
    </row>
    <row r="633" spans="1:6" x14ac:dyDescent="0.25">
      <c r="A633" s="194" t="s">
        <v>3186</v>
      </c>
      <c r="B633" s="194" t="s">
        <v>3187</v>
      </c>
      <c r="C633" s="195">
        <v>1000000</v>
      </c>
      <c r="D633" s="195">
        <v>0</v>
      </c>
      <c r="E633" s="195">
        <v>0</v>
      </c>
      <c r="F633" s="195">
        <v>1000000</v>
      </c>
    </row>
    <row r="634" spans="1:6" x14ac:dyDescent="0.25">
      <c r="A634" s="192" t="s">
        <v>680</v>
      </c>
      <c r="B634" s="192" t="s">
        <v>681</v>
      </c>
      <c r="C634" s="193">
        <v>0</v>
      </c>
      <c r="D634" s="193">
        <v>14571.48</v>
      </c>
      <c r="E634" s="193">
        <v>113646470</v>
      </c>
      <c r="F634" s="193">
        <v>113646470</v>
      </c>
    </row>
    <row r="635" spans="1:6" x14ac:dyDescent="0.25">
      <c r="A635" s="194" t="s">
        <v>682</v>
      </c>
      <c r="B635" s="194" t="s">
        <v>683</v>
      </c>
      <c r="C635" s="195">
        <v>10649746225</v>
      </c>
      <c r="D635" s="195">
        <v>0</v>
      </c>
      <c r="E635" s="195">
        <v>0</v>
      </c>
      <c r="F635" s="195">
        <v>10649746225</v>
      </c>
    </row>
    <row r="636" spans="1:6" x14ac:dyDescent="0.25">
      <c r="A636" s="192" t="s">
        <v>3140</v>
      </c>
      <c r="B636" s="192" t="s">
        <v>3141</v>
      </c>
      <c r="C636" s="193">
        <v>34861700</v>
      </c>
      <c r="D636" s="193">
        <v>0</v>
      </c>
      <c r="E636" s="193">
        <v>0</v>
      </c>
      <c r="F636" s="193">
        <v>34861700</v>
      </c>
    </row>
    <row r="637" spans="1:6" x14ac:dyDescent="0.25">
      <c r="A637" s="194" t="s">
        <v>684</v>
      </c>
      <c r="B637" s="194" t="s">
        <v>685</v>
      </c>
      <c r="C637" s="195">
        <v>3350682341</v>
      </c>
      <c r="D637" s="195">
        <v>242402.17</v>
      </c>
      <c r="E637" s="195">
        <v>1890552700</v>
      </c>
      <c r="F637" s="195">
        <v>5241235041</v>
      </c>
    </row>
    <row r="638" spans="1:6" x14ac:dyDescent="0.25">
      <c r="A638" s="192" t="s">
        <v>686</v>
      </c>
      <c r="B638" s="192" t="s">
        <v>685</v>
      </c>
      <c r="C638" s="193">
        <v>3350682341</v>
      </c>
      <c r="D638" s="193">
        <v>242402.17</v>
      </c>
      <c r="E638" s="193">
        <v>1890552700</v>
      </c>
      <c r="F638" s="193">
        <v>5241235041</v>
      </c>
    </row>
    <row r="639" spans="1:6" x14ac:dyDescent="0.25">
      <c r="A639" s="194" t="s">
        <v>687</v>
      </c>
      <c r="B639" s="194" t="s">
        <v>688</v>
      </c>
      <c r="C639" s="195">
        <v>344632617</v>
      </c>
      <c r="D639" s="195">
        <v>0</v>
      </c>
      <c r="E639" s="195">
        <v>0</v>
      </c>
      <c r="F639" s="195">
        <v>344632617</v>
      </c>
    </row>
    <row r="640" spans="1:6" x14ac:dyDescent="0.25">
      <c r="A640" s="192" t="s">
        <v>689</v>
      </c>
      <c r="B640" s="192" t="s">
        <v>690</v>
      </c>
      <c r="C640" s="193">
        <v>274810477</v>
      </c>
      <c r="D640" s="193">
        <v>0</v>
      </c>
      <c r="E640" s="193">
        <v>0</v>
      </c>
      <c r="F640" s="193">
        <v>274810477</v>
      </c>
    </row>
    <row r="641" spans="1:6" x14ac:dyDescent="0.25">
      <c r="A641" s="194" t="s">
        <v>3188</v>
      </c>
      <c r="B641" s="194" t="s">
        <v>3189</v>
      </c>
      <c r="C641" s="195">
        <v>74127594</v>
      </c>
      <c r="D641" s="195">
        <v>0</v>
      </c>
      <c r="E641" s="195">
        <v>0</v>
      </c>
      <c r="F641" s="195">
        <v>74127594</v>
      </c>
    </row>
    <row r="642" spans="1:6" x14ac:dyDescent="0.25">
      <c r="A642" s="192" t="s">
        <v>3249</v>
      </c>
      <c r="B642" s="192" t="s">
        <v>3250</v>
      </c>
      <c r="C642" s="193">
        <v>614554131</v>
      </c>
      <c r="D642" s="193">
        <v>0</v>
      </c>
      <c r="E642" s="193">
        <v>0</v>
      </c>
      <c r="F642" s="193">
        <v>614554131</v>
      </c>
    </row>
    <row r="643" spans="1:6" x14ac:dyDescent="0.25">
      <c r="A643" s="194" t="s">
        <v>3391</v>
      </c>
      <c r="B643" s="194" t="s">
        <v>3392</v>
      </c>
      <c r="C643" s="195">
        <v>75888000</v>
      </c>
      <c r="D643" s="195">
        <v>0</v>
      </c>
      <c r="E643" s="195">
        <v>0</v>
      </c>
      <c r="F643" s="195">
        <v>75888000</v>
      </c>
    </row>
    <row r="644" spans="1:6" x14ac:dyDescent="0.25">
      <c r="A644" s="192" t="s">
        <v>3622</v>
      </c>
      <c r="B644" s="192" t="s">
        <v>3623</v>
      </c>
      <c r="C644" s="193">
        <v>64898501</v>
      </c>
      <c r="D644" s="193">
        <v>0</v>
      </c>
      <c r="E644" s="193">
        <v>0</v>
      </c>
      <c r="F644" s="193">
        <v>64898501</v>
      </c>
    </row>
    <row r="645" spans="1:6" x14ac:dyDescent="0.25">
      <c r="A645" s="194" t="s">
        <v>3393</v>
      </c>
      <c r="B645" s="194" t="s">
        <v>3394</v>
      </c>
      <c r="C645" s="195">
        <v>21075714</v>
      </c>
      <c r="D645" s="195">
        <v>0</v>
      </c>
      <c r="E645" s="195">
        <v>0</v>
      </c>
      <c r="F645" s="195">
        <v>21075714</v>
      </c>
    </row>
    <row r="646" spans="1:6" x14ac:dyDescent="0.25">
      <c r="A646" s="192" t="s">
        <v>691</v>
      </c>
      <c r="B646" s="192" t="s">
        <v>692</v>
      </c>
      <c r="C646" s="193">
        <v>0</v>
      </c>
      <c r="D646" s="193">
        <v>242402.17</v>
      </c>
      <c r="E646" s="193">
        <v>1890552700</v>
      </c>
      <c r="F646" s="193">
        <v>1890552700</v>
      </c>
    </row>
    <row r="647" spans="1:6" x14ac:dyDescent="0.25">
      <c r="A647" s="194" t="s">
        <v>693</v>
      </c>
      <c r="B647" s="194" t="s">
        <v>692</v>
      </c>
      <c r="C647" s="195">
        <v>795082503</v>
      </c>
      <c r="D647" s="195">
        <v>0</v>
      </c>
      <c r="E647" s="195">
        <v>0</v>
      </c>
      <c r="F647" s="195">
        <v>795082503</v>
      </c>
    </row>
    <row r="648" spans="1:6" x14ac:dyDescent="0.25">
      <c r="A648" s="192" t="s">
        <v>694</v>
      </c>
      <c r="B648" s="192" t="s">
        <v>695</v>
      </c>
      <c r="C648" s="193">
        <v>214098564</v>
      </c>
      <c r="D648" s="193">
        <v>0</v>
      </c>
      <c r="E648" s="193">
        <v>0</v>
      </c>
      <c r="F648" s="193">
        <v>214098564</v>
      </c>
    </row>
    <row r="649" spans="1:6" x14ac:dyDescent="0.25">
      <c r="A649" s="194" t="s">
        <v>696</v>
      </c>
      <c r="B649" s="194" t="s">
        <v>697</v>
      </c>
      <c r="C649" s="195">
        <v>74986973</v>
      </c>
      <c r="D649" s="195">
        <v>0</v>
      </c>
      <c r="E649" s="195">
        <v>0</v>
      </c>
      <c r="F649" s="195">
        <v>74986973</v>
      </c>
    </row>
    <row r="650" spans="1:6" x14ac:dyDescent="0.25">
      <c r="A650" s="192" t="s">
        <v>3395</v>
      </c>
      <c r="B650" s="192" t="s">
        <v>3042</v>
      </c>
      <c r="C650" s="193">
        <v>4833940</v>
      </c>
      <c r="D650" s="193">
        <v>0</v>
      </c>
      <c r="E650" s="193">
        <v>0</v>
      </c>
      <c r="F650" s="193">
        <v>4833940</v>
      </c>
    </row>
    <row r="651" spans="1:6" x14ac:dyDescent="0.25">
      <c r="A651" s="194" t="s">
        <v>3396</v>
      </c>
      <c r="B651" s="194" t="s">
        <v>2699</v>
      </c>
      <c r="C651" s="195">
        <v>12579546</v>
      </c>
      <c r="D651" s="195">
        <v>0</v>
      </c>
      <c r="E651" s="195">
        <v>0</v>
      </c>
      <c r="F651" s="195">
        <v>12579546</v>
      </c>
    </row>
    <row r="652" spans="1:6" x14ac:dyDescent="0.25">
      <c r="A652" s="192" t="s">
        <v>698</v>
      </c>
      <c r="B652" s="192" t="s">
        <v>699</v>
      </c>
      <c r="C652" s="193">
        <v>779113781</v>
      </c>
      <c r="D652" s="193">
        <v>0</v>
      </c>
      <c r="E652" s="193">
        <v>0</v>
      </c>
      <c r="F652" s="193">
        <v>779113781</v>
      </c>
    </row>
    <row r="653" spans="1:6" x14ac:dyDescent="0.25">
      <c r="A653" s="194" t="s">
        <v>700</v>
      </c>
      <c r="B653" s="194" t="s">
        <v>701</v>
      </c>
      <c r="C653" s="195">
        <v>4363138037</v>
      </c>
      <c r="D653" s="195">
        <v>0</v>
      </c>
      <c r="E653" s="195">
        <v>0</v>
      </c>
      <c r="F653" s="195">
        <v>4363138037</v>
      </c>
    </row>
    <row r="654" spans="1:6" x14ac:dyDescent="0.25">
      <c r="A654" s="192" t="s">
        <v>702</v>
      </c>
      <c r="B654" s="192" t="s">
        <v>703</v>
      </c>
      <c r="C654" s="193">
        <v>4363138037</v>
      </c>
      <c r="D654" s="193">
        <v>0</v>
      </c>
      <c r="E654" s="193">
        <v>0</v>
      </c>
      <c r="F654" s="193">
        <v>4363138037</v>
      </c>
    </row>
    <row r="655" spans="1:6" x14ac:dyDescent="0.25">
      <c r="A655" s="194" t="s">
        <v>704</v>
      </c>
      <c r="B655" s="194" t="s">
        <v>705</v>
      </c>
      <c r="C655" s="195">
        <v>3153530151</v>
      </c>
      <c r="D655" s="195">
        <v>0</v>
      </c>
      <c r="E655" s="195">
        <v>0</v>
      </c>
      <c r="F655" s="195">
        <v>3153530151</v>
      </c>
    </row>
    <row r="656" spans="1:6" x14ac:dyDescent="0.25">
      <c r="A656" s="192" t="s">
        <v>706</v>
      </c>
      <c r="B656" s="192" t="s">
        <v>707</v>
      </c>
      <c r="C656" s="193">
        <v>6102166</v>
      </c>
      <c r="D656" s="193">
        <v>0</v>
      </c>
      <c r="E656" s="193">
        <v>0</v>
      </c>
      <c r="F656" s="193">
        <v>6102166</v>
      </c>
    </row>
    <row r="657" spans="1:6" x14ac:dyDescent="0.25">
      <c r="A657" s="194" t="s">
        <v>708</v>
      </c>
      <c r="B657" s="194" t="s">
        <v>709</v>
      </c>
      <c r="C657" s="195">
        <v>756249965</v>
      </c>
      <c r="D657" s="195">
        <v>0</v>
      </c>
      <c r="E657" s="195">
        <v>0</v>
      </c>
      <c r="F657" s="195">
        <v>756249965</v>
      </c>
    </row>
    <row r="658" spans="1:6" x14ac:dyDescent="0.25">
      <c r="A658" s="192" t="s">
        <v>3190</v>
      </c>
      <c r="B658" s="192" t="s">
        <v>3191</v>
      </c>
      <c r="C658" s="193">
        <v>447255755</v>
      </c>
      <c r="D658" s="193">
        <v>0</v>
      </c>
      <c r="E658" s="193">
        <v>0</v>
      </c>
      <c r="F658" s="193">
        <v>447255755</v>
      </c>
    </row>
    <row r="659" spans="1:6" x14ac:dyDescent="0.25">
      <c r="A659" s="194" t="s">
        <v>3251</v>
      </c>
      <c r="B659" s="194" t="s">
        <v>3252</v>
      </c>
      <c r="C659" s="195">
        <v>240758106</v>
      </c>
      <c r="D659" s="195">
        <v>0</v>
      </c>
      <c r="E659" s="195">
        <v>0</v>
      </c>
      <c r="F659" s="195">
        <v>240758106</v>
      </c>
    </row>
    <row r="660" spans="1:6" x14ac:dyDescent="0.25">
      <c r="A660" s="192" t="s">
        <v>3253</v>
      </c>
      <c r="B660" s="192" t="s">
        <v>3252</v>
      </c>
      <c r="C660" s="193">
        <v>240758106</v>
      </c>
      <c r="D660" s="193">
        <v>0</v>
      </c>
      <c r="E660" s="193">
        <v>0</v>
      </c>
      <c r="F660" s="193">
        <v>240758106</v>
      </c>
    </row>
    <row r="661" spans="1:6" x14ac:dyDescent="0.25">
      <c r="A661" s="194" t="s">
        <v>3254</v>
      </c>
      <c r="B661" s="194" t="s">
        <v>3252</v>
      </c>
      <c r="C661" s="195">
        <v>240758106</v>
      </c>
      <c r="D661" s="195">
        <v>0</v>
      </c>
      <c r="E661" s="195">
        <v>0</v>
      </c>
      <c r="F661" s="195">
        <v>240758106</v>
      </c>
    </row>
    <row r="662" spans="1:6" x14ac:dyDescent="0.25">
      <c r="A662" s="192" t="s">
        <v>710</v>
      </c>
      <c r="B662" s="192" t="s">
        <v>711</v>
      </c>
      <c r="C662" s="193">
        <v>1950079999</v>
      </c>
      <c r="D662" s="193">
        <v>1415931.95</v>
      </c>
      <c r="E662" s="193">
        <v>11043193103</v>
      </c>
      <c r="F662" s="193">
        <v>12993273102</v>
      </c>
    </row>
    <row r="663" spans="1:6" x14ac:dyDescent="0.25">
      <c r="A663" s="194" t="s">
        <v>712</v>
      </c>
      <c r="B663" s="194" t="s">
        <v>713</v>
      </c>
      <c r="C663" s="195">
        <v>2111552572</v>
      </c>
      <c r="D663" s="195">
        <v>1288321.68</v>
      </c>
      <c r="E663" s="195">
        <v>10047929980</v>
      </c>
      <c r="F663" s="195">
        <v>12159482552</v>
      </c>
    </row>
    <row r="664" spans="1:6" x14ac:dyDescent="0.25">
      <c r="A664" s="192" t="s">
        <v>714</v>
      </c>
      <c r="B664" s="192" t="s">
        <v>713</v>
      </c>
      <c r="C664" s="193">
        <v>0</v>
      </c>
      <c r="D664" s="193">
        <v>1288321.68</v>
      </c>
      <c r="E664" s="193">
        <v>10047929980</v>
      </c>
      <c r="F664" s="193">
        <v>10047929980</v>
      </c>
    </row>
    <row r="665" spans="1:6" x14ac:dyDescent="0.25">
      <c r="A665" s="194" t="s">
        <v>715</v>
      </c>
      <c r="B665" s="194" t="s">
        <v>716</v>
      </c>
      <c r="C665" s="195">
        <v>0</v>
      </c>
      <c r="D665" s="195">
        <v>1288321.68</v>
      </c>
      <c r="E665" s="195">
        <v>10047929980</v>
      </c>
      <c r="F665" s="195">
        <v>10047929980</v>
      </c>
    </row>
    <row r="666" spans="1:6" x14ac:dyDescent="0.25">
      <c r="A666" s="192" t="s">
        <v>717</v>
      </c>
      <c r="B666" s="192" t="s">
        <v>713</v>
      </c>
      <c r="C666" s="193">
        <v>2111552572</v>
      </c>
      <c r="D666" s="193">
        <v>0</v>
      </c>
      <c r="E666" s="193">
        <v>0</v>
      </c>
      <c r="F666" s="193">
        <v>2111552572</v>
      </c>
    </row>
    <row r="667" spans="1:6" x14ac:dyDescent="0.25">
      <c r="A667" s="194" t="s">
        <v>718</v>
      </c>
      <c r="B667" s="194" t="s">
        <v>719</v>
      </c>
      <c r="C667" s="195">
        <v>2111552572</v>
      </c>
      <c r="D667" s="195">
        <v>0</v>
      </c>
      <c r="E667" s="195">
        <v>0</v>
      </c>
      <c r="F667" s="195">
        <v>2111552572</v>
      </c>
    </row>
    <row r="668" spans="1:6" x14ac:dyDescent="0.25">
      <c r="A668" s="192" t="s">
        <v>3624</v>
      </c>
      <c r="B668" s="192" t="s">
        <v>3625</v>
      </c>
      <c r="C668" s="193">
        <v>0</v>
      </c>
      <c r="D668" s="193">
        <v>380000</v>
      </c>
      <c r="E668" s="193">
        <v>2963711200</v>
      </c>
      <c r="F668" s="193">
        <v>2963711200</v>
      </c>
    </row>
    <row r="669" spans="1:6" x14ac:dyDescent="0.25">
      <c r="A669" s="194" t="s">
        <v>3626</v>
      </c>
      <c r="B669" s="194" t="s">
        <v>3625</v>
      </c>
      <c r="C669" s="195">
        <v>0</v>
      </c>
      <c r="D669" s="195">
        <v>380000</v>
      </c>
      <c r="E669" s="195">
        <v>2963711200</v>
      </c>
      <c r="F669" s="195">
        <v>2963711200</v>
      </c>
    </row>
    <row r="670" spans="1:6" x14ac:dyDescent="0.25">
      <c r="A670" s="192" t="s">
        <v>720</v>
      </c>
      <c r="B670" s="192" t="s">
        <v>721</v>
      </c>
      <c r="C670" s="193">
        <v>-161472573</v>
      </c>
      <c r="D670" s="193">
        <v>-152773.28</v>
      </c>
      <c r="E670" s="193">
        <v>-1191515476</v>
      </c>
      <c r="F670" s="193">
        <v>-1352988049</v>
      </c>
    </row>
    <row r="671" spans="1:6" x14ac:dyDescent="0.25">
      <c r="A671" s="194" t="s">
        <v>722</v>
      </c>
      <c r="B671" s="194" t="s">
        <v>721</v>
      </c>
      <c r="C671" s="195">
        <v>0</v>
      </c>
      <c r="D671" s="195">
        <v>-152773.28</v>
      </c>
      <c r="E671" s="195">
        <v>-1191515476</v>
      </c>
      <c r="F671" s="195">
        <v>-1191515476</v>
      </c>
    </row>
    <row r="672" spans="1:6" x14ac:dyDescent="0.25">
      <c r="A672" s="192" t="s">
        <v>723</v>
      </c>
      <c r="B672" s="192" t="s">
        <v>724</v>
      </c>
      <c r="C672" s="193">
        <v>0</v>
      </c>
      <c r="D672" s="193">
        <v>-152773.28</v>
      </c>
      <c r="E672" s="193">
        <v>-1191515476</v>
      </c>
      <c r="F672" s="193">
        <v>-1191515476</v>
      </c>
    </row>
    <row r="673" spans="1:6" x14ac:dyDescent="0.25">
      <c r="A673" s="194" t="s">
        <v>725</v>
      </c>
      <c r="B673" s="194" t="s">
        <v>726</v>
      </c>
      <c r="C673" s="195">
        <v>-161472573</v>
      </c>
      <c r="D673" s="195">
        <v>0</v>
      </c>
      <c r="E673" s="195">
        <v>0</v>
      </c>
      <c r="F673" s="195">
        <v>-161472573</v>
      </c>
    </row>
    <row r="674" spans="1:6" x14ac:dyDescent="0.25">
      <c r="A674" s="192" t="s">
        <v>727</v>
      </c>
      <c r="B674" s="192" t="s">
        <v>724</v>
      </c>
      <c r="C674" s="193">
        <v>-161472573</v>
      </c>
      <c r="D674" s="193">
        <v>0</v>
      </c>
      <c r="E674" s="193">
        <v>0</v>
      </c>
      <c r="F674" s="193">
        <v>-161472573</v>
      </c>
    </row>
    <row r="675" spans="1:6" x14ac:dyDescent="0.25">
      <c r="A675" s="194" t="s">
        <v>3627</v>
      </c>
      <c r="B675" s="194" t="s">
        <v>3628</v>
      </c>
      <c r="C675" s="195">
        <v>0</v>
      </c>
      <c r="D675" s="195">
        <v>-99616.45</v>
      </c>
      <c r="E675" s="195">
        <v>-776932601</v>
      </c>
      <c r="F675" s="195">
        <v>-776932601</v>
      </c>
    </row>
    <row r="676" spans="1:6" x14ac:dyDescent="0.25">
      <c r="A676" s="192" t="s">
        <v>3629</v>
      </c>
      <c r="B676" s="192" t="s">
        <v>3630</v>
      </c>
      <c r="C676" s="193">
        <v>0</v>
      </c>
      <c r="D676" s="193">
        <v>-99616.45</v>
      </c>
      <c r="E676" s="193">
        <v>-776932601</v>
      </c>
      <c r="F676" s="193">
        <v>-776932601</v>
      </c>
    </row>
    <row r="677" spans="1:6" x14ac:dyDescent="0.25">
      <c r="A677" s="194" t="s">
        <v>3631</v>
      </c>
      <c r="B677" s="194" t="s">
        <v>3632</v>
      </c>
      <c r="C677" s="195">
        <v>0</v>
      </c>
      <c r="D677" s="195">
        <v>4684.93</v>
      </c>
      <c r="E677" s="195">
        <v>36538893</v>
      </c>
      <c r="F677" s="195">
        <v>36538893</v>
      </c>
    </row>
    <row r="678" spans="1:6" x14ac:dyDescent="0.25">
      <c r="A678" s="192" t="s">
        <v>3633</v>
      </c>
      <c r="B678" s="192" t="s">
        <v>3634</v>
      </c>
      <c r="C678" s="193">
        <v>0</v>
      </c>
      <c r="D678" s="193">
        <v>-4684.93</v>
      </c>
      <c r="E678" s="193">
        <v>-36538893</v>
      </c>
      <c r="F678" s="193">
        <v>-36538893</v>
      </c>
    </row>
    <row r="679" spans="1:6" x14ac:dyDescent="0.25">
      <c r="A679" s="194" t="s">
        <v>728</v>
      </c>
      <c r="B679" s="194" t="s">
        <v>729</v>
      </c>
      <c r="C679" s="195">
        <v>3276109897</v>
      </c>
      <c r="D679" s="195">
        <v>0</v>
      </c>
      <c r="E679" s="195">
        <v>0</v>
      </c>
      <c r="F679" s="195">
        <v>3276109897</v>
      </c>
    </row>
    <row r="680" spans="1:6" x14ac:dyDescent="0.25">
      <c r="A680" s="192" t="s">
        <v>730</v>
      </c>
      <c r="B680" s="192" t="s">
        <v>280</v>
      </c>
      <c r="C680" s="193">
        <v>3276109897</v>
      </c>
      <c r="D680" s="193">
        <v>0</v>
      </c>
      <c r="E680" s="193">
        <v>0</v>
      </c>
      <c r="F680" s="193">
        <v>3276109897</v>
      </c>
    </row>
    <row r="681" spans="1:6" x14ac:dyDescent="0.25">
      <c r="A681" s="194" t="s">
        <v>731</v>
      </c>
      <c r="B681" s="194" t="s">
        <v>732</v>
      </c>
      <c r="C681" s="195">
        <v>3232379266</v>
      </c>
      <c r="D681" s="195">
        <v>0</v>
      </c>
      <c r="E681" s="195">
        <v>0</v>
      </c>
      <c r="F681" s="195">
        <v>3232379266</v>
      </c>
    </row>
    <row r="682" spans="1:6" x14ac:dyDescent="0.25">
      <c r="A682" s="192" t="s">
        <v>3397</v>
      </c>
      <c r="B682" s="192" t="s">
        <v>3398</v>
      </c>
      <c r="C682" s="193">
        <v>27961775</v>
      </c>
      <c r="D682" s="193">
        <v>0</v>
      </c>
      <c r="E682" s="193">
        <v>0</v>
      </c>
      <c r="F682" s="193">
        <v>27961775</v>
      </c>
    </row>
    <row r="683" spans="1:6" x14ac:dyDescent="0.25">
      <c r="A683" s="194" t="s">
        <v>3635</v>
      </c>
      <c r="B683" s="194" t="s">
        <v>3636</v>
      </c>
      <c r="C683" s="195">
        <v>15768856</v>
      </c>
      <c r="D683" s="195">
        <v>0</v>
      </c>
      <c r="E683" s="195">
        <v>0</v>
      </c>
      <c r="F683" s="195">
        <v>15768856</v>
      </c>
    </row>
    <row r="684" spans="1:6" x14ac:dyDescent="0.25">
      <c r="A684" s="192" t="s">
        <v>733</v>
      </c>
      <c r="B684" s="192" t="s">
        <v>734</v>
      </c>
      <c r="C684" s="193">
        <v>6764062243</v>
      </c>
      <c r="D684" s="193">
        <v>830608.51</v>
      </c>
      <c r="E684" s="193">
        <v>6478115116</v>
      </c>
      <c r="F684" s="193">
        <v>13242177359</v>
      </c>
    </row>
    <row r="685" spans="1:6" x14ac:dyDescent="0.25">
      <c r="A685" s="194" t="s">
        <v>735</v>
      </c>
      <c r="B685" s="194" t="s">
        <v>280</v>
      </c>
      <c r="C685" s="195">
        <v>6764062243</v>
      </c>
      <c r="D685" s="195">
        <v>830608.51</v>
      </c>
      <c r="E685" s="195">
        <v>6478115114</v>
      </c>
      <c r="F685" s="195">
        <v>13242177357</v>
      </c>
    </row>
    <row r="686" spans="1:6" x14ac:dyDescent="0.25">
      <c r="A686" s="192" t="s">
        <v>736</v>
      </c>
      <c r="B686" s="192" t="s">
        <v>737</v>
      </c>
      <c r="C686" s="193">
        <v>272237422</v>
      </c>
      <c r="D686" s="193">
        <v>0</v>
      </c>
      <c r="E686" s="193">
        <v>0</v>
      </c>
      <c r="F686" s="193">
        <v>272237422</v>
      </c>
    </row>
    <row r="687" spans="1:6" x14ac:dyDescent="0.25">
      <c r="A687" s="194" t="s">
        <v>738</v>
      </c>
      <c r="B687" s="194" t="s">
        <v>739</v>
      </c>
      <c r="C687" s="195">
        <v>31250000</v>
      </c>
      <c r="D687" s="195">
        <v>0</v>
      </c>
      <c r="E687" s="195">
        <v>0</v>
      </c>
      <c r="F687" s="195">
        <v>31250000</v>
      </c>
    </row>
    <row r="688" spans="1:6" x14ac:dyDescent="0.25">
      <c r="A688" s="192" t="s">
        <v>3637</v>
      </c>
      <c r="B688" s="192" t="s">
        <v>3638</v>
      </c>
      <c r="C688" s="193">
        <v>31950001</v>
      </c>
      <c r="D688" s="193">
        <v>0</v>
      </c>
      <c r="E688" s="193">
        <v>0</v>
      </c>
      <c r="F688" s="193">
        <v>31950001</v>
      </c>
    </row>
    <row r="689" spans="1:6" x14ac:dyDescent="0.25">
      <c r="A689" s="194" t="s">
        <v>740</v>
      </c>
      <c r="B689" s="194" t="s">
        <v>741</v>
      </c>
      <c r="C689" s="195">
        <v>100000000</v>
      </c>
      <c r="D689" s="195">
        <v>0</v>
      </c>
      <c r="E689" s="195">
        <v>0</v>
      </c>
      <c r="F689" s="195">
        <v>100000000</v>
      </c>
    </row>
    <row r="690" spans="1:6" x14ac:dyDescent="0.25">
      <c r="A690" s="192" t="s">
        <v>742</v>
      </c>
      <c r="B690" s="192" t="s">
        <v>743</v>
      </c>
      <c r="C690" s="193">
        <v>578231259</v>
      </c>
      <c r="D690" s="193">
        <v>0</v>
      </c>
      <c r="E690" s="193">
        <v>0</v>
      </c>
      <c r="F690" s="193">
        <v>578231259</v>
      </c>
    </row>
    <row r="691" spans="1:6" x14ac:dyDescent="0.25">
      <c r="A691" s="194" t="s">
        <v>745</v>
      </c>
      <c r="B691" s="194" t="s">
        <v>746</v>
      </c>
      <c r="C691" s="195">
        <v>1276622298</v>
      </c>
      <c r="D691" s="195">
        <v>0</v>
      </c>
      <c r="E691" s="195">
        <v>0</v>
      </c>
      <c r="F691" s="195">
        <v>1276622298</v>
      </c>
    </row>
    <row r="692" spans="1:6" x14ac:dyDescent="0.25">
      <c r="A692" s="192" t="s">
        <v>747</v>
      </c>
      <c r="B692" s="192" t="s">
        <v>748</v>
      </c>
      <c r="C692" s="193">
        <v>0</v>
      </c>
      <c r="D692" s="193">
        <v>300614.44</v>
      </c>
      <c r="E692" s="193">
        <v>2344564164</v>
      </c>
      <c r="F692" s="193">
        <v>2344564164</v>
      </c>
    </row>
    <row r="693" spans="1:6" x14ac:dyDescent="0.25">
      <c r="A693" s="194" t="s">
        <v>3255</v>
      </c>
      <c r="B693" s="194" t="s">
        <v>3256</v>
      </c>
      <c r="C693" s="195">
        <v>924838</v>
      </c>
      <c r="D693" s="195">
        <v>0</v>
      </c>
      <c r="E693" s="195">
        <v>0</v>
      </c>
      <c r="F693" s="195">
        <v>924838</v>
      </c>
    </row>
    <row r="694" spans="1:6" x14ac:dyDescent="0.25">
      <c r="A694" s="192" t="s">
        <v>3399</v>
      </c>
      <c r="B694" s="192" t="s">
        <v>3400</v>
      </c>
      <c r="C694" s="193">
        <v>2360688</v>
      </c>
      <c r="D694" s="193">
        <v>0</v>
      </c>
      <c r="E694" s="193">
        <v>0</v>
      </c>
      <c r="F694" s="193">
        <v>2360688</v>
      </c>
    </row>
    <row r="695" spans="1:6" x14ac:dyDescent="0.25">
      <c r="A695" s="194" t="s">
        <v>749</v>
      </c>
      <c r="B695" s="194" t="s">
        <v>750</v>
      </c>
      <c r="C695" s="195">
        <v>0</v>
      </c>
      <c r="D695" s="195">
        <v>48085.25</v>
      </c>
      <c r="E695" s="195">
        <v>375028405</v>
      </c>
      <c r="F695" s="195">
        <v>375028405</v>
      </c>
    </row>
    <row r="696" spans="1:6" x14ac:dyDescent="0.25">
      <c r="A696" s="192" t="s">
        <v>751</v>
      </c>
      <c r="B696" s="192" t="s">
        <v>752</v>
      </c>
      <c r="C696" s="193">
        <v>827849990</v>
      </c>
      <c r="D696" s="193">
        <v>0</v>
      </c>
      <c r="E696" s="193">
        <v>0</v>
      </c>
      <c r="F696" s="193">
        <v>827849990</v>
      </c>
    </row>
    <row r="697" spans="1:6" x14ac:dyDescent="0.25">
      <c r="A697" s="194" t="s">
        <v>753</v>
      </c>
      <c r="B697" s="194" t="s">
        <v>754</v>
      </c>
      <c r="C697" s="195">
        <v>1593575212</v>
      </c>
      <c r="D697" s="195">
        <v>0</v>
      </c>
      <c r="E697" s="195">
        <v>0</v>
      </c>
      <c r="F697" s="195">
        <v>1593575212</v>
      </c>
    </row>
    <row r="698" spans="1:6" x14ac:dyDescent="0.25">
      <c r="A698" s="192" t="s">
        <v>3401</v>
      </c>
      <c r="B698" s="192" t="s">
        <v>3402</v>
      </c>
      <c r="C698" s="193">
        <v>-26410187</v>
      </c>
      <c r="D698" s="193">
        <v>0</v>
      </c>
      <c r="E698" s="193">
        <v>0</v>
      </c>
      <c r="F698" s="193">
        <v>-26410187</v>
      </c>
    </row>
    <row r="699" spans="1:6" x14ac:dyDescent="0.25">
      <c r="A699" s="194" t="s">
        <v>3192</v>
      </c>
      <c r="B699" s="194" t="s">
        <v>3193</v>
      </c>
      <c r="C699" s="195">
        <v>853535354</v>
      </c>
      <c r="D699" s="195">
        <v>0</v>
      </c>
      <c r="E699" s="195">
        <v>0</v>
      </c>
      <c r="F699" s="195">
        <v>853535354</v>
      </c>
    </row>
    <row r="700" spans="1:6" x14ac:dyDescent="0.25">
      <c r="A700" s="192" t="s">
        <v>3639</v>
      </c>
      <c r="B700" s="192" t="s">
        <v>3640</v>
      </c>
      <c r="C700" s="193">
        <v>50814548</v>
      </c>
      <c r="D700" s="193">
        <v>0</v>
      </c>
      <c r="E700" s="193">
        <v>0</v>
      </c>
      <c r="F700" s="193">
        <v>50814548</v>
      </c>
    </row>
    <row r="701" spans="1:6" x14ac:dyDescent="0.25">
      <c r="A701" s="194" t="s">
        <v>755</v>
      </c>
      <c r="B701" s="194" t="s">
        <v>756</v>
      </c>
      <c r="C701" s="195">
        <v>245726043</v>
      </c>
      <c r="D701" s="195">
        <v>0</v>
      </c>
      <c r="E701" s="195">
        <v>0</v>
      </c>
      <c r="F701" s="195">
        <v>245726043</v>
      </c>
    </row>
    <row r="702" spans="1:6" x14ac:dyDescent="0.25">
      <c r="A702" s="192" t="s">
        <v>757</v>
      </c>
      <c r="B702" s="192" t="s">
        <v>758</v>
      </c>
      <c r="C702" s="193">
        <v>0</v>
      </c>
      <c r="D702" s="193">
        <v>10000</v>
      </c>
      <c r="E702" s="193">
        <v>77992400</v>
      </c>
      <c r="F702" s="193">
        <v>77992400</v>
      </c>
    </row>
    <row r="703" spans="1:6" x14ac:dyDescent="0.25">
      <c r="A703" s="194" t="s">
        <v>759</v>
      </c>
      <c r="B703" s="194" t="s">
        <v>760</v>
      </c>
      <c r="C703" s="195">
        <v>150000000</v>
      </c>
      <c r="D703" s="195">
        <v>0</v>
      </c>
      <c r="E703" s="195">
        <v>0</v>
      </c>
      <c r="F703" s="195">
        <v>150000000</v>
      </c>
    </row>
    <row r="704" spans="1:6" x14ac:dyDescent="0.25">
      <c r="A704" s="192" t="s">
        <v>3403</v>
      </c>
      <c r="B704" s="192" t="s">
        <v>3404</v>
      </c>
      <c r="C704" s="193">
        <v>7526244</v>
      </c>
      <c r="D704" s="193">
        <v>0</v>
      </c>
      <c r="E704" s="193">
        <v>0</v>
      </c>
      <c r="F704" s="193">
        <v>7526244</v>
      </c>
    </row>
    <row r="705" spans="1:6" x14ac:dyDescent="0.25">
      <c r="A705" s="194" t="s">
        <v>761</v>
      </c>
      <c r="B705" s="194" t="s">
        <v>762</v>
      </c>
      <c r="C705" s="195">
        <v>230000000</v>
      </c>
      <c r="D705" s="195">
        <v>0</v>
      </c>
      <c r="E705" s="195">
        <v>0</v>
      </c>
      <c r="F705" s="195">
        <v>230000000</v>
      </c>
    </row>
    <row r="706" spans="1:6" x14ac:dyDescent="0.25">
      <c r="A706" s="192" t="s">
        <v>2930</v>
      </c>
      <c r="B706" s="192" t="s">
        <v>2931</v>
      </c>
      <c r="C706" s="193">
        <v>4947443</v>
      </c>
      <c r="D706" s="193">
        <v>0</v>
      </c>
      <c r="E706" s="193">
        <v>0</v>
      </c>
      <c r="F706" s="193">
        <v>4947443</v>
      </c>
    </row>
    <row r="707" spans="1:6" x14ac:dyDescent="0.25">
      <c r="A707" s="194" t="s">
        <v>3641</v>
      </c>
      <c r="B707" s="194" t="s">
        <v>3642</v>
      </c>
      <c r="C707" s="195">
        <v>-10241499</v>
      </c>
      <c r="D707" s="195">
        <v>0</v>
      </c>
      <c r="E707" s="195">
        <v>0</v>
      </c>
      <c r="F707" s="195">
        <v>-10241499</v>
      </c>
    </row>
    <row r="708" spans="1:6" x14ac:dyDescent="0.25">
      <c r="A708" s="192" t="s">
        <v>3142</v>
      </c>
      <c r="B708" s="192" t="s">
        <v>3143</v>
      </c>
      <c r="C708" s="193">
        <v>0</v>
      </c>
      <c r="D708" s="193">
        <v>471908.82</v>
      </c>
      <c r="E708" s="193">
        <v>3680530145</v>
      </c>
      <c r="F708" s="193">
        <v>3680530145</v>
      </c>
    </row>
    <row r="709" spans="1:6" x14ac:dyDescent="0.25">
      <c r="A709" s="194" t="s">
        <v>763</v>
      </c>
      <c r="B709" s="194" t="s">
        <v>764</v>
      </c>
      <c r="C709" s="195">
        <v>5000000</v>
      </c>
      <c r="D709" s="195">
        <v>0</v>
      </c>
      <c r="E709" s="195">
        <v>0</v>
      </c>
      <c r="F709" s="195">
        <v>5000000</v>
      </c>
    </row>
    <row r="710" spans="1:6" x14ac:dyDescent="0.25">
      <c r="A710" s="192" t="s">
        <v>3405</v>
      </c>
      <c r="B710" s="192" t="s">
        <v>3406</v>
      </c>
      <c r="C710" s="193">
        <v>538162589</v>
      </c>
      <c r="D710" s="193">
        <v>0</v>
      </c>
      <c r="E710" s="193">
        <v>0</v>
      </c>
      <c r="F710" s="193">
        <v>538162589</v>
      </c>
    </row>
    <row r="711" spans="1:6" x14ac:dyDescent="0.25">
      <c r="A711" s="194" t="s">
        <v>3643</v>
      </c>
      <c r="B711" s="194" t="s">
        <v>3644</v>
      </c>
      <c r="C711" s="195">
        <v>0</v>
      </c>
      <c r="D711" s="195">
        <v>0</v>
      </c>
      <c r="E711" s="195">
        <v>2</v>
      </c>
      <c r="F711" s="195">
        <v>2</v>
      </c>
    </row>
    <row r="712" spans="1:6" x14ac:dyDescent="0.25">
      <c r="A712" s="192" t="s">
        <v>3645</v>
      </c>
      <c r="B712" s="192" t="s">
        <v>3644</v>
      </c>
      <c r="C712" s="193">
        <v>0</v>
      </c>
      <c r="D712" s="193">
        <v>0</v>
      </c>
      <c r="E712" s="193">
        <v>2</v>
      </c>
      <c r="F712" s="193">
        <v>2</v>
      </c>
    </row>
    <row r="713" spans="1:6" x14ac:dyDescent="0.25">
      <c r="A713" s="194" t="s">
        <v>765</v>
      </c>
      <c r="B713" s="194" t="s">
        <v>611</v>
      </c>
      <c r="C713" s="195">
        <v>-2910171378</v>
      </c>
      <c r="D713" s="195">
        <v>-16073.23</v>
      </c>
      <c r="E713" s="195">
        <v>-125358978</v>
      </c>
      <c r="F713" s="195">
        <v>-3035530356</v>
      </c>
    </row>
    <row r="714" spans="1:6" x14ac:dyDescent="0.25">
      <c r="A714" s="192" t="s">
        <v>766</v>
      </c>
      <c r="B714" s="192" t="s">
        <v>767</v>
      </c>
      <c r="C714" s="193">
        <v>-2910171378</v>
      </c>
      <c r="D714" s="193">
        <v>-16073.23</v>
      </c>
      <c r="E714" s="193">
        <v>-125358978</v>
      </c>
      <c r="F714" s="193">
        <v>-3035530356</v>
      </c>
    </row>
    <row r="715" spans="1:6" x14ac:dyDescent="0.25">
      <c r="A715" s="194" t="s">
        <v>768</v>
      </c>
      <c r="B715" s="194" t="s">
        <v>280</v>
      </c>
      <c r="C715" s="195">
        <v>-2910171378</v>
      </c>
      <c r="D715" s="195">
        <v>-16073.23</v>
      </c>
      <c r="E715" s="195">
        <v>-125358978</v>
      </c>
      <c r="F715" s="195">
        <v>-3035530356</v>
      </c>
    </row>
    <row r="716" spans="1:6" x14ac:dyDescent="0.25">
      <c r="A716" s="192" t="s">
        <v>769</v>
      </c>
      <c r="B716" s="192" t="s">
        <v>770</v>
      </c>
      <c r="C716" s="193">
        <v>-2910171378</v>
      </c>
      <c r="D716" s="193">
        <v>0</v>
      </c>
      <c r="E716" s="193">
        <v>0</v>
      </c>
      <c r="F716" s="193">
        <v>-2910171378</v>
      </c>
    </row>
    <row r="717" spans="1:6" x14ac:dyDescent="0.25">
      <c r="A717" s="194" t="s">
        <v>771</v>
      </c>
      <c r="B717" s="194" t="s">
        <v>772</v>
      </c>
      <c r="C717" s="195">
        <v>0</v>
      </c>
      <c r="D717" s="195">
        <v>-16073.23</v>
      </c>
      <c r="E717" s="195">
        <v>-125358978</v>
      </c>
      <c r="F717" s="195">
        <v>-125358978</v>
      </c>
    </row>
    <row r="718" spans="1:6" x14ac:dyDescent="0.25">
      <c r="A718" s="192" t="s">
        <v>773</v>
      </c>
      <c r="B718" s="192" t="s">
        <v>774</v>
      </c>
      <c r="C718" s="193">
        <v>15890797972</v>
      </c>
      <c r="D718" s="193">
        <v>839307.79</v>
      </c>
      <c r="E718" s="193">
        <v>6545962885</v>
      </c>
      <c r="F718" s="193">
        <v>22436760857</v>
      </c>
    </row>
    <row r="719" spans="1:6" x14ac:dyDescent="0.25">
      <c r="A719" s="194" t="s">
        <v>775</v>
      </c>
      <c r="B719" s="194" t="s">
        <v>776</v>
      </c>
      <c r="C719" s="195">
        <v>13463271476</v>
      </c>
      <c r="D719" s="195">
        <v>434458.83</v>
      </c>
      <c r="E719" s="195">
        <v>3388448685</v>
      </c>
      <c r="F719" s="195">
        <v>16851720161</v>
      </c>
    </row>
    <row r="720" spans="1:6" x14ac:dyDescent="0.25">
      <c r="A720" s="192" t="s">
        <v>777</v>
      </c>
      <c r="B720" s="192" t="s">
        <v>778</v>
      </c>
      <c r="C720" s="193">
        <v>5036630696</v>
      </c>
      <c r="D720" s="193">
        <v>131784.49</v>
      </c>
      <c r="E720" s="193">
        <v>1027818865</v>
      </c>
      <c r="F720" s="193">
        <v>6064449561</v>
      </c>
    </row>
    <row r="721" spans="1:6" x14ac:dyDescent="0.25">
      <c r="A721" s="194" t="s">
        <v>779</v>
      </c>
      <c r="B721" s="194" t="s">
        <v>280</v>
      </c>
      <c r="C721" s="195">
        <v>4552954639</v>
      </c>
      <c r="D721" s="195">
        <v>94374.45</v>
      </c>
      <c r="E721" s="195">
        <v>736048985</v>
      </c>
      <c r="F721" s="195">
        <v>5289003624</v>
      </c>
    </row>
    <row r="722" spans="1:6" x14ac:dyDescent="0.25">
      <c r="A722" s="192" t="s">
        <v>780</v>
      </c>
      <c r="B722" s="192" t="s">
        <v>781</v>
      </c>
      <c r="C722" s="193">
        <v>296743631</v>
      </c>
      <c r="D722" s="193">
        <v>0</v>
      </c>
      <c r="E722" s="193">
        <v>0</v>
      </c>
      <c r="F722" s="193">
        <v>296743631</v>
      </c>
    </row>
    <row r="723" spans="1:6" x14ac:dyDescent="0.25">
      <c r="A723" s="194" t="s">
        <v>2932</v>
      </c>
      <c r="B723" s="194" t="s">
        <v>485</v>
      </c>
      <c r="C723" s="195">
        <v>227726676</v>
      </c>
      <c r="D723" s="195">
        <v>0</v>
      </c>
      <c r="E723" s="195">
        <v>0</v>
      </c>
      <c r="F723" s="195">
        <v>227726676</v>
      </c>
    </row>
    <row r="724" spans="1:6" x14ac:dyDescent="0.25">
      <c r="A724" s="192" t="s">
        <v>3407</v>
      </c>
      <c r="B724" s="192" t="s">
        <v>280</v>
      </c>
      <c r="C724" s="193">
        <v>0</v>
      </c>
      <c r="D724" s="193">
        <v>94374.45</v>
      </c>
      <c r="E724" s="193">
        <v>736048985</v>
      </c>
      <c r="F724" s="193">
        <v>736048985</v>
      </c>
    </row>
    <row r="725" spans="1:6" x14ac:dyDescent="0.25">
      <c r="A725" s="194" t="s">
        <v>782</v>
      </c>
      <c r="B725" s="194" t="s">
        <v>280</v>
      </c>
      <c r="C725" s="195">
        <v>4028484332</v>
      </c>
      <c r="D725" s="195">
        <v>0</v>
      </c>
      <c r="E725" s="195">
        <v>0</v>
      </c>
      <c r="F725" s="195">
        <v>4028484332</v>
      </c>
    </row>
    <row r="726" spans="1:6" x14ac:dyDescent="0.25">
      <c r="A726" s="192" t="s">
        <v>783</v>
      </c>
      <c r="B726" s="192" t="s">
        <v>495</v>
      </c>
      <c r="C726" s="193">
        <v>443484235</v>
      </c>
      <c r="D726" s="193">
        <v>0</v>
      </c>
      <c r="E726" s="193">
        <v>0</v>
      </c>
      <c r="F726" s="193">
        <v>443484235</v>
      </c>
    </row>
    <row r="727" spans="1:6" x14ac:dyDescent="0.25">
      <c r="A727" s="194" t="s">
        <v>784</v>
      </c>
      <c r="B727" s="194" t="s">
        <v>495</v>
      </c>
      <c r="C727" s="195">
        <v>443484235</v>
      </c>
      <c r="D727" s="195">
        <v>0</v>
      </c>
      <c r="E727" s="195">
        <v>0</v>
      </c>
      <c r="F727" s="195">
        <v>443484235</v>
      </c>
    </row>
    <row r="728" spans="1:6" x14ac:dyDescent="0.25">
      <c r="A728" s="192" t="s">
        <v>2933</v>
      </c>
      <c r="B728" s="192" t="s">
        <v>358</v>
      </c>
      <c r="C728" s="193">
        <v>40191822</v>
      </c>
      <c r="D728" s="193">
        <v>37410.04</v>
      </c>
      <c r="E728" s="193">
        <v>291769880</v>
      </c>
      <c r="F728" s="193">
        <v>331961702</v>
      </c>
    </row>
    <row r="729" spans="1:6" x14ac:dyDescent="0.25">
      <c r="A729" s="194" t="s">
        <v>2934</v>
      </c>
      <c r="B729" s="194" t="s">
        <v>358</v>
      </c>
      <c r="C729" s="195">
        <v>0</v>
      </c>
      <c r="D729" s="195">
        <v>37410.04</v>
      </c>
      <c r="E729" s="195">
        <v>291769880</v>
      </c>
      <c r="F729" s="195">
        <v>291769880</v>
      </c>
    </row>
    <row r="730" spans="1:6" x14ac:dyDescent="0.25">
      <c r="A730" s="192" t="s">
        <v>3074</v>
      </c>
      <c r="B730" s="192" t="s">
        <v>358</v>
      </c>
      <c r="C730" s="193">
        <v>40191822</v>
      </c>
      <c r="D730" s="193">
        <v>0</v>
      </c>
      <c r="E730" s="193">
        <v>0</v>
      </c>
      <c r="F730" s="193">
        <v>40191822</v>
      </c>
    </row>
    <row r="731" spans="1:6" x14ac:dyDescent="0.25">
      <c r="A731" s="194" t="s">
        <v>788</v>
      </c>
      <c r="B731" s="194" t="s">
        <v>789</v>
      </c>
      <c r="C731" s="195">
        <v>8426640780</v>
      </c>
      <c r="D731" s="195">
        <v>302674.34000000003</v>
      </c>
      <c r="E731" s="195">
        <v>2360629820</v>
      </c>
      <c r="F731" s="195">
        <v>10787270600</v>
      </c>
    </row>
    <row r="732" spans="1:6" x14ac:dyDescent="0.25">
      <c r="A732" s="192" t="s">
        <v>790</v>
      </c>
      <c r="B732" s="192" t="s">
        <v>280</v>
      </c>
      <c r="C732" s="193">
        <v>7456464616</v>
      </c>
      <c r="D732" s="193">
        <v>240240</v>
      </c>
      <c r="E732" s="193">
        <v>1873689418</v>
      </c>
      <c r="F732" s="193">
        <v>9330154034</v>
      </c>
    </row>
    <row r="733" spans="1:6" x14ac:dyDescent="0.25">
      <c r="A733" s="194" t="s">
        <v>791</v>
      </c>
      <c r="B733" s="194" t="s">
        <v>792</v>
      </c>
      <c r="C733" s="195">
        <v>822752371</v>
      </c>
      <c r="D733" s="195">
        <v>0</v>
      </c>
      <c r="E733" s="195">
        <v>0</v>
      </c>
      <c r="F733" s="195">
        <v>822752371</v>
      </c>
    </row>
    <row r="734" spans="1:6" x14ac:dyDescent="0.25">
      <c r="A734" s="192" t="s">
        <v>793</v>
      </c>
      <c r="B734" s="192" t="s">
        <v>280</v>
      </c>
      <c r="C734" s="193">
        <v>620109</v>
      </c>
      <c r="D734" s="193">
        <v>0</v>
      </c>
      <c r="E734" s="193">
        <v>0</v>
      </c>
      <c r="F734" s="193">
        <v>620109</v>
      </c>
    </row>
    <row r="735" spans="1:6" x14ac:dyDescent="0.25">
      <c r="A735" s="194" t="s">
        <v>2935</v>
      </c>
      <c r="B735" s="194" t="s">
        <v>280</v>
      </c>
      <c r="C735" s="195">
        <v>0</v>
      </c>
      <c r="D735" s="195">
        <v>240240</v>
      </c>
      <c r="E735" s="195">
        <v>1873689418</v>
      </c>
      <c r="F735" s="195">
        <v>1873689418</v>
      </c>
    </row>
    <row r="736" spans="1:6" x14ac:dyDescent="0.25">
      <c r="A736" s="192" t="s">
        <v>794</v>
      </c>
      <c r="B736" s="192" t="s">
        <v>280</v>
      </c>
      <c r="C736" s="193">
        <v>6633092136</v>
      </c>
      <c r="D736" s="193">
        <v>0</v>
      </c>
      <c r="E736" s="193">
        <v>0</v>
      </c>
      <c r="F736" s="193">
        <v>6633092136</v>
      </c>
    </row>
    <row r="737" spans="1:6" x14ac:dyDescent="0.25">
      <c r="A737" s="194" t="s">
        <v>3076</v>
      </c>
      <c r="B737" s="194" t="s">
        <v>358</v>
      </c>
      <c r="C737" s="195">
        <v>293195024</v>
      </c>
      <c r="D737" s="195">
        <v>33934.339999999997</v>
      </c>
      <c r="E737" s="195">
        <v>264662062</v>
      </c>
      <c r="F737" s="195">
        <v>557857086</v>
      </c>
    </row>
    <row r="738" spans="1:6" x14ac:dyDescent="0.25">
      <c r="A738" s="192" t="s">
        <v>3077</v>
      </c>
      <c r="B738" s="192" t="s">
        <v>358</v>
      </c>
      <c r="C738" s="193">
        <v>0</v>
      </c>
      <c r="D738" s="193">
        <v>33934.339999999997</v>
      </c>
      <c r="E738" s="193">
        <v>264662062</v>
      </c>
      <c r="F738" s="193">
        <v>264662062</v>
      </c>
    </row>
    <row r="739" spans="1:6" x14ac:dyDescent="0.25">
      <c r="A739" s="194" t="s">
        <v>3144</v>
      </c>
      <c r="B739" s="194" t="s">
        <v>358</v>
      </c>
      <c r="C739" s="195">
        <v>293195024</v>
      </c>
      <c r="D739" s="195">
        <v>0</v>
      </c>
      <c r="E739" s="195">
        <v>0</v>
      </c>
      <c r="F739" s="195">
        <v>293195024</v>
      </c>
    </row>
    <row r="740" spans="1:6" x14ac:dyDescent="0.25">
      <c r="A740" s="192" t="s">
        <v>3646</v>
      </c>
      <c r="B740" s="192" t="s">
        <v>785</v>
      </c>
      <c r="C740" s="193">
        <v>676981140</v>
      </c>
      <c r="D740" s="193">
        <v>0</v>
      </c>
      <c r="E740" s="193">
        <v>0</v>
      </c>
      <c r="F740" s="193">
        <v>676981140</v>
      </c>
    </row>
    <row r="741" spans="1:6" x14ac:dyDescent="0.25">
      <c r="A741" s="194" t="s">
        <v>3647</v>
      </c>
      <c r="B741" s="194" t="s">
        <v>786</v>
      </c>
      <c r="C741" s="195">
        <v>676981140</v>
      </c>
      <c r="D741" s="195">
        <v>0</v>
      </c>
      <c r="E741" s="195">
        <v>0</v>
      </c>
      <c r="F741" s="195">
        <v>676981140</v>
      </c>
    </row>
    <row r="742" spans="1:6" x14ac:dyDescent="0.25">
      <c r="A742" s="192" t="s">
        <v>3648</v>
      </c>
      <c r="B742" s="192" t="s">
        <v>3075</v>
      </c>
      <c r="C742" s="193">
        <v>0</v>
      </c>
      <c r="D742" s="193">
        <v>28500</v>
      </c>
      <c r="E742" s="193">
        <v>222278340</v>
      </c>
      <c r="F742" s="193">
        <v>222278340</v>
      </c>
    </row>
    <row r="743" spans="1:6" x14ac:dyDescent="0.25">
      <c r="A743" s="194" t="s">
        <v>3649</v>
      </c>
      <c r="B743" s="194" t="s">
        <v>3075</v>
      </c>
      <c r="C743" s="195">
        <v>0</v>
      </c>
      <c r="D743" s="195">
        <v>28500</v>
      </c>
      <c r="E743" s="195">
        <v>222278340</v>
      </c>
      <c r="F743" s="195">
        <v>222278340</v>
      </c>
    </row>
    <row r="744" spans="1:6" x14ac:dyDescent="0.25">
      <c r="A744" s="192" t="s">
        <v>795</v>
      </c>
      <c r="B744" s="192" t="s">
        <v>796</v>
      </c>
      <c r="C744" s="193">
        <v>42064034063</v>
      </c>
      <c r="D744" s="193">
        <v>2675972.69</v>
      </c>
      <c r="E744" s="193">
        <v>20870553243</v>
      </c>
      <c r="F744" s="193">
        <v>62934587306</v>
      </c>
    </row>
    <row r="745" spans="1:6" x14ac:dyDescent="0.25">
      <c r="A745" s="194" t="s">
        <v>797</v>
      </c>
      <c r="B745" s="194" t="s">
        <v>798</v>
      </c>
      <c r="C745" s="195">
        <v>42064034063</v>
      </c>
      <c r="D745" s="195">
        <v>2675972.69</v>
      </c>
      <c r="E745" s="195">
        <v>20870553243</v>
      </c>
      <c r="F745" s="195">
        <v>62934587306</v>
      </c>
    </row>
    <row r="746" spans="1:6" x14ac:dyDescent="0.25">
      <c r="A746" s="192" t="s">
        <v>799</v>
      </c>
      <c r="B746" s="192" t="s">
        <v>280</v>
      </c>
      <c r="C746" s="193">
        <v>34544492198</v>
      </c>
      <c r="D746" s="193">
        <v>1519819.91</v>
      </c>
      <c r="E746" s="193">
        <v>11853440235</v>
      </c>
      <c r="F746" s="193">
        <v>46397932433</v>
      </c>
    </row>
    <row r="747" spans="1:6" x14ac:dyDescent="0.25">
      <c r="A747" s="194" t="s">
        <v>800</v>
      </c>
      <c r="B747" s="194" t="s">
        <v>801</v>
      </c>
      <c r="C747" s="195">
        <v>4243682438</v>
      </c>
      <c r="D747" s="195">
        <v>0</v>
      </c>
      <c r="E747" s="195">
        <v>0</v>
      </c>
      <c r="F747" s="195">
        <v>4243682438</v>
      </c>
    </row>
    <row r="748" spans="1:6" x14ac:dyDescent="0.25">
      <c r="A748" s="192" t="s">
        <v>802</v>
      </c>
      <c r="B748" s="192" t="s">
        <v>485</v>
      </c>
      <c r="C748" s="193">
        <v>1264338265</v>
      </c>
      <c r="D748" s="193">
        <v>0</v>
      </c>
      <c r="E748" s="193">
        <v>0</v>
      </c>
      <c r="F748" s="193">
        <v>1264338265</v>
      </c>
    </row>
    <row r="749" spans="1:6" x14ac:dyDescent="0.25">
      <c r="A749" s="194" t="s">
        <v>803</v>
      </c>
      <c r="B749" s="194" t="s">
        <v>280</v>
      </c>
      <c r="C749" s="195">
        <v>0</v>
      </c>
      <c r="D749" s="195">
        <v>1519819.91</v>
      </c>
      <c r="E749" s="195">
        <v>11853440235</v>
      </c>
      <c r="F749" s="195">
        <v>11853440235</v>
      </c>
    </row>
    <row r="750" spans="1:6" x14ac:dyDescent="0.25">
      <c r="A750" s="192" t="s">
        <v>804</v>
      </c>
      <c r="B750" s="192" t="s">
        <v>280</v>
      </c>
      <c r="C750" s="193">
        <v>29036471495</v>
      </c>
      <c r="D750" s="193">
        <v>0</v>
      </c>
      <c r="E750" s="193">
        <v>0</v>
      </c>
      <c r="F750" s="193">
        <v>29036471495</v>
      </c>
    </row>
    <row r="751" spans="1:6" x14ac:dyDescent="0.25">
      <c r="A751" s="194" t="s">
        <v>805</v>
      </c>
      <c r="B751" s="194" t="s">
        <v>358</v>
      </c>
      <c r="C751" s="195">
        <v>494136203</v>
      </c>
      <c r="D751" s="195">
        <v>44598.239999999998</v>
      </c>
      <c r="E751" s="195">
        <v>347832377</v>
      </c>
      <c r="F751" s="195">
        <v>841968580</v>
      </c>
    </row>
    <row r="752" spans="1:6" x14ac:dyDescent="0.25">
      <c r="A752" s="192" t="s">
        <v>3257</v>
      </c>
      <c r="B752" s="192" t="s">
        <v>358</v>
      </c>
      <c r="C752" s="193">
        <v>0</v>
      </c>
      <c r="D752" s="193">
        <v>44598.239999999998</v>
      </c>
      <c r="E752" s="193">
        <v>347832377</v>
      </c>
      <c r="F752" s="193">
        <v>347832377</v>
      </c>
    </row>
    <row r="753" spans="1:6" x14ac:dyDescent="0.25">
      <c r="A753" s="194" t="s">
        <v>806</v>
      </c>
      <c r="B753" s="194" t="s">
        <v>798</v>
      </c>
      <c r="C753" s="195">
        <v>494136203</v>
      </c>
      <c r="D753" s="195">
        <v>0</v>
      </c>
      <c r="E753" s="195">
        <v>0</v>
      </c>
      <c r="F753" s="195">
        <v>494136203</v>
      </c>
    </row>
    <row r="754" spans="1:6" x14ac:dyDescent="0.25">
      <c r="A754" s="192" t="s">
        <v>807</v>
      </c>
      <c r="B754" s="192" t="s">
        <v>785</v>
      </c>
      <c r="C754" s="193">
        <v>5843554775</v>
      </c>
      <c r="D754" s="193">
        <v>1051554.54</v>
      </c>
      <c r="E754" s="193">
        <v>8201326231</v>
      </c>
      <c r="F754" s="193">
        <v>14044881006</v>
      </c>
    </row>
    <row r="755" spans="1:6" x14ac:dyDescent="0.25">
      <c r="A755" s="194" t="s">
        <v>2936</v>
      </c>
      <c r="B755" s="194" t="s">
        <v>786</v>
      </c>
      <c r="C755" s="195">
        <v>0</v>
      </c>
      <c r="D755" s="195">
        <v>1051554.54</v>
      </c>
      <c r="E755" s="195">
        <v>8201326231</v>
      </c>
      <c r="F755" s="195">
        <v>8201326231</v>
      </c>
    </row>
    <row r="756" spans="1:6" x14ac:dyDescent="0.25">
      <c r="A756" s="192" t="s">
        <v>808</v>
      </c>
      <c r="B756" s="192" t="s">
        <v>786</v>
      </c>
      <c r="C756" s="193">
        <v>5843554775</v>
      </c>
      <c r="D756" s="193">
        <v>0</v>
      </c>
      <c r="E756" s="193">
        <v>0</v>
      </c>
      <c r="F756" s="193">
        <v>5843554775</v>
      </c>
    </row>
    <row r="757" spans="1:6" x14ac:dyDescent="0.25">
      <c r="A757" s="194" t="s">
        <v>2795</v>
      </c>
      <c r="B757" s="194" t="s">
        <v>785</v>
      </c>
      <c r="C757" s="195">
        <v>1181850887</v>
      </c>
      <c r="D757" s="195">
        <v>0</v>
      </c>
      <c r="E757" s="195">
        <v>0</v>
      </c>
      <c r="F757" s="195">
        <v>1181850887</v>
      </c>
    </row>
    <row r="758" spans="1:6" x14ac:dyDescent="0.25">
      <c r="A758" s="192" t="s">
        <v>2796</v>
      </c>
      <c r="B758" s="192" t="s">
        <v>787</v>
      </c>
      <c r="C758" s="193">
        <v>1181850887</v>
      </c>
      <c r="D758" s="193">
        <v>0</v>
      </c>
      <c r="E758" s="193">
        <v>0</v>
      </c>
      <c r="F758" s="193">
        <v>1181850887</v>
      </c>
    </row>
    <row r="759" spans="1:6" x14ac:dyDescent="0.25">
      <c r="A759" s="194" t="s">
        <v>3194</v>
      </c>
      <c r="B759" s="194" t="s">
        <v>3075</v>
      </c>
      <c r="C759" s="195">
        <v>0</v>
      </c>
      <c r="D759" s="195">
        <v>60000</v>
      </c>
      <c r="E759" s="195">
        <v>467954400</v>
      </c>
      <c r="F759" s="195">
        <v>467954400</v>
      </c>
    </row>
    <row r="760" spans="1:6" x14ac:dyDescent="0.25">
      <c r="A760" s="192" t="s">
        <v>3195</v>
      </c>
      <c r="B760" s="192" t="s">
        <v>3075</v>
      </c>
      <c r="C760" s="193">
        <v>0</v>
      </c>
      <c r="D760" s="193">
        <v>60000</v>
      </c>
      <c r="E760" s="193">
        <v>467954400</v>
      </c>
      <c r="F760" s="193">
        <v>467954400</v>
      </c>
    </row>
    <row r="761" spans="1:6" x14ac:dyDescent="0.25">
      <c r="A761" s="194" t="s">
        <v>809</v>
      </c>
      <c r="B761" s="194" t="s">
        <v>810</v>
      </c>
      <c r="C761" s="195">
        <v>-1036641379</v>
      </c>
      <c r="D761" s="195">
        <v>0</v>
      </c>
      <c r="E761" s="195">
        <v>0</v>
      </c>
      <c r="F761" s="195">
        <v>-1036641379</v>
      </c>
    </row>
    <row r="762" spans="1:6" x14ac:dyDescent="0.25">
      <c r="A762" s="192" t="s">
        <v>811</v>
      </c>
      <c r="B762" s="192" t="s">
        <v>812</v>
      </c>
      <c r="C762" s="193">
        <v>-1036641379</v>
      </c>
      <c r="D762" s="193">
        <v>0</v>
      </c>
      <c r="E762" s="193">
        <v>0</v>
      </c>
      <c r="F762" s="193">
        <v>-1036641379</v>
      </c>
    </row>
    <row r="763" spans="1:6" x14ac:dyDescent="0.25">
      <c r="A763" s="194" t="s">
        <v>813</v>
      </c>
      <c r="B763" s="194" t="s">
        <v>280</v>
      </c>
      <c r="C763" s="195">
        <v>-1036641379</v>
      </c>
      <c r="D763" s="195">
        <v>0</v>
      </c>
      <c r="E763" s="195">
        <v>0</v>
      </c>
      <c r="F763" s="195">
        <v>-1036641379</v>
      </c>
    </row>
    <row r="764" spans="1:6" x14ac:dyDescent="0.25">
      <c r="A764" s="192" t="s">
        <v>814</v>
      </c>
      <c r="B764" s="192" t="s">
        <v>815</v>
      </c>
      <c r="C764" s="193">
        <v>-1036641379</v>
      </c>
      <c r="D764" s="193">
        <v>0</v>
      </c>
      <c r="E764" s="193">
        <v>0</v>
      </c>
      <c r="F764" s="193">
        <v>-1036641379</v>
      </c>
    </row>
    <row r="765" spans="1:6" x14ac:dyDescent="0.25">
      <c r="A765" s="194" t="s">
        <v>816</v>
      </c>
      <c r="B765" s="194" t="s">
        <v>277</v>
      </c>
      <c r="C765" s="195">
        <v>2177650213</v>
      </c>
      <c r="D765" s="195">
        <v>198763.14</v>
      </c>
      <c r="E765" s="195">
        <v>1550201429</v>
      </c>
      <c r="F765" s="195">
        <v>3727851642</v>
      </c>
    </row>
    <row r="766" spans="1:6" x14ac:dyDescent="0.25">
      <c r="A766" s="192" t="s">
        <v>817</v>
      </c>
      <c r="B766" s="192" t="s">
        <v>818</v>
      </c>
      <c r="C766" s="193">
        <v>190478055</v>
      </c>
      <c r="D766" s="193">
        <v>4374.66</v>
      </c>
      <c r="E766" s="193">
        <v>34119023</v>
      </c>
      <c r="F766" s="193">
        <v>224597078</v>
      </c>
    </row>
    <row r="767" spans="1:6" x14ac:dyDescent="0.25">
      <c r="A767" s="194" t="s">
        <v>819</v>
      </c>
      <c r="B767" s="194" t="s">
        <v>820</v>
      </c>
      <c r="C767" s="195">
        <v>933128552</v>
      </c>
      <c r="D767" s="195">
        <v>17081.28</v>
      </c>
      <c r="E767" s="195">
        <v>133221002</v>
      </c>
      <c r="F767" s="195">
        <v>1066349554</v>
      </c>
    </row>
    <row r="768" spans="1:6" x14ac:dyDescent="0.25">
      <c r="A768" s="192" t="s">
        <v>2853</v>
      </c>
      <c r="B768" s="192" t="s">
        <v>280</v>
      </c>
      <c r="C768" s="193">
        <v>0</v>
      </c>
      <c r="D768" s="193">
        <v>17081.28</v>
      </c>
      <c r="E768" s="193">
        <v>133221002</v>
      </c>
      <c r="F768" s="193">
        <v>133221002</v>
      </c>
    </row>
    <row r="769" spans="1:6" x14ac:dyDescent="0.25">
      <c r="A769" s="194" t="s">
        <v>821</v>
      </c>
      <c r="B769" s="194" t="s">
        <v>280</v>
      </c>
      <c r="C769" s="195">
        <v>933128552</v>
      </c>
      <c r="D769" s="195">
        <v>0</v>
      </c>
      <c r="E769" s="195">
        <v>0</v>
      </c>
      <c r="F769" s="195">
        <v>933128552</v>
      </c>
    </row>
    <row r="770" spans="1:6" x14ac:dyDescent="0.25">
      <c r="A770" s="192" t="s">
        <v>823</v>
      </c>
      <c r="B770" s="192" t="s">
        <v>824</v>
      </c>
      <c r="C770" s="193">
        <v>-40715576</v>
      </c>
      <c r="D770" s="193">
        <v>-981.05</v>
      </c>
      <c r="E770" s="193">
        <v>-7651444</v>
      </c>
      <c r="F770" s="193">
        <v>-48367020</v>
      </c>
    </row>
    <row r="771" spans="1:6" x14ac:dyDescent="0.25">
      <c r="A771" s="194" t="s">
        <v>2854</v>
      </c>
      <c r="B771" s="194" t="s">
        <v>280</v>
      </c>
      <c r="C771" s="195">
        <v>0</v>
      </c>
      <c r="D771" s="195">
        <v>-981.05</v>
      </c>
      <c r="E771" s="195">
        <v>-7651444</v>
      </c>
      <c r="F771" s="195">
        <v>-7651444</v>
      </c>
    </row>
    <row r="772" spans="1:6" x14ac:dyDescent="0.25">
      <c r="A772" s="192" t="s">
        <v>825</v>
      </c>
      <c r="B772" s="192" t="s">
        <v>280</v>
      </c>
      <c r="C772" s="193">
        <v>-40715576</v>
      </c>
      <c r="D772" s="193">
        <v>0</v>
      </c>
      <c r="E772" s="193">
        <v>0</v>
      </c>
      <c r="F772" s="193">
        <v>-40715576</v>
      </c>
    </row>
    <row r="773" spans="1:6" x14ac:dyDescent="0.25">
      <c r="A773" s="194" t="s">
        <v>826</v>
      </c>
      <c r="B773" s="194" t="s">
        <v>396</v>
      </c>
      <c r="C773" s="195">
        <v>-701934921</v>
      </c>
      <c r="D773" s="195">
        <v>-11725.57</v>
      </c>
      <c r="E773" s="195">
        <v>-91450535</v>
      </c>
      <c r="F773" s="195">
        <v>-793385456</v>
      </c>
    </row>
    <row r="774" spans="1:6" x14ac:dyDescent="0.25">
      <c r="A774" s="192" t="s">
        <v>2855</v>
      </c>
      <c r="B774" s="192" t="s">
        <v>280</v>
      </c>
      <c r="C774" s="193">
        <v>0</v>
      </c>
      <c r="D774" s="193">
        <v>-11725.57</v>
      </c>
      <c r="E774" s="193">
        <v>-91450535</v>
      </c>
      <c r="F774" s="193">
        <v>-91450535</v>
      </c>
    </row>
    <row r="775" spans="1:6" x14ac:dyDescent="0.25">
      <c r="A775" s="194" t="s">
        <v>827</v>
      </c>
      <c r="B775" s="194" t="s">
        <v>280</v>
      </c>
      <c r="C775" s="195">
        <v>-701934921</v>
      </c>
      <c r="D775" s="195">
        <v>0</v>
      </c>
      <c r="E775" s="195">
        <v>0</v>
      </c>
      <c r="F775" s="195">
        <v>-701934921</v>
      </c>
    </row>
    <row r="776" spans="1:6" x14ac:dyDescent="0.25">
      <c r="A776" s="192" t="s">
        <v>830</v>
      </c>
      <c r="B776" s="192" t="s">
        <v>831</v>
      </c>
      <c r="C776" s="193">
        <v>298719228</v>
      </c>
      <c r="D776" s="193">
        <v>48165.9</v>
      </c>
      <c r="E776" s="193">
        <v>375657413</v>
      </c>
      <c r="F776" s="193">
        <v>674376641</v>
      </c>
    </row>
    <row r="777" spans="1:6" x14ac:dyDescent="0.25">
      <c r="A777" s="194" t="s">
        <v>832</v>
      </c>
      <c r="B777" s="194" t="s">
        <v>833</v>
      </c>
      <c r="C777" s="195">
        <v>1400912040</v>
      </c>
      <c r="D777" s="195">
        <v>69859.13</v>
      </c>
      <c r="E777" s="195">
        <v>544848119</v>
      </c>
      <c r="F777" s="195">
        <v>1945760159</v>
      </c>
    </row>
    <row r="778" spans="1:6" x14ac:dyDescent="0.25">
      <c r="A778" s="192" t="s">
        <v>2937</v>
      </c>
      <c r="B778" s="192" t="s">
        <v>820</v>
      </c>
      <c r="C778" s="193">
        <v>0</v>
      </c>
      <c r="D778" s="193">
        <v>69859.13</v>
      </c>
      <c r="E778" s="193">
        <v>544848119</v>
      </c>
      <c r="F778" s="193">
        <v>544848119</v>
      </c>
    </row>
    <row r="779" spans="1:6" x14ac:dyDescent="0.25">
      <c r="A779" s="194" t="s">
        <v>834</v>
      </c>
      <c r="B779" s="194" t="s">
        <v>820</v>
      </c>
      <c r="C779" s="195">
        <v>1400912040</v>
      </c>
      <c r="D779" s="195">
        <v>0</v>
      </c>
      <c r="E779" s="195">
        <v>0</v>
      </c>
      <c r="F779" s="195">
        <v>1400912040</v>
      </c>
    </row>
    <row r="780" spans="1:6" x14ac:dyDescent="0.25">
      <c r="A780" s="192" t="s">
        <v>835</v>
      </c>
      <c r="B780" s="192" t="s">
        <v>822</v>
      </c>
      <c r="C780" s="193">
        <v>95048314</v>
      </c>
      <c r="D780" s="193">
        <v>439.41</v>
      </c>
      <c r="E780" s="193">
        <v>3427064</v>
      </c>
      <c r="F780" s="193">
        <v>98475378</v>
      </c>
    </row>
    <row r="781" spans="1:6" x14ac:dyDescent="0.25">
      <c r="A781" s="194" t="s">
        <v>3409</v>
      </c>
      <c r="B781" s="194" t="s">
        <v>836</v>
      </c>
      <c r="C781" s="195">
        <v>0</v>
      </c>
      <c r="D781" s="195">
        <v>439.41</v>
      </c>
      <c r="E781" s="195">
        <v>3427064</v>
      </c>
      <c r="F781" s="195">
        <v>3427064</v>
      </c>
    </row>
    <row r="782" spans="1:6" x14ac:dyDescent="0.25">
      <c r="A782" s="192" t="s">
        <v>3650</v>
      </c>
      <c r="B782" s="192" t="s">
        <v>836</v>
      </c>
      <c r="C782" s="193">
        <v>95048314</v>
      </c>
      <c r="D782" s="193">
        <v>0</v>
      </c>
      <c r="E782" s="193">
        <v>0</v>
      </c>
      <c r="F782" s="193">
        <v>95048314</v>
      </c>
    </row>
    <row r="783" spans="1:6" x14ac:dyDescent="0.25">
      <c r="A783" s="194" t="s">
        <v>3651</v>
      </c>
      <c r="B783" s="194" t="s">
        <v>3408</v>
      </c>
      <c r="C783" s="195">
        <v>0</v>
      </c>
      <c r="D783" s="195">
        <v>1022.88</v>
      </c>
      <c r="E783" s="195">
        <v>7977687</v>
      </c>
      <c r="F783" s="195">
        <v>7977687</v>
      </c>
    </row>
    <row r="784" spans="1:6" x14ac:dyDescent="0.25">
      <c r="A784" s="192" t="s">
        <v>3652</v>
      </c>
      <c r="B784" s="192" t="s">
        <v>3145</v>
      </c>
      <c r="C784" s="193">
        <v>0</v>
      </c>
      <c r="D784" s="193">
        <v>1022.88</v>
      </c>
      <c r="E784" s="193">
        <v>7977687</v>
      </c>
      <c r="F784" s="193">
        <v>7977687</v>
      </c>
    </row>
    <row r="785" spans="1:6" x14ac:dyDescent="0.25">
      <c r="A785" s="194" t="s">
        <v>837</v>
      </c>
      <c r="B785" s="194" t="s">
        <v>561</v>
      </c>
      <c r="C785" s="195">
        <v>-152962346</v>
      </c>
      <c r="D785" s="195">
        <v>-3748.28</v>
      </c>
      <c r="E785" s="195">
        <v>-29233735</v>
      </c>
      <c r="F785" s="195">
        <v>-182196081</v>
      </c>
    </row>
    <row r="786" spans="1:6" x14ac:dyDescent="0.25">
      <c r="A786" s="192" t="s">
        <v>2938</v>
      </c>
      <c r="B786" s="192" t="s">
        <v>561</v>
      </c>
      <c r="C786" s="193">
        <v>0</v>
      </c>
      <c r="D786" s="193">
        <v>-3748.28</v>
      </c>
      <c r="E786" s="193">
        <v>-29233735</v>
      </c>
      <c r="F786" s="193">
        <v>-29233735</v>
      </c>
    </row>
    <row r="787" spans="1:6" x14ac:dyDescent="0.25">
      <c r="A787" s="194" t="s">
        <v>838</v>
      </c>
      <c r="B787" s="194" t="s">
        <v>561</v>
      </c>
      <c r="C787" s="195">
        <v>-152962346</v>
      </c>
      <c r="D787" s="195">
        <v>0</v>
      </c>
      <c r="E787" s="195">
        <v>0</v>
      </c>
      <c r="F787" s="195">
        <v>-152962346</v>
      </c>
    </row>
    <row r="788" spans="1:6" x14ac:dyDescent="0.25">
      <c r="A788" s="192" t="s">
        <v>839</v>
      </c>
      <c r="B788" s="192" t="s">
        <v>396</v>
      </c>
      <c r="C788" s="193">
        <v>-968863322</v>
      </c>
      <c r="D788" s="193">
        <v>-19407.240000000002</v>
      </c>
      <c r="E788" s="193">
        <v>-151361722</v>
      </c>
      <c r="F788" s="193">
        <v>-1120225044</v>
      </c>
    </row>
    <row r="789" spans="1:6" x14ac:dyDescent="0.25">
      <c r="A789" s="194" t="s">
        <v>2939</v>
      </c>
      <c r="B789" s="194" t="s">
        <v>398</v>
      </c>
      <c r="C789" s="195">
        <v>0</v>
      </c>
      <c r="D789" s="195">
        <v>-19407.240000000002</v>
      </c>
      <c r="E789" s="195">
        <v>-151361722</v>
      </c>
      <c r="F789" s="195">
        <v>-151361722</v>
      </c>
    </row>
    <row r="790" spans="1:6" x14ac:dyDescent="0.25">
      <c r="A790" s="192" t="s">
        <v>840</v>
      </c>
      <c r="B790" s="192" t="s">
        <v>398</v>
      </c>
      <c r="C790" s="193">
        <v>-968863322</v>
      </c>
      <c r="D790" s="193">
        <v>0</v>
      </c>
      <c r="E790" s="193">
        <v>0</v>
      </c>
      <c r="F790" s="193">
        <v>-968863322</v>
      </c>
    </row>
    <row r="791" spans="1:6" x14ac:dyDescent="0.25">
      <c r="A791" s="194" t="s">
        <v>3653</v>
      </c>
      <c r="B791" s="194" t="s">
        <v>828</v>
      </c>
      <c r="C791" s="195">
        <v>-27355037</v>
      </c>
      <c r="D791" s="195">
        <v>0</v>
      </c>
      <c r="E791" s="195">
        <v>0</v>
      </c>
      <c r="F791" s="195">
        <v>-27355037</v>
      </c>
    </row>
    <row r="792" spans="1:6" x14ac:dyDescent="0.25">
      <c r="A792" s="192" t="s">
        <v>3654</v>
      </c>
      <c r="B792" s="192" t="s">
        <v>841</v>
      </c>
      <c r="C792" s="193">
        <v>-27355037</v>
      </c>
      <c r="D792" s="193">
        <v>0</v>
      </c>
      <c r="E792" s="193">
        <v>0</v>
      </c>
      <c r="F792" s="193">
        <v>-27355037</v>
      </c>
    </row>
    <row r="793" spans="1:6" x14ac:dyDescent="0.25">
      <c r="A793" s="194" t="s">
        <v>3655</v>
      </c>
      <c r="B793" s="194" t="s">
        <v>829</v>
      </c>
      <c r="C793" s="195">
        <v>-48060421</v>
      </c>
      <c r="D793" s="195">
        <v>0</v>
      </c>
      <c r="E793" s="195">
        <v>0</v>
      </c>
      <c r="F793" s="195">
        <v>-48060421</v>
      </c>
    </row>
    <row r="794" spans="1:6" x14ac:dyDescent="0.25">
      <c r="A794" s="192" t="s">
        <v>3656</v>
      </c>
      <c r="B794" s="192" t="s">
        <v>842</v>
      </c>
      <c r="C794" s="193">
        <v>-48060421</v>
      </c>
      <c r="D794" s="193">
        <v>0</v>
      </c>
      <c r="E794" s="193">
        <v>0</v>
      </c>
      <c r="F794" s="193">
        <v>-48060421</v>
      </c>
    </row>
    <row r="795" spans="1:6" x14ac:dyDescent="0.25">
      <c r="A795" s="194" t="s">
        <v>843</v>
      </c>
      <c r="B795" s="194" t="s">
        <v>844</v>
      </c>
      <c r="C795" s="195">
        <v>1688452930</v>
      </c>
      <c r="D795" s="195">
        <v>146222.57999999999</v>
      </c>
      <c r="E795" s="195">
        <v>1140424993</v>
      </c>
      <c r="F795" s="195">
        <v>2828877923</v>
      </c>
    </row>
    <row r="796" spans="1:6" x14ac:dyDescent="0.25">
      <c r="A796" s="192" t="s">
        <v>845</v>
      </c>
      <c r="B796" s="192" t="s">
        <v>846</v>
      </c>
      <c r="C796" s="193">
        <v>5346371762</v>
      </c>
      <c r="D796" s="193">
        <v>156212.51</v>
      </c>
      <c r="E796" s="193">
        <v>1218338856</v>
      </c>
      <c r="F796" s="193">
        <v>6564710618</v>
      </c>
    </row>
    <row r="797" spans="1:6" x14ac:dyDescent="0.25">
      <c r="A797" s="194" t="s">
        <v>847</v>
      </c>
      <c r="B797" s="194" t="s">
        <v>848</v>
      </c>
      <c r="C797" s="195">
        <v>15140822</v>
      </c>
      <c r="D797" s="195">
        <v>0</v>
      </c>
      <c r="E797" s="195">
        <v>0</v>
      </c>
      <c r="F797" s="195">
        <v>15140822</v>
      </c>
    </row>
    <row r="798" spans="1:6" x14ac:dyDescent="0.25">
      <c r="A798" s="192" t="s">
        <v>849</v>
      </c>
      <c r="B798" s="192" t="s">
        <v>280</v>
      </c>
      <c r="C798" s="193">
        <v>0</v>
      </c>
      <c r="D798" s="193">
        <v>156212.51</v>
      </c>
      <c r="E798" s="193">
        <v>1218338856</v>
      </c>
      <c r="F798" s="193">
        <v>1218338856</v>
      </c>
    </row>
    <row r="799" spans="1:6" x14ac:dyDescent="0.25">
      <c r="A799" s="194" t="s">
        <v>850</v>
      </c>
      <c r="B799" s="194" t="s">
        <v>280</v>
      </c>
      <c r="C799" s="195">
        <v>5331230940</v>
      </c>
      <c r="D799" s="195">
        <v>0</v>
      </c>
      <c r="E799" s="195">
        <v>0</v>
      </c>
      <c r="F799" s="195">
        <v>5331230940</v>
      </c>
    </row>
    <row r="800" spans="1:6" x14ac:dyDescent="0.25">
      <c r="A800" s="192" t="s">
        <v>851</v>
      </c>
      <c r="B800" s="192" t="s">
        <v>822</v>
      </c>
      <c r="C800" s="193">
        <v>1136355624</v>
      </c>
      <c r="D800" s="193">
        <v>526789.28</v>
      </c>
      <c r="E800" s="193">
        <v>4108556024</v>
      </c>
      <c r="F800" s="193">
        <v>5244911648</v>
      </c>
    </row>
    <row r="801" spans="1:6" x14ac:dyDescent="0.25">
      <c r="A801" s="194" t="s">
        <v>2940</v>
      </c>
      <c r="B801" s="194" t="s">
        <v>853</v>
      </c>
      <c r="C801" s="195">
        <v>0</v>
      </c>
      <c r="D801" s="195">
        <v>526789.28</v>
      </c>
      <c r="E801" s="195">
        <v>4108556024</v>
      </c>
      <c r="F801" s="195">
        <v>4108556024</v>
      </c>
    </row>
    <row r="802" spans="1:6" x14ac:dyDescent="0.25">
      <c r="A802" s="192" t="s">
        <v>852</v>
      </c>
      <c r="B802" s="192" t="s">
        <v>853</v>
      </c>
      <c r="C802" s="193">
        <v>1136355624</v>
      </c>
      <c r="D802" s="193">
        <v>0</v>
      </c>
      <c r="E802" s="193">
        <v>0</v>
      </c>
      <c r="F802" s="193">
        <v>1136355624</v>
      </c>
    </row>
    <row r="803" spans="1:6" x14ac:dyDescent="0.25">
      <c r="A803" s="194" t="s">
        <v>3196</v>
      </c>
      <c r="B803" s="194" t="s">
        <v>3197</v>
      </c>
      <c r="C803" s="195">
        <v>0</v>
      </c>
      <c r="D803" s="195">
        <v>3797.26</v>
      </c>
      <c r="E803" s="195">
        <v>29615742</v>
      </c>
      <c r="F803" s="195">
        <v>29615742</v>
      </c>
    </row>
    <row r="804" spans="1:6" x14ac:dyDescent="0.25">
      <c r="A804" s="192" t="s">
        <v>3198</v>
      </c>
      <c r="B804" s="192" t="s">
        <v>3145</v>
      </c>
      <c r="C804" s="193">
        <v>0</v>
      </c>
      <c r="D804" s="193">
        <v>3797.26</v>
      </c>
      <c r="E804" s="193">
        <v>29615742</v>
      </c>
      <c r="F804" s="193">
        <v>29615742</v>
      </c>
    </row>
    <row r="805" spans="1:6" x14ac:dyDescent="0.25">
      <c r="A805" s="194" t="s">
        <v>854</v>
      </c>
      <c r="B805" s="194" t="s">
        <v>855</v>
      </c>
      <c r="C805" s="195">
        <v>-2215431635</v>
      </c>
      <c r="D805" s="195">
        <v>-82345.240000000005</v>
      </c>
      <c r="E805" s="195">
        <v>-642230290</v>
      </c>
      <c r="F805" s="195">
        <v>-2857661925</v>
      </c>
    </row>
    <row r="806" spans="1:6" x14ac:dyDescent="0.25">
      <c r="A806" s="192" t="s">
        <v>856</v>
      </c>
      <c r="B806" s="192" t="s">
        <v>280</v>
      </c>
      <c r="C806" s="193">
        <v>0</v>
      </c>
      <c r="D806" s="193">
        <v>-82345.240000000005</v>
      </c>
      <c r="E806" s="193">
        <v>-642230290</v>
      </c>
      <c r="F806" s="193">
        <v>-642230290</v>
      </c>
    </row>
    <row r="807" spans="1:6" x14ac:dyDescent="0.25">
      <c r="A807" s="194" t="s">
        <v>857</v>
      </c>
      <c r="B807" s="194" t="s">
        <v>280</v>
      </c>
      <c r="C807" s="195">
        <v>-2215431635</v>
      </c>
      <c r="D807" s="195">
        <v>0</v>
      </c>
      <c r="E807" s="195">
        <v>0</v>
      </c>
      <c r="F807" s="195">
        <v>-2215431635</v>
      </c>
    </row>
    <row r="808" spans="1:6" x14ac:dyDescent="0.25">
      <c r="A808" s="192" t="s">
        <v>858</v>
      </c>
      <c r="B808" s="192" t="s">
        <v>396</v>
      </c>
      <c r="C808" s="193">
        <v>-1913962722</v>
      </c>
      <c r="D808" s="193">
        <v>-17329.47</v>
      </c>
      <c r="E808" s="193">
        <v>-135156697</v>
      </c>
      <c r="F808" s="193">
        <v>-2049119419</v>
      </c>
    </row>
    <row r="809" spans="1:6" x14ac:dyDescent="0.25">
      <c r="A809" s="194" t="s">
        <v>3146</v>
      </c>
      <c r="B809" s="194" t="s">
        <v>280</v>
      </c>
      <c r="C809" s="195">
        <v>0</v>
      </c>
      <c r="D809" s="195">
        <v>-17329.47</v>
      </c>
      <c r="E809" s="195">
        <v>-135156697</v>
      </c>
      <c r="F809" s="195">
        <v>-135156697</v>
      </c>
    </row>
    <row r="810" spans="1:6" x14ac:dyDescent="0.25">
      <c r="A810" s="192" t="s">
        <v>859</v>
      </c>
      <c r="B810" s="192" t="s">
        <v>280</v>
      </c>
      <c r="C810" s="193">
        <v>-1913962722</v>
      </c>
      <c r="D810" s="193">
        <v>0</v>
      </c>
      <c r="E810" s="193">
        <v>0</v>
      </c>
      <c r="F810" s="193">
        <v>-1913962722</v>
      </c>
    </row>
    <row r="811" spans="1:6" x14ac:dyDescent="0.25">
      <c r="A811" s="194" t="s">
        <v>860</v>
      </c>
      <c r="B811" s="194" t="s">
        <v>828</v>
      </c>
      <c r="C811" s="195">
        <v>-654973888</v>
      </c>
      <c r="D811" s="195">
        <v>-286154.77</v>
      </c>
      <c r="E811" s="195">
        <v>-2231789728</v>
      </c>
      <c r="F811" s="195">
        <v>-2886763616</v>
      </c>
    </row>
    <row r="812" spans="1:6" x14ac:dyDescent="0.25">
      <c r="A812" s="192" t="s">
        <v>2941</v>
      </c>
      <c r="B812" s="192" t="s">
        <v>841</v>
      </c>
      <c r="C812" s="193">
        <v>0</v>
      </c>
      <c r="D812" s="193">
        <v>-286154.77</v>
      </c>
      <c r="E812" s="193">
        <v>-2231789728</v>
      </c>
      <c r="F812" s="193">
        <v>-2231789728</v>
      </c>
    </row>
    <row r="813" spans="1:6" x14ac:dyDescent="0.25">
      <c r="A813" s="194" t="s">
        <v>861</v>
      </c>
      <c r="B813" s="194" t="s">
        <v>841</v>
      </c>
      <c r="C813" s="195">
        <v>-654973888</v>
      </c>
      <c r="D813" s="195">
        <v>0</v>
      </c>
      <c r="E813" s="195">
        <v>0</v>
      </c>
      <c r="F813" s="195">
        <v>-654973888</v>
      </c>
    </row>
    <row r="814" spans="1:6" x14ac:dyDescent="0.25">
      <c r="A814" s="192" t="s">
        <v>862</v>
      </c>
      <c r="B814" s="192" t="s">
        <v>829</v>
      </c>
      <c r="C814" s="193">
        <v>-9906211</v>
      </c>
      <c r="D814" s="193">
        <v>-154746.99</v>
      </c>
      <c r="E814" s="193">
        <v>-1206908914</v>
      </c>
      <c r="F814" s="193">
        <v>-1216815125</v>
      </c>
    </row>
    <row r="815" spans="1:6" x14ac:dyDescent="0.25">
      <c r="A815" s="194" t="s">
        <v>2942</v>
      </c>
      <c r="B815" s="194" t="s">
        <v>842</v>
      </c>
      <c r="C815" s="195">
        <v>0</v>
      </c>
      <c r="D815" s="195">
        <v>-154746.99</v>
      </c>
      <c r="E815" s="195">
        <v>-1206908914</v>
      </c>
      <c r="F815" s="195">
        <v>-1206908914</v>
      </c>
    </row>
    <row r="816" spans="1:6" x14ac:dyDescent="0.25">
      <c r="A816" s="192" t="s">
        <v>863</v>
      </c>
      <c r="B816" s="192" t="s">
        <v>842</v>
      </c>
      <c r="C816" s="193">
        <v>-9906211</v>
      </c>
      <c r="D816" s="193">
        <v>0</v>
      </c>
      <c r="E816" s="193">
        <v>0</v>
      </c>
      <c r="F816" s="193">
        <v>-9906211</v>
      </c>
    </row>
    <row r="817" spans="1:6" x14ac:dyDescent="0.25">
      <c r="A817" s="194" t="s">
        <v>864</v>
      </c>
      <c r="B817" s="194" t="s">
        <v>611</v>
      </c>
      <c r="C817" s="195">
        <v>-40777516401</v>
      </c>
      <c r="D817" s="195">
        <v>-2469886.87</v>
      </c>
      <c r="E817" s="195">
        <v>-19263240472</v>
      </c>
      <c r="F817" s="195">
        <v>-60040756873</v>
      </c>
    </row>
    <row r="818" spans="1:6" x14ac:dyDescent="0.25">
      <c r="A818" s="192" t="s">
        <v>865</v>
      </c>
      <c r="B818" s="192" t="s">
        <v>866</v>
      </c>
      <c r="C818" s="193">
        <v>-706279050</v>
      </c>
      <c r="D818" s="193">
        <v>-10963.88</v>
      </c>
      <c r="E818" s="193">
        <v>-85509932</v>
      </c>
      <c r="F818" s="193">
        <v>-791788982</v>
      </c>
    </row>
    <row r="819" spans="1:6" x14ac:dyDescent="0.25">
      <c r="A819" s="194" t="s">
        <v>867</v>
      </c>
      <c r="B819" s="194" t="s">
        <v>280</v>
      </c>
      <c r="C819" s="195">
        <v>-706279050</v>
      </c>
      <c r="D819" s="195">
        <v>-10963.88</v>
      </c>
      <c r="E819" s="195">
        <v>-85509932</v>
      </c>
      <c r="F819" s="195">
        <v>-791788982</v>
      </c>
    </row>
    <row r="820" spans="1:6" x14ac:dyDescent="0.25">
      <c r="A820" s="192" t="s">
        <v>2856</v>
      </c>
      <c r="B820" s="192" t="s">
        <v>2857</v>
      </c>
      <c r="C820" s="193">
        <v>0</v>
      </c>
      <c r="D820" s="193">
        <v>-10963.88</v>
      </c>
      <c r="E820" s="193">
        <v>-85509932</v>
      </c>
      <c r="F820" s="193">
        <v>-85509932</v>
      </c>
    </row>
    <row r="821" spans="1:6" x14ac:dyDescent="0.25">
      <c r="A821" s="194" t="s">
        <v>868</v>
      </c>
      <c r="B821" s="194" t="s">
        <v>869</v>
      </c>
      <c r="C821" s="195">
        <v>-706279050</v>
      </c>
      <c r="D821" s="195">
        <v>0</v>
      </c>
      <c r="E821" s="195">
        <v>0</v>
      </c>
      <c r="F821" s="195">
        <v>-706279050</v>
      </c>
    </row>
    <row r="822" spans="1:6" x14ac:dyDescent="0.25">
      <c r="A822" s="192" t="s">
        <v>870</v>
      </c>
      <c r="B822" s="192" t="s">
        <v>871</v>
      </c>
      <c r="C822" s="193">
        <v>-2906685922</v>
      </c>
      <c r="D822" s="193">
        <v>-73725.64</v>
      </c>
      <c r="E822" s="193">
        <v>-575003960</v>
      </c>
      <c r="F822" s="193">
        <v>-3481689882</v>
      </c>
    </row>
    <row r="823" spans="1:6" x14ac:dyDescent="0.25">
      <c r="A823" s="194" t="s">
        <v>872</v>
      </c>
      <c r="B823" s="194" t="s">
        <v>280</v>
      </c>
      <c r="C823" s="195">
        <v>-2717807781</v>
      </c>
      <c r="D823" s="195">
        <v>-69140.259999999995</v>
      </c>
      <c r="E823" s="195">
        <v>-539241481</v>
      </c>
      <c r="F823" s="195">
        <v>-3257049262</v>
      </c>
    </row>
    <row r="824" spans="1:6" x14ac:dyDescent="0.25">
      <c r="A824" s="192" t="s">
        <v>2943</v>
      </c>
      <c r="B824" s="192" t="s">
        <v>2944</v>
      </c>
      <c r="C824" s="193">
        <v>0</v>
      </c>
      <c r="D824" s="193">
        <v>-69140.259999999995</v>
      </c>
      <c r="E824" s="193">
        <v>-539241481</v>
      </c>
      <c r="F824" s="193">
        <v>-539241481</v>
      </c>
    </row>
    <row r="825" spans="1:6" x14ac:dyDescent="0.25">
      <c r="A825" s="194" t="s">
        <v>873</v>
      </c>
      <c r="B825" s="194" t="s">
        <v>874</v>
      </c>
      <c r="C825" s="195">
        <v>-2717807781</v>
      </c>
      <c r="D825" s="195">
        <v>0</v>
      </c>
      <c r="E825" s="195">
        <v>0</v>
      </c>
      <c r="F825" s="195">
        <v>-2717807781</v>
      </c>
    </row>
    <row r="826" spans="1:6" x14ac:dyDescent="0.25">
      <c r="A826" s="192" t="s">
        <v>3657</v>
      </c>
      <c r="B826" s="192" t="s">
        <v>785</v>
      </c>
      <c r="C826" s="193">
        <v>-188878141</v>
      </c>
      <c r="D826" s="193">
        <v>0</v>
      </c>
      <c r="E826" s="193">
        <v>0</v>
      </c>
      <c r="F826" s="193">
        <v>-188878141</v>
      </c>
    </row>
    <row r="827" spans="1:6" x14ac:dyDescent="0.25">
      <c r="A827" s="194" t="s">
        <v>3658</v>
      </c>
      <c r="B827" s="194" t="s">
        <v>875</v>
      </c>
      <c r="C827" s="195">
        <v>-188878141</v>
      </c>
      <c r="D827" s="195">
        <v>0</v>
      </c>
      <c r="E827" s="195">
        <v>0</v>
      </c>
      <c r="F827" s="195">
        <v>-188878141</v>
      </c>
    </row>
    <row r="828" spans="1:6" x14ac:dyDescent="0.25">
      <c r="A828" s="192" t="s">
        <v>3659</v>
      </c>
      <c r="B828" s="192" t="s">
        <v>2836</v>
      </c>
      <c r="C828" s="193">
        <v>0</v>
      </c>
      <c r="D828" s="193">
        <v>-4585.38</v>
      </c>
      <c r="E828" s="193">
        <v>-35762479</v>
      </c>
      <c r="F828" s="193">
        <v>-35762479</v>
      </c>
    </row>
    <row r="829" spans="1:6" x14ac:dyDescent="0.25">
      <c r="A829" s="194" t="s">
        <v>3660</v>
      </c>
      <c r="B829" s="194" t="s">
        <v>2836</v>
      </c>
      <c r="C829" s="195">
        <v>0</v>
      </c>
      <c r="D829" s="195">
        <v>-4585.38</v>
      </c>
      <c r="E829" s="195">
        <v>-35762479</v>
      </c>
      <c r="F829" s="195">
        <v>-35762479</v>
      </c>
    </row>
    <row r="830" spans="1:6" x14ac:dyDescent="0.25">
      <c r="A830" s="192" t="s">
        <v>877</v>
      </c>
      <c r="B830" s="192" t="s">
        <v>878</v>
      </c>
      <c r="C830" s="193">
        <v>-37164551429</v>
      </c>
      <c r="D830" s="193">
        <v>-2385197.35</v>
      </c>
      <c r="E830" s="193">
        <v>-18602726580</v>
      </c>
      <c r="F830" s="193">
        <v>-55767278009</v>
      </c>
    </row>
    <row r="831" spans="1:6" x14ac:dyDescent="0.25">
      <c r="A831" s="194" t="s">
        <v>879</v>
      </c>
      <c r="B831" s="194" t="s">
        <v>280</v>
      </c>
      <c r="C831" s="195">
        <v>-31193319644</v>
      </c>
      <c r="D831" s="195">
        <v>-1476935.3</v>
      </c>
      <c r="E831" s="195">
        <v>-11518972869</v>
      </c>
      <c r="F831" s="195">
        <v>-42712292513</v>
      </c>
    </row>
    <row r="832" spans="1:6" x14ac:dyDescent="0.25">
      <c r="A832" s="192" t="s">
        <v>880</v>
      </c>
      <c r="B832" s="192" t="s">
        <v>881</v>
      </c>
      <c r="C832" s="193">
        <v>0</v>
      </c>
      <c r="D832" s="193">
        <v>-1476935.3</v>
      </c>
      <c r="E832" s="193">
        <v>-11518972869</v>
      </c>
      <c r="F832" s="193">
        <v>-11518972869</v>
      </c>
    </row>
    <row r="833" spans="1:6" x14ac:dyDescent="0.25">
      <c r="A833" s="194" t="s">
        <v>882</v>
      </c>
      <c r="B833" s="194" t="s">
        <v>883</v>
      </c>
      <c r="C833" s="195">
        <v>-31193319644</v>
      </c>
      <c r="D833" s="195">
        <v>0</v>
      </c>
      <c r="E833" s="195">
        <v>0</v>
      </c>
      <c r="F833" s="195">
        <v>-31193319644</v>
      </c>
    </row>
    <row r="834" spans="1:6" x14ac:dyDescent="0.25">
      <c r="A834" s="192" t="s">
        <v>884</v>
      </c>
      <c r="B834" s="192" t="s">
        <v>785</v>
      </c>
      <c r="C834" s="193">
        <v>-5438857740</v>
      </c>
      <c r="D834" s="193">
        <v>-874464.79</v>
      </c>
      <c r="E834" s="193">
        <v>-6820160769</v>
      </c>
      <c r="F834" s="193">
        <v>-12259018509</v>
      </c>
    </row>
    <row r="835" spans="1:6" x14ac:dyDescent="0.25">
      <c r="A835" s="194" t="s">
        <v>2945</v>
      </c>
      <c r="B835" s="194" t="s">
        <v>875</v>
      </c>
      <c r="C835" s="195">
        <v>0</v>
      </c>
      <c r="D835" s="195">
        <v>-874464.79</v>
      </c>
      <c r="E835" s="195">
        <v>-6820160769</v>
      </c>
      <c r="F835" s="195">
        <v>-6820160769</v>
      </c>
    </row>
    <row r="836" spans="1:6" x14ac:dyDescent="0.25">
      <c r="A836" s="192" t="s">
        <v>885</v>
      </c>
      <c r="B836" s="192" t="s">
        <v>875</v>
      </c>
      <c r="C836" s="193">
        <v>-5438857740</v>
      </c>
      <c r="D836" s="193">
        <v>0</v>
      </c>
      <c r="E836" s="193">
        <v>0</v>
      </c>
      <c r="F836" s="193">
        <v>-5438857740</v>
      </c>
    </row>
    <row r="837" spans="1:6" x14ac:dyDescent="0.25">
      <c r="A837" s="194" t="s">
        <v>2797</v>
      </c>
      <c r="B837" s="194" t="s">
        <v>785</v>
      </c>
      <c r="C837" s="195">
        <v>-532374045</v>
      </c>
      <c r="D837" s="195">
        <v>0</v>
      </c>
      <c r="E837" s="195">
        <v>0</v>
      </c>
      <c r="F837" s="195">
        <v>-532374045</v>
      </c>
    </row>
    <row r="838" spans="1:6" x14ac:dyDescent="0.25">
      <c r="A838" s="192" t="s">
        <v>2798</v>
      </c>
      <c r="B838" s="192" t="s">
        <v>876</v>
      </c>
      <c r="C838" s="193">
        <v>-532374045</v>
      </c>
      <c r="D838" s="193">
        <v>0</v>
      </c>
      <c r="E838" s="193">
        <v>0</v>
      </c>
      <c r="F838" s="193">
        <v>-532374045</v>
      </c>
    </row>
    <row r="839" spans="1:6" x14ac:dyDescent="0.25">
      <c r="A839" s="194" t="s">
        <v>3199</v>
      </c>
      <c r="B839" s="194" t="s">
        <v>2836</v>
      </c>
      <c r="C839" s="195">
        <v>0</v>
      </c>
      <c r="D839" s="195">
        <v>-33797.26</v>
      </c>
      <c r="E839" s="195">
        <v>-263592942</v>
      </c>
      <c r="F839" s="195">
        <v>-263592942</v>
      </c>
    </row>
    <row r="840" spans="1:6" x14ac:dyDescent="0.25">
      <c r="A840" s="192" t="s">
        <v>3200</v>
      </c>
      <c r="B840" s="192" t="s">
        <v>2836</v>
      </c>
      <c r="C840" s="193">
        <v>0</v>
      </c>
      <c r="D840" s="193">
        <v>-33797.26</v>
      </c>
      <c r="E840" s="193">
        <v>-263592942</v>
      </c>
      <c r="F840" s="193">
        <v>-263592942</v>
      </c>
    </row>
    <row r="841" spans="1:6" x14ac:dyDescent="0.25">
      <c r="A841" s="194" t="s">
        <v>886</v>
      </c>
      <c r="B841" s="194" t="s">
        <v>17</v>
      </c>
      <c r="C841" s="195">
        <v>98971790059</v>
      </c>
      <c r="D841" s="195">
        <v>37593.67</v>
      </c>
      <c r="E841" s="195">
        <v>293202054</v>
      </c>
      <c r="F841" s="195">
        <v>99264992113</v>
      </c>
    </row>
    <row r="842" spans="1:6" x14ac:dyDescent="0.25">
      <c r="A842" s="192" t="s">
        <v>887</v>
      </c>
      <c r="B842" s="192" t="s">
        <v>888</v>
      </c>
      <c r="C842" s="193">
        <v>41261362286</v>
      </c>
      <c r="D842" s="193">
        <v>0</v>
      </c>
      <c r="E842" s="193">
        <v>0</v>
      </c>
      <c r="F842" s="193">
        <v>41261362286</v>
      </c>
    </row>
    <row r="843" spans="1:6" x14ac:dyDescent="0.25">
      <c r="A843" s="194" t="s">
        <v>889</v>
      </c>
      <c r="B843" s="194" t="s">
        <v>888</v>
      </c>
      <c r="C843" s="195">
        <v>41261362286</v>
      </c>
      <c r="D843" s="195">
        <v>0</v>
      </c>
      <c r="E843" s="195">
        <v>0</v>
      </c>
      <c r="F843" s="195">
        <v>41261362286</v>
      </c>
    </row>
    <row r="844" spans="1:6" x14ac:dyDescent="0.25">
      <c r="A844" s="192" t="s">
        <v>890</v>
      </c>
      <c r="B844" s="192" t="s">
        <v>891</v>
      </c>
      <c r="C844" s="193">
        <v>41261362286</v>
      </c>
      <c r="D844" s="193">
        <v>0</v>
      </c>
      <c r="E844" s="193">
        <v>0</v>
      </c>
      <c r="F844" s="193">
        <v>41261362286</v>
      </c>
    </row>
    <row r="845" spans="1:6" x14ac:dyDescent="0.25">
      <c r="A845" s="194" t="s">
        <v>892</v>
      </c>
      <c r="B845" s="194" t="s">
        <v>891</v>
      </c>
      <c r="C845" s="195">
        <v>41261362286</v>
      </c>
      <c r="D845" s="195">
        <v>0</v>
      </c>
      <c r="E845" s="195">
        <v>0</v>
      </c>
      <c r="F845" s="195">
        <v>41261362286</v>
      </c>
    </row>
    <row r="846" spans="1:6" x14ac:dyDescent="0.25">
      <c r="A846" s="192" t="s">
        <v>893</v>
      </c>
      <c r="B846" s="192" t="s">
        <v>17</v>
      </c>
      <c r="C846" s="193">
        <v>60360003805</v>
      </c>
      <c r="D846" s="193">
        <v>0</v>
      </c>
      <c r="E846" s="193">
        <v>0</v>
      </c>
      <c r="F846" s="193">
        <v>60360003805</v>
      </c>
    </row>
    <row r="847" spans="1:6" x14ac:dyDescent="0.25">
      <c r="A847" s="194" t="s">
        <v>894</v>
      </c>
      <c r="B847" s="194" t="s">
        <v>895</v>
      </c>
      <c r="C847" s="195">
        <v>54002912143</v>
      </c>
      <c r="D847" s="195">
        <v>0</v>
      </c>
      <c r="E847" s="195">
        <v>0</v>
      </c>
      <c r="F847" s="195">
        <v>54002912143</v>
      </c>
    </row>
    <row r="848" spans="1:6" x14ac:dyDescent="0.25">
      <c r="A848" s="192" t="s">
        <v>896</v>
      </c>
      <c r="B848" s="192" t="s">
        <v>897</v>
      </c>
      <c r="C848" s="193">
        <v>36272549843</v>
      </c>
      <c r="D848" s="193">
        <v>0</v>
      </c>
      <c r="E848" s="193">
        <v>0</v>
      </c>
      <c r="F848" s="193">
        <v>36272549843</v>
      </c>
    </row>
    <row r="849" spans="1:6" x14ac:dyDescent="0.25">
      <c r="A849" s="194" t="s">
        <v>898</v>
      </c>
      <c r="B849" s="194" t="s">
        <v>899</v>
      </c>
      <c r="C849" s="195">
        <v>36272549843</v>
      </c>
      <c r="D849" s="195">
        <v>0</v>
      </c>
      <c r="E849" s="195">
        <v>0</v>
      </c>
      <c r="F849" s="195">
        <v>36272549843</v>
      </c>
    </row>
    <row r="850" spans="1:6" x14ac:dyDescent="0.25">
      <c r="A850" s="192" t="s">
        <v>900</v>
      </c>
      <c r="B850" s="192" t="s">
        <v>901</v>
      </c>
      <c r="C850" s="193">
        <v>17730362300</v>
      </c>
      <c r="D850" s="193">
        <v>0</v>
      </c>
      <c r="E850" s="193">
        <v>0</v>
      </c>
      <c r="F850" s="193">
        <v>17730362300</v>
      </c>
    </row>
    <row r="851" spans="1:6" x14ac:dyDescent="0.25">
      <c r="A851" s="194" t="s">
        <v>902</v>
      </c>
      <c r="B851" s="194" t="s">
        <v>901</v>
      </c>
      <c r="C851" s="195">
        <v>17730362300</v>
      </c>
      <c r="D851" s="195">
        <v>0</v>
      </c>
      <c r="E851" s="195">
        <v>0</v>
      </c>
      <c r="F851" s="195">
        <v>17730362300</v>
      </c>
    </row>
    <row r="852" spans="1:6" x14ac:dyDescent="0.25">
      <c r="A852" s="192" t="s">
        <v>903</v>
      </c>
      <c r="B852" s="192" t="s">
        <v>904</v>
      </c>
      <c r="C852" s="193">
        <v>6357091662</v>
      </c>
      <c r="D852" s="193">
        <v>0</v>
      </c>
      <c r="E852" s="193">
        <v>0</v>
      </c>
      <c r="F852" s="193">
        <v>6357091662</v>
      </c>
    </row>
    <row r="853" spans="1:6" x14ac:dyDescent="0.25">
      <c r="A853" s="194" t="s">
        <v>905</v>
      </c>
      <c r="B853" s="194" t="s">
        <v>906</v>
      </c>
      <c r="C853" s="195">
        <v>6357091662</v>
      </c>
      <c r="D853" s="195">
        <v>0</v>
      </c>
      <c r="E853" s="195">
        <v>0</v>
      </c>
      <c r="F853" s="195">
        <v>6357091662</v>
      </c>
    </row>
    <row r="854" spans="1:6" x14ac:dyDescent="0.25">
      <c r="A854" s="192" t="s">
        <v>907</v>
      </c>
      <c r="B854" s="192" t="s">
        <v>908</v>
      </c>
      <c r="C854" s="193">
        <v>5757091662</v>
      </c>
      <c r="D854" s="193">
        <v>0</v>
      </c>
      <c r="E854" s="193">
        <v>0</v>
      </c>
      <c r="F854" s="193">
        <v>5757091662</v>
      </c>
    </row>
    <row r="855" spans="1:6" x14ac:dyDescent="0.25">
      <c r="A855" s="194" t="s">
        <v>2799</v>
      </c>
      <c r="B855" s="194" t="s">
        <v>2817</v>
      </c>
      <c r="C855" s="195">
        <v>600000000</v>
      </c>
      <c r="D855" s="195">
        <v>0</v>
      </c>
      <c r="E855" s="195">
        <v>0</v>
      </c>
      <c r="F855" s="195">
        <v>600000000</v>
      </c>
    </row>
    <row r="856" spans="1:6" x14ac:dyDescent="0.25">
      <c r="A856" s="192" t="s">
        <v>909</v>
      </c>
      <c r="B856" s="192" t="s">
        <v>910</v>
      </c>
      <c r="C856" s="193">
        <v>24426392697</v>
      </c>
      <c r="D856" s="193">
        <v>1502376.51</v>
      </c>
      <c r="E856" s="193">
        <v>11717394972</v>
      </c>
      <c r="F856" s="193">
        <v>36143787669</v>
      </c>
    </row>
    <row r="857" spans="1:6" x14ac:dyDescent="0.25">
      <c r="A857" s="194" t="s">
        <v>911</v>
      </c>
      <c r="B857" s="194" t="s">
        <v>912</v>
      </c>
      <c r="C857" s="195">
        <v>24426392697</v>
      </c>
      <c r="D857" s="195">
        <v>1502376.51</v>
      </c>
      <c r="E857" s="195">
        <v>11717394972</v>
      </c>
      <c r="F857" s="195">
        <v>36143787669</v>
      </c>
    </row>
    <row r="858" spans="1:6" x14ac:dyDescent="0.25">
      <c r="A858" s="192" t="s">
        <v>913</v>
      </c>
      <c r="B858" s="192" t="s">
        <v>912</v>
      </c>
      <c r="C858" s="193">
        <v>24426392697</v>
      </c>
      <c r="D858" s="193">
        <v>1502376.51</v>
      </c>
      <c r="E858" s="193">
        <v>11717394972</v>
      </c>
      <c r="F858" s="193">
        <v>36143787669</v>
      </c>
    </row>
    <row r="859" spans="1:6" x14ac:dyDescent="0.25">
      <c r="A859" s="194" t="s">
        <v>914</v>
      </c>
      <c r="B859" s="194" t="s">
        <v>915</v>
      </c>
      <c r="C859" s="195">
        <v>0</v>
      </c>
      <c r="D859" s="195">
        <v>1455219.72</v>
      </c>
      <c r="E859" s="195">
        <v>11349607849</v>
      </c>
      <c r="F859" s="195">
        <v>11349607849</v>
      </c>
    </row>
    <row r="860" spans="1:6" x14ac:dyDescent="0.25">
      <c r="A860" s="192" t="s">
        <v>916</v>
      </c>
      <c r="B860" s="192" t="s">
        <v>915</v>
      </c>
      <c r="C860" s="193">
        <v>23434575694</v>
      </c>
      <c r="D860" s="193">
        <v>0</v>
      </c>
      <c r="E860" s="193">
        <v>0</v>
      </c>
      <c r="F860" s="193">
        <v>23434575694</v>
      </c>
    </row>
    <row r="861" spans="1:6" x14ac:dyDescent="0.25">
      <c r="A861" s="194" t="s">
        <v>917</v>
      </c>
      <c r="B861" s="194" t="s">
        <v>912</v>
      </c>
      <c r="C861" s="195">
        <v>-986616407</v>
      </c>
      <c r="D861" s="195">
        <v>0</v>
      </c>
      <c r="E861" s="195">
        <v>0</v>
      </c>
      <c r="F861" s="195">
        <v>-986616407</v>
      </c>
    </row>
    <row r="862" spans="1:6" x14ac:dyDescent="0.25">
      <c r="A862" s="192" t="s">
        <v>918</v>
      </c>
      <c r="B862" s="192" t="s">
        <v>919</v>
      </c>
      <c r="C862" s="193">
        <v>0</v>
      </c>
      <c r="D862" s="193">
        <v>47156.79</v>
      </c>
      <c r="E862" s="193">
        <v>367787123</v>
      </c>
      <c r="F862" s="193">
        <v>367787123</v>
      </c>
    </row>
    <row r="863" spans="1:6" x14ac:dyDescent="0.25">
      <c r="A863" s="194" t="s">
        <v>920</v>
      </c>
      <c r="B863" s="194" t="s">
        <v>921</v>
      </c>
      <c r="C863" s="195">
        <v>1978433410</v>
      </c>
      <c r="D863" s="195">
        <v>0</v>
      </c>
      <c r="E863" s="195">
        <v>0</v>
      </c>
      <c r="F863" s="195">
        <v>1978433410</v>
      </c>
    </row>
    <row r="864" spans="1:6" x14ac:dyDescent="0.25">
      <c r="A864" s="192" t="s">
        <v>922</v>
      </c>
      <c r="B864" s="192" t="s">
        <v>923</v>
      </c>
      <c r="C864" s="193">
        <v>249452495</v>
      </c>
      <c r="D864" s="193">
        <v>37593.67</v>
      </c>
      <c r="E864" s="193">
        <v>293202054</v>
      </c>
      <c r="F864" s="193">
        <v>542654549</v>
      </c>
    </row>
    <row r="865" spans="1:6" x14ac:dyDescent="0.25">
      <c r="A865" s="194" t="s">
        <v>924</v>
      </c>
      <c r="B865" s="194" t="s">
        <v>925</v>
      </c>
      <c r="C865" s="195">
        <v>249452495</v>
      </c>
      <c r="D865" s="195">
        <v>37593.67</v>
      </c>
      <c r="E865" s="195">
        <v>293202054</v>
      </c>
      <c r="F865" s="195">
        <v>542654549</v>
      </c>
    </row>
    <row r="866" spans="1:6" x14ac:dyDescent="0.25">
      <c r="A866" s="192" t="s">
        <v>926</v>
      </c>
      <c r="B866" s="192" t="s">
        <v>925</v>
      </c>
      <c r="C866" s="193">
        <v>249452495</v>
      </c>
      <c r="D866" s="193">
        <v>37593.67</v>
      </c>
      <c r="E866" s="193">
        <v>293202054</v>
      </c>
      <c r="F866" s="193">
        <v>542654549</v>
      </c>
    </row>
    <row r="867" spans="1:6" x14ac:dyDescent="0.25">
      <c r="A867" s="194" t="s">
        <v>3258</v>
      </c>
      <c r="B867" s="194" t="s">
        <v>3259</v>
      </c>
      <c r="C867" s="195">
        <v>0</v>
      </c>
      <c r="D867" s="195">
        <v>6488.88</v>
      </c>
      <c r="E867" s="195">
        <v>50608332</v>
      </c>
      <c r="F867" s="195">
        <v>50608332</v>
      </c>
    </row>
    <row r="868" spans="1:6" x14ac:dyDescent="0.25">
      <c r="A868" s="192" t="s">
        <v>927</v>
      </c>
      <c r="B868" s="192" t="s">
        <v>928</v>
      </c>
      <c r="C868" s="193">
        <v>12596103216</v>
      </c>
      <c r="D868" s="193">
        <v>0</v>
      </c>
      <c r="E868" s="193">
        <v>0</v>
      </c>
      <c r="F868" s="193">
        <v>12596103216</v>
      </c>
    </row>
    <row r="869" spans="1:6" x14ac:dyDescent="0.25">
      <c r="A869" s="194" t="s">
        <v>929</v>
      </c>
      <c r="B869" s="194" t="s">
        <v>930</v>
      </c>
      <c r="C869" s="195">
        <v>0</v>
      </c>
      <c r="D869" s="195">
        <v>31104.79</v>
      </c>
      <c r="E869" s="195">
        <v>242593722</v>
      </c>
      <c r="F869" s="195">
        <v>242593722</v>
      </c>
    </row>
    <row r="870" spans="1:6" x14ac:dyDescent="0.25">
      <c r="A870" s="192" t="s">
        <v>931</v>
      </c>
      <c r="B870" s="192" t="s">
        <v>932</v>
      </c>
      <c r="C870" s="193">
        <v>-13453634147</v>
      </c>
      <c r="D870" s="193">
        <v>0</v>
      </c>
      <c r="E870" s="193">
        <v>0</v>
      </c>
      <c r="F870" s="193">
        <v>-13453634147</v>
      </c>
    </row>
    <row r="871" spans="1:6" x14ac:dyDescent="0.25">
      <c r="A871" s="194" t="s">
        <v>933</v>
      </c>
      <c r="B871" s="194" t="s">
        <v>934</v>
      </c>
      <c r="C871" s="195">
        <v>9368939849</v>
      </c>
      <c r="D871" s="195">
        <v>0</v>
      </c>
      <c r="E871" s="195">
        <v>0</v>
      </c>
      <c r="F871" s="195">
        <v>9368939849</v>
      </c>
    </row>
    <row r="872" spans="1:6" x14ac:dyDescent="0.25">
      <c r="A872" s="192" t="s">
        <v>935</v>
      </c>
      <c r="B872" s="192" t="s">
        <v>934</v>
      </c>
      <c r="C872" s="193">
        <v>-8261956423</v>
      </c>
      <c r="D872" s="193">
        <v>0</v>
      </c>
      <c r="E872" s="193">
        <v>0</v>
      </c>
      <c r="F872" s="193">
        <v>-8261956423</v>
      </c>
    </row>
    <row r="873" spans="1:6" x14ac:dyDescent="0.25">
      <c r="A873" s="194" t="s">
        <v>936</v>
      </c>
      <c r="B873" s="194" t="s">
        <v>611</v>
      </c>
      <c r="C873" s="195">
        <v>-27325421224</v>
      </c>
      <c r="D873" s="195">
        <v>-1502376.51</v>
      </c>
      <c r="E873" s="195">
        <v>-11717394972</v>
      </c>
      <c r="F873" s="195">
        <v>-39042816196</v>
      </c>
    </row>
    <row r="874" spans="1:6" x14ac:dyDescent="0.25">
      <c r="A874" s="192" t="s">
        <v>937</v>
      </c>
      <c r="B874" s="192" t="s">
        <v>938</v>
      </c>
      <c r="C874" s="193">
        <v>-27325421224</v>
      </c>
      <c r="D874" s="193">
        <v>-1502376.51</v>
      </c>
      <c r="E874" s="193">
        <v>-11717394972</v>
      </c>
      <c r="F874" s="193">
        <v>-39042816196</v>
      </c>
    </row>
    <row r="875" spans="1:6" x14ac:dyDescent="0.25">
      <c r="A875" s="194" t="s">
        <v>939</v>
      </c>
      <c r="B875" s="194" t="s">
        <v>940</v>
      </c>
      <c r="C875" s="195">
        <v>-24426392697</v>
      </c>
      <c r="D875" s="195">
        <v>-1502376.51</v>
      </c>
      <c r="E875" s="195">
        <v>-11717394972</v>
      </c>
      <c r="F875" s="195">
        <v>-36143787669</v>
      </c>
    </row>
    <row r="876" spans="1:6" x14ac:dyDescent="0.25">
      <c r="A876" s="192" t="s">
        <v>941</v>
      </c>
      <c r="B876" s="192" t="s">
        <v>942</v>
      </c>
      <c r="C876" s="193">
        <v>0</v>
      </c>
      <c r="D876" s="193">
        <v>-1502376.51</v>
      </c>
      <c r="E876" s="193">
        <v>-11717394972</v>
      </c>
      <c r="F876" s="193">
        <v>-11717394972</v>
      </c>
    </row>
    <row r="877" spans="1:6" x14ac:dyDescent="0.25">
      <c r="A877" s="194" t="s">
        <v>943</v>
      </c>
      <c r="B877" s="194" t="s">
        <v>942</v>
      </c>
      <c r="C877" s="195">
        <v>-24413853088</v>
      </c>
      <c r="D877" s="195">
        <v>0</v>
      </c>
      <c r="E877" s="195">
        <v>0</v>
      </c>
      <c r="F877" s="195">
        <v>-24413853088</v>
      </c>
    </row>
    <row r="878" spans="1:6" x14ac:dyDescent="0.25">
      <c r="A878" s="192" t="s">
        <v>944</v>
      </c>
      <c r="B878" s="192" t="s">
        <v>940</v>
      </c>
      <c r="C878" s="193">
        <v>41467744</v>
      </c>
      <c r="D878" s="193">
        <v>0</v>
      </c>
      <c r="E878" s="193">
        <v>0</v>
      </c>
      <c r="F878" s="193">
        <v>41467744</v>
      </c>
    </row>
    <row r="879" spans="1:6" x14ac:dyDescent="0.25">
      <c r="A879" s="194" t="s">
        <v>945</v>
      </c>
      <c r="B879" s="194" t="s">
        <v>940</v>
      </c>
      <c r="C879" s="195">
        <v>-54007353</v>
      </c>
      <c r="D879" s="195">
        <v>0</v>
      </c>
      <c r="E879" s="195">
        <v>0</v>
      </c>
      <c r="F879" s="195">
        <v>-54007353</v>
      </c>
    </row>
    <row r="880" spans="1:6" x14ac:dyDescent="0.25">
      <c r="A880" s="192" t="s">
        <v>946</v>
      </c>
      <c r="B880" s="192" t="s">
        <v>947</v>
      </c>
      <c r="C880" s="193">
        <v>-2899028527</v>
      </c>
      <c r="D880" s="193">
        <v>0</v>
      </c>
      <c r="E880" s="193">
        <v>0</v>
      </c>
      <c r="F880" s="193">
        <v>-2899028527</v>
      </c>
    </row>
    <row r="881" spans="1:6" x14ac:dyDescent="0.25">
      <c r="A881" s="194" t="s">
        <v>948</v>
      </c>
      <c r="B881" s="194" t="s">
        <v>949</v>
      </c>
      <c r="C881" s="195">
        <v>-2899028527</v>
      </c>
      <c r="D881" s="195">
        <v>0</v>
      </c>
      <c r="E881" s="195">
        <v>0</v>
      </c>
      <c r="F881" s="195">
        <v>-2899028527</v>
      </c>
    </row>
    <row r="882" spans="1:6" x14ac:dyDescent="0.25">
      <c r="A882" s="192" t="s">
        <v>950</v>
      </c>
      <c r="B882" s="192" t="s">
        <v>18</v>
      </c>
      <c r="C882" s="193">
        <v>10715057973</v>
      </c>
      <c r="D882" s="193">
        <v>0</v>
      </c>
      <c r="E882" s="193">
        <v>0</v>
      </c>
      <c r="F882" s="193">
        <v>10715057973</v>
      </c>
    </row>
    <row r="883" spans="1:6" x14ac:dyDescent="0.25">
      <c r="A883" s="194" t="s">
        <v>951</v>
      </c>
      <c r="B883" s="194" t="s">
        <v>952</v>
      </c>
      <c r="C883" s="195">
        <v>10715057973</v>
      </c>
      <c r="D883" s="195">
        <v>0</v>
      </c>
      <c r="E883" s="195">
        <v>0</v>
      </c>
      <c r="F883" s="195">
        <v>10715057973</v>
      </c>
    </row>
    <row r="884" spans="1:6" x14ac:dyDescent="0.25">
      <c r="A884" s="192" t="s">
        <v>953</v>
      </c>
      <c r="B884" s="192" t="s">
        <v>954</v>
      </c>
      <c r="C884" s="193">
        <v>3505632066</v>
      </c>
      <c r="D884" s="193">
        <v>0</v>
      </c>
      <c r="E884" s="193">
        <v>0</v>
      </c>
      <c r="F884" s="193">
        <v>3505632066</v>
      </c>
    </row>
    <row r="885" spans="1:6" x14ac:dyDescent="0.25">
      <c r="A885" s="194" t="s">
        <v>955</v>
      </c>
      <c r="B885" s="194" t="s">
        <v>956</v>
      </c>
      <c r="C885" s="195">
        <v>7936564349</v>
      </c>
      <c r="D885" s="195">
        <v>0</v>
      </c>
      <c r="E885" s="195">
        <v>0</v>
      </c>
      <c r="F885" s="195">
        <v>7936564349</v>
      </c>
    </row>
    <row r="886" spans="1:6" x14ac:dyDescent="0.25">
      <c r="A886" s="192" t="s">
        <v>957</v>
      </c>
      <c r="B886" s="192" t="s">
        <v>958</v>
      </c>
      <c r="C886" s="193">
        <v>3080941819</v>
      </c>
      <c r="D886" s="193">
        <v>0</v>
      </c>
      <c r="E886" s="193">
        <v>0</v>
      </c>
      <c r="F886" s="193">
        <v>3080941819</v>
      </c>
    </row>
    <row r="887" spans="1:6" x14ac:dyDescent="0.25">
      <c r="A887" s="194" t="s">
        <v>959</v>
      </c>
      <c r="B887" s="194" t="s">
        <v>960</v>
      </c>
      <c r="C887" s="195">
        <v>1618908306</v>
      </c>
      <c r="D887" s="195">
        <v>0</v>
      </c>
      <c r="E887" s="195">
        <v>0</v>
      </c>
      <c r="F887" s="195">
        <v>1618908306</v>
      </c>
    </row>
    <row r="888" spans="1:6" x14ac:dyDescent="0.25">
      <c r="A888" s="192" t="s">
        <v>961</v>
      </c>
      <c r="B888" s="192" t="s">
        <v>962</v>
      </c>
      <c r="C888" s="193">
        <v>2822705728</v>
      </c>
      <c r="D888" s="193">
        <v>0</v>
      </c>
      <c r="E888" s="193">
        <v>0</v>
      </c>
      <c r="F888" s="193">
        <v>2822705728</v>
      </c>
    </row>
    <row r="889" spans="1:6" x14ac:dyDescent="0.25">
      <c r="A889" s="194" t="s">
        <v>963</v>
      </c>
      <c r="B889" s="194" t="s">
        <v>964</v>
      </c>
      <c r="C889" s="195">
        <v>202370223</v>
      </c>
      <c r="D889" s="195">
        <v>0</v>
      </c>
      <c r="E889" s="195">
        <v>0</v>
      </c>
      <c r="F889" s="195">
        <v>202370223</v>
      </c>
    </row>
    <row r="890" spans="1:6" x14ac:dyDescent="0.25">
      <c r="A890" s="192" t="s">
        <v>965</v>
      </c>
      <c r="B890" s="192" t="s">
        <v>966</v>
      </c>
      <c r="C890" s="193">
        <v>73243740</v>
      </c>
      <c r="D890" s="193">
        <v>0</v>
      </c>
      <c r="E890" s="193">
        <v>0</v>
      </c>
      <c r="F890" s="193">
        <v>73243740</v>
      </c>
    </row>
    <row r="891" spans="1:6" x14ac:dyDescent="0.25">
      <c r="A891" s="194" t="s">
        <v>967</v>
      </c>
      <c r="B891" s="194" t="s">
        <v>968</v>
      </c>
      <c r="C891" s="195">
        <v>138394533</v>
      </c>
      <c r="D891" s="195">
        <v>0</v>
      </c>
      <c r="E891" s="195">
        <v>0</v>
      </c>
      <c r="F891" s="195">
        <v>138394533</v>
      </c>
    </row>
    <row r="892" spans="1:6" x14ac:dyDescent="0.25">
      <c r="A892" s="192" t="s">
        <v>969</v>
      </c>
      <c r="B892" s="192" t="s">
        <v>970</v>
      </c>
      <c r="C892" s="193">
        <v>-4430932283</v>
      </c>
      <c r="D892" s="193">
        <v>0</v>
      </c>
      <c r="E892" s="193">
        <v>0</v>
      </c>
      <c r="F892" s="193">
        <v>-4430932283</v>
      </c>
    </row>
    <row r="893" spans="1:6" x14ac:dyDescent="0.25">
      <c r="A893" s="194" t="s">
        <v>971</v>
      </c>
      <c r="B893" s="194" t="s">
        <v>962</v>
      </c>
      <c r="C893" s="195">
        <v>-1499332306</v>
      </c>
      <c r="D893" s="195">
        <v>0</v>
      </c>
      <c r="E893" s="195">
        <v>0</v>
      </c>
      <c r="F893" s="195">
        <v>-1499332306</v>
      </c>
    </row>
    <row r="894" spans="1:6" x14ac:dyDescent="0.25">
      <c r="A894" s="192" t="s">
        <v>972</v>
      </c>
      <c r="B894" s="192" t="s">
        <v>973</v>
      </c>
      <c r="C894" s="193">
        <v>-1963120582</v>
      </c>
      <c r="D894" s="193">
        <v>0</v>
      </c>
      <c r="E894" s="193">
        <v>0</v>
      </c>
      <c r="F894" s="193">
        <v>-1963120582</v>
      </c>
    </row>
    <row r="895" spans="1:6" x14ac:dyDescent="0.25">
      <c r="A895" s="194" t="s">
        <v>974</v>
      </c>
      <c r="B895" s="194" t="s">
        <v>975</v>
      </c>
      <c r="C895" s="195">
        <v>-813113307</v>
      </c>
      <c r="D895" s="195">
        <v>0</v>
      </c>
      <c r="E895" s="195">
        <v>0</v>
      </c>
      <c r="F895" s="195">
        <v>-813113307</v>
      </c>
    </row>
    <row r="896" spans="1:6" x14ac:dyDescent="0.25">
      <c r="A896" s="192" t="s">
        <v>976</v>
      </c>
      <c r="B896" s="192" t="s">
        <v>977</v>
      </c>
      <c r="C896" s="193">
        <v>-85249500</v>
      </c>
      <c r="D896" s="193">
        <v>0</v>
      </c>
      <c r="E896" s="193">
        <v>0</v>
      </c>
      <c r="F896" s="193">
        <v>-85249500</v>
      </c>
    </row>
    <row r="897" spans="1:6" x14ac:dyDescent="0.25">
      <c r="A897" s="194" t="s">
        <v>978</v>
      </c>
      <c r="B897" s="194" t="s">
        <v>979</v>
      </c>
      <c r="C897" s="195">
        <v>-21411508</v>
      </c>
      <c r="D897" s="195">
        <v>0</v>
      </c>
      <c r="E897" s="195">
        <v>0</v>
      </c>
      <c r="F897" s="195">
        <v>-21411508</v>
      </c>
    </row>
    <row r="898" spans="1:6" x14ac:dyDescent="0.25">
      <c r="A898" s="192" t="s">
        <v>980</v>
      </c>
      <c r="B898" s="192" t="s">
        <v>981</v>
      </c>
      <c r="C898" s="193">
        <v>-48705080</v>
      </c>
      <c r="D898" s="193">
        <v>0</v>
      </c>
      <c r="E898" s="193">
        <v>0</v>
      </c>
      <c r="F898" s="193">
        <v>-48705080</v>
      </c>
    </row>
    <row r="899" spans="1:6" x14ac:dyDescent="0.25">
      <c r="A899" s="194" t="s">
        <v>982</v>
      </c>
      <c r="B899" s="194" t="s">
        <v>983</v>
      </c>
      <c r="C899" s="195">
        <v>4985834798</v>
      </c>
      <c r="D899" s="195">
        <v>0</v>
      </c>
      <c r="E899" s="195">
        <v>0</v>
      </c>
      <c r="F899" s="195">
        <v>4985834798</v>
      </c>
    </row>
    <row r="900" spans="1:6" x14ac:dyDescent="0.25">
      <c r="A900" s="192" t="s">
        <v>984</v>
      </c>
      <c r="B900" s="192" t="s">
        <v>985</v>
      </c>
      <c r="C900" s="193">
        <v>17356424226</v>
      </c>
      <c r="D900" s="193">
        <v>0</v>
      </c>
      <c r="E900" s="193">
        <v>0</v>
      </c>
      <c r="F900" s="193">
        <v>17356424226</v>
      </c>
    </row>
    <row r="901" spans="1:6" x14ac:dyDescent="0.25">
      <c r="A901" s="194" t="s">
        <v>986</v>
      </c>
      <c r="B901" s="194" t="s">
        <v>983</v>
      </c>
      <c r="C901" s="195">
        <v>16974911477</v>
      </c>
      <c r="D901" s="195">
        <v>0</v>
      </c>
      <c r="E901" s="195">
        <v>0</v>
      </c>
      <c r="F901" s="195">
        <v>16974911477</v>
      </c>
    </row>
    <row r="902" spans="1:6" x14ac:dyDescent="0.25">
      <c r="A902" s="192" t="s">
        <v>987</v>
      </c>
      <c r="B902" s="192" t="s">
        <v>988</v>
      </c>
      <c r="C902" s="193">
        <v>381512749</v>
      </c>
      <c r="D902" s="193">
        <v>0</v>
      </c>
      <c r="E902" s="193">
        <v>0</v>
      </c>
      <c r="F902" s="193">
        <v>381512749</v>
      </c>
    </row>
    <row r="903" spans="1:6" x14ac:dyDescent="0.25">
      <c r="A903" s="194" t="s">
        <v>989</v>
      </c>
      <c r="B903" s="194" t="s">
        <v>990</v>
      </c>
      <c r="C903" s="195">
        <v>-12370589428</v>
      </c>
      <c r="D903" s="195">
        <v>0</v>
      </c>
      <c r="E903" s="195">
        <v>0</v>
      </c>
      <c r="F903" s="195">
        <v>-12370589428</v>
      </c>
    </row>
    <row r="904" spans="1:6" x14ac:dyDescent="0.25">
      <c r="A904" s="192" t="s">
        <v>991</v>
      </c>
      <c r="B904" s="192" t="s">
        <v>983</v>
      </c>
      <c r="C904" s="193">
        <v>-12128297648</v>
      </c>
      <c r="D904" s="193">
        <v>0</v>
      </c>
      <c r="E904" s="193">
        <v>0</v>
      </c>
      <c r="F904" s="193">
        <v>-12128297648</v>
      </c>
    </row>
    <row r="905" spans="1:6" x14ac:dyDescent="0.25">
      <c r="A905" s="194" t="s">
        <v>992</v>
      </c>
      <c r="B905" s="194" t="s">
        <v>993</v>
      </c>
      <c r="C905" s="195">
        <v>-242291780</v>
      </c>
      <c r="D905" s="195">
        <v>0</v>
      </c>
      <c r="E905" s="195">
        <v>0</v>
      </c>
      <c r="F905" s="195">
        <v>-242291780</v>
      </c>
    </row>
    <row r="906" spans="1:6" x14ac:dyDescent="0.25">
      <c r="A906" s="192" t="s">
        <v>994</v>
      </c>
      <c r="B906" s="192" t="s">
        <v>995</v>
      </c>
      <c r="C906" s="193">
        <v>2223591109</v>
      </c>
      <c r="D906" s="193">
        <v>0</v>
      </c>
      <c r="E906" s="193">
        <v>0</v>
      </c>
      <c r="F906" s="193">
        <v>2223591109</v>
      </c>
    </row>
    <row r="907" spans="1:6" x14ac:dyDescent="0.25">
      <c r="A907" s="194" t="s">
        <v>996</v>
      </c>
      <c r="B907" s="194" t="s">
        <v>997</v>
      </c>
      <c r="C907" s="195">
        <v>3860442972</v>
      </c>
      <c r="D907" s="195">
        <v>0</v>
      </c>
      <c r="E907" s="195">
        <v>0</v>
      </c>
      <c r="F907" s="195">
        <v>3860442972</v>
      </c>
    </row>
    <row r="908" spans="1:6" x14ac:dyDescent="0.25">
      <c r="A908" s="192" t="s">
        <v>998</v>
      </c>
      <c r="B908" s="192" t="s">
        <v>999</v>
      </c>
      <c r="C908" s="193">
        <v>3797214061</v>
      </c>
      <c r="D908" s="193">
        <v>0</v>
      </c>
      <c r="E908" s="193">
        <v>0</v>
      </c>
      <c r="F908" s="193">
        <v>3797214061</v>
      </c>
    </row>
    <row r="909" spans="1:6" x14ac:dyDescent="0.25">
      <c r="A909" s="194" t="s">
        <v>1000</v>
      </c>
      <c r="B909" s="194" t="s">
        <v>1001</v>
      </c>
      <c r="C909" s="195">
        <v>63228911</v>
      </c>
      <c r="D909" s="195">
        <v>0</v>
      </c>
      <c r="E909" s="195">
        <v>0</v>
      </c>
      <c r="F909" s="195">
        <v>63228911</v>
      </c>
    </row>
    <row r="910" spans="1:6" x14ac:dyDescent="0.25">
      <c r="A910" s="192" t="s">
        <v>1002</v>
      </c>
      <c r="B910" s="192" t="s">
        <v>1003</v>
      </c>
      <c r="C910" s="193">
        <v>-1636851863</v>
      </c>
      <c r="D910" s="193">
        <v>0</v>
      </c>
      <c r="E910" s="193">
        <v>0</v>
      </c>
      <c r="F910" s="193">
        <v>-1636851863</v>
      </c>
    </row>
    <row r="911" spans="1:6" x14ac:dyDescent="0.25">
      <c r="A911" s="194" t="s">
        <v>1004</v>
      </c>
      <c r="B911" s="194" t="s">
        <v>1005</v>
      </c>
      <c r="C911" s="195">
        <v>-1548673317</v>
      </c>
      <c r="D911" s="195">
        <v>0</v>
      </c>
      <c r="E911" s="195">
        <v>0</v>
      </c>
      <c r="F911" s="195">
        <v>-1548673317</v>
      </c>
    </row>
    <row r="912" spans="1:6" x14ac:dyDescent="0.25">
      <c r="A912" s="192" t="s">
        <v>1006</v>
      </c>
      <c r="B912" s="192" t="s">
        <v>1007</v>
      </c>
      <c r="C912" s="193">
        <v>-88178546</v>
      </c>
      <c r="D912" s="193">
        <v>0</v>
      </c>
      <c r="E912" s="193">
        <v>0</v>
      </c>
      <c r="F912" s="193">
        <v>-88178546</v>
      </c>
    </row>
    <row r="913" spans="1:6" x14ac:dyDescent="0.25">
      <c r="A913" s="194" t="s">
        <v>1008</v>
      </c>
      <c r="B913" s="194" t="s">
        <v>96</v>
      </c>
      <c r="C913" s="195">
        <v>28117821584</v>
      </c>
      <c r="D913" s="195">
        <v>0</v>
      </c>
      <c r="E913" s="195">
        <v>0</v>
      </c>
      <c r="F913" s="195">
        <v>28117821584</v>
      </c>
    </row>
    <row r="914" spans="1:6" x14ac:dyDescent="0.25">
      <c r="A914" s="192" t="s">
        <v>1009</v>
      </c>
      <c r="B914" s="192" t="s">
        <v>96</v>
      </c>
      <c r="C914" s="193">
        <v>27155118773</v>
      </c>
      <c r="D914" s="193">
        <v>0</v>
      </c>
      <c r="E914" s="193">
        <v>0</v>
      </c>
      <c r="F914" s="193">
        <v>27155118773</v>
      </c>
    </row>
    <row r="915" spans="1:6" x14ac:dyDescent="0.25">
      <c r="A915" s="194" t="s">
        <v>1010</v>
      </c>
      <c r="B915" s="194" t="s">
        <v>1011</v>
      </c>
      <c r="C915" s="195">
        <v>23587346203</v>
      </c>
      <c r="D915" s="195">
        <v>0</v>
      </c>
      <c r="E915" s="195">
        <v>0</v>
      </c>
      <c r="F915" s="195">
        <v>23587346203</v>
      </c>
    </row>
    <row r="916" spans="1:6" x14ac:dyDescent="0.25">
      <c r="A916" s="192" t="s">
        <v>1012</v>
      </c>
      <c r="B916" s="192" t="s">
        <v>1013</v>
      </c>
      <c r="C916" s="193">
        <v>39484361407</v>
      </c>
      <c r="D916" s="193">
        <v>0</v>
      </c>
      <c r="E916" s="193">
        <v>0</v>
      </c>
      <c r="F916" s="193">
        <v>39484361407</v>
      </c>
    </row>
    <row r="917" spans="1:6" x14ac:dyDescent="0.25">
      <c r="A917" s="194" t="s">
        <v>1014</v>
      </c>
      <c r="B917" s="194" t="s">
        <v>1013</v>
      </c>
      <c r="C917" s="195">
        <v>39484361407</v>
      </c>
      <c r="D917" s="195">
        <v>0</v>
      </c>
      <c r="E917" s="195">
        <v>0</v>
      </c>
      <c r="F917" s="195">
        <v>39484361407</v>
      </c>
    </row>
    <row r="918" spans="1:6" x14ac:dyDescent="0.25">
      <c r="A918" s="192" t="s">
        <v>1015</v>
      </c>
      <c r="B918" s="192" t="s">
        <v>1016</v>
      </c>
      <c r="C918" s="193">
        <v>-15897015204</v>
      </c>
      <c r="D918" s="193">
        <v>0</v>
      </c>
      <c r="E918" s="193">
        <v>0</v>
      </c>
      <c r="F918" s="193">
        <v>-15897015204</v>
      </c>
    </row>
    <row r="919" spans="1:6" x14ac:dyDescent="0.25">
      <c r="A919" s="194" t="s">
        <v>1017</v>
      </c>
      <c r="B919" s="194" t="s">
        <v>1016</v>
      </c>
      <c r="C919" s="195">
        <v>-15897015204</v>
      </c>
      <c r="D919" s="195">
        <v>0</v>
      </c>
      <c r="E919" s="195">
        <v>0</v>
      </c>
      <c r="F919" s="195">
        <v>-15897015204</v>
      </c>
    </row>
    <row r="920" spans="1:6" x14ac:dyDescent="0.25">
      <c r="A920" s="192" t="s">
        <v>1018</v>
      </c>
      <c r="B920" s="192" t="s">
        <v>1019</v>
      </c>
      <c r="C920" s="193">
        <v>3342772570</v>
      </c>
      <c r="D920" s="193">
        <v>0</v>
      </c>
      <c r="E920" s="193">
        <v>0</v>
      </c>
      <c r="F920" s="193">
        <v>3342772570</v>
      </c>
    </row>
    <row r="921" spans="1:6" x14ac:dyDescent="0.25">
      <c r="A921" s="194" t="s">
        <v>1020</v>
      </c>
      <c r="B921" s="194" t="s">
        <v>1021</v>
      </c>
      <c r="C921" s="195">
        <v>10092605273</v>
      </c>
      <c r="D921" s="195">
        <v>0</v>
      </c>
      <c r="E921" s="195">
        <v>0</v>
      </c>
      <c r="F921" s="195">
        <v>10092605273</v>
      </c>
    </row>
    <row r="922" spans="1:6" x14ac:dyDescent="0.25">
      <c r="A922" s="192" t="s">
        <v>1022</v>
      </c>
      <c r="B922" s="192" t="s">
        <v>1019</v>
      </c>
      <c r="C922" s="193">
        <v>10092605273</v>
      </c>
      <c r="D922" s="193">
        <v>0</v>
      </c>
      <c r="E922" s="193">
        <v>0</v>
      </c>
      <c r="F922" s="193">
        <v>10092605273</v>
      </c>
    </row>
    <row r="923" spans="1:6" x14ac:dyDescent="0.25">
      <c r="A923" s="194" t="s">
        <v>1023</v>
      </c>
      <c r="B923" s="194" t="s">
        <v>1024</v>
      </c>
      <c r="C923" s="195">
        <v>-6749832703</v>
      </c>
      <c r="D923" s="195">
        <v>0</v>
      </c>
      <c r="E923" s="195">
        <v>0</v>
      </c>
      <c r="F923" s="195">
        <v>-6749832703</v>
      </c>
    </row>
    <row r="924" spans="1:6" x14ac:dyDescent="0.25">
      <c r="A924" s="192" t="s">
        <v>1025</v>
      </c>
      <c r="B924" s="192" t="s">
        <v>1026</v>
      </c>
      <c r="C924" s="193">
        <v>-6749832703</v>
      </c>
      <c r="D924" s="193">
        <v>0</v>
      </c>
      <c r="E924" s="193">
        <v>0</v>
      </c>
      <c r="F924" s="193">
        <v>-6749832703</v>
      </c>
    </row>
    <row r="925" spans="1:6" x14ac:dyDescent="0.25">
      <c r="A925" s="194" t="s">
        <v>3260</v>
      </c>
      <c r="B925" s="194" t="s">
        <v>3261</v>
      </c>
      <c r="C925" s="195">
        <v>225000000</v>
      </c>
      <c r="D925" s="195">
        <v>0</v>
      </c>
      <c r="E925" s="195">
        <v>0</v>
      </c>
      <c r="F925" s="195">
        <v>225000000</v>
      </c>
    </row>
    <row r="926" spans="1:6" x14ac:dyDescent="0.25">
      <c r="A926" s="192" t="s">
        <v>1027</v>
      </c>
      <c r="B926" s="192" t="s">
        <v>532</v>
      </c>
      <c r="C926" s="193">
        <v>14882676842</v>
      </c>
      <c r="D926" s="193">
        <v>0</v>
      </c>
      <c r="E926" s="193">
        <v>0</v>
      </c>
      <c r="F926" s="193">
        <v>14882676842</v>
      </c>
    </row>
    <row r="927" spans="1:6" x14ac:dyDescent="0.25">
      <c r="A927" s="194" t="s">
        <v>1028</v>
      </c>
      <c r="B927" s="194" t="s">
        <v>1029</v>
      </c>
      <c r="C927" s="195">
        <v>14882676842</v>
      </c>
      <c r="D927" s="195">
        <v>0</v>
      </c>
      <c r="E927" s="195">
        <v>0</v>
      </c>
      <c r="F927" s="195">
        <v>14882676842</v>
      </c>
    </row>
    <row r="928" spans="1:6" x14ac:dyDescent="0.25">
      <c r="A928" s="192" t="s">
        <v>1030</v>
      </c>
      <c r="B928" s="192" t="s">
        <v>1031</v>
      </c>
      <c r="C928" s="193">
        <v>-14657676842</v>
      </c>
      <c r="D928" s="193">
        <v>0</v>
      </c>
      <c r="E928" s="193">
        <v>0</v>
      </c>
      <c r="F928" s="193">
        <v>-14657676842</v>
      </c>
    </row>
    <row r="929" spans="1:6" x14ac:dyDescent="0.25">
      <c r="A929" s="194" t="s">
        <v>1032</v>
      </c>
      <c r="B929" s="194" t="s">
        <v>1033</v>
      </c>
      <c r="C929" s="195">
        <v>-14657676842</v>
      </c>
      <c r="D929" s="195">
        <v>0</v>
      </c>
      <c r="E929" s="195">
        <v>0</v>
      </c>
      <c r="F929" s="195">
        <v>-14657676842</v>
      </c>
    </row>
    <row r="930" spans="1:6" x14ac:dyDescent="0.25">
      <c r="A930" s="192" t="s">
        <v>1034</v>
      </c>
      <c r="B930" s="192" t="s">
        <v>1035</v>
      </c>
      <c r="C930" s="193">
        <v>962702811</v>
      </c>
      <c r="D930" s="193">
        <v>0</v>
      </c>
      <c r="E930" s="193">
        <v>0</v>
      </c>
      <c r="F930" s="193">
        <v>962702811</v>
      </c>
    </row>
    <row r="931" spans="1:6" x14ac:dyDescent="0.25">
      <c r="A931" s="194" t="s">
        <v>1036</v>
      </c>
      <c r="B931" s="194" t="s">
        <v>1035</v>
      </c>
      <c r="C931" s="195">
        <v>962702811</v>
      </c>
      <c r="D931" s="195">
        <v>0</v>
      </c>
      <c r="E931" s="195">
        <v>0</v>
      </c>
      <c r="F931" s="195">
        <v>962702811</v>
      </c>
    </row>
    <row r="932" spans="1:6" x14ac:dyDescent="0.25">
      <c r="A932" s="192" t="s">
        <v>1037</v>
      </c>
      <c r="B932" s="192" t="s">
        <v>1038</v>
      </c>
      <c r="C932" s="193">
        <v>962702811</v>
      </c>
      <c r="D932" s="193">
        <v>0</v>
      </c>
      <c r="E932" s="193">
        <v>0</v>
      </c>
      <c r="F932" s="193">
        <v>962702811</v>
      </c>
    </row>
    <row r="933" spans="1:6" x14ac:dyDescent="0.25">
      <c r="A933" s="194" t="s">
        <v>1039</v>
      </c>
      <c r="B933" s="194" t="s">
        <v>1040</v>
      </c>
      <c r="C933" s="195">
        <v>228802897</v>
      </c>
      <c r="D933" s="195">
        <v>0</v>
      </c>
      <c r="E933" s="195">
        <v>0</v>
      </c>
      <c r="F933" s="195">
        <v>228802897</v>
      </c>
    </row>
    <row r="934" spans="1:6" x14ac:dyDescent="0.25">
      <c r="A934" s="192" t="s">
        <v>1041</v>
      </c>
      <c r="B934" s="192" t="s">
        <v>744</v>
      </c>
      <c r="C934" s="193">
        <v>382227198</v>
      </c>
      <c r="D934" s="193">
        <v>0</v>
      </c>
      <c r="E934" s="193">
        <v>0</v>
      </c>
      <c r="F934" s="193">
        <v>382227198</v>
      </c>
    </row>
    <row r="935" spans="1:6" x14ac:dyDescent="0.25">
      <c r="A935" s="194" t="s">
        <v>1042</v>
      </c>
      <c r="B935" s="194" t="s">
        <v>1043</v>
      </c>
      <c r="C935" s="195">
        <v>56129859</v>
      </c>
      <c r="D935" s="195">
        <v>0</v>
      </c>
      <c r="E935" s="195">
        <v>0</v>
      </c>
      <c r="F935" s="195">
        <v>56129859</v>
      </c>
    </row>
    <row r="936" spans="1:6" x14ac:dyDescent="0.25">
      <c r="A936" s="192" t="s">
        <v>1044</v>
      </c>
      <c r="B936" s="192" t="s">
        <v>1045</v>
      </c>
      <c r="C936" s="193">
        <v>14668108</v>
      </c>
      <c r="D936" s="193">
        <v>0</v>
      </c>
      <c r="E936" s="193">
        <v>0</v>
      </c>
      <c r="F936" s="193">
        <v>14668108</v>
      </c>
    </row>
    <row r="937" spans="1:6" x14ac:dyDescent="0.25">
      <c r="A937" s="194" t="s">
        <v>1046</v>
      </c>
      <c r="B937" s="194" t="s">
        <v>1047</v>
      </c>
      <c r="C937" s="195">
        <v>19851135</v>
      </c>
      <c r="D937" s="195">
        <v>0</v>
      </c>
      <c r="E937" s="195">
        <v>0</v>
      </c>
      <c r="F937" s="195">
        <v>19851135</v>
      </c>
    </row>
    <row r="938" spans="1:6" x14ac:dyDescent="0.25">
      <c r="A938" s="192" t="s">
        <v>1048</v>
      </c>
      <c r="B938" s="192" t="s">
        <v>1049</v>
      </c>
      <c r="C938" s="193">
        <v>122192955</v>
      </c>
      <c r="D938" s="193">
        <v>0</v>
      </c>
      <c r="E938" s="193">
        <v>0</v>
      </c>
      <c r="F938" s="193">
        <v>122192955</v>
      </c>
    </row>
    <row r="939" spans="1:6" x14ac:dyDescent="0.25">
      <c r="A939" s="194" t="s">
        <v>1050</v>
      </c>
      <c r="B939" s="194" t="s">
        <v>1051</v>
      </c>
      <c r="C939" s="195">
        <v>36929111</v>
      </c>
      <c r="D939" s="195">
        <v>0</v>
      </c>
      <c r="E939" s="195">
        <v>0</v>
      </c>
      <c r="F939" s="195">
        <v>36929111</v>
      </c>
    </row>
    <row r="940" spans="1:6" x14ac:dyDescent="0.25">
      <c r="A940" s="192" t="s">
        <v>1052</v>
      </c>
      <c r="B940" s="192" t="s">
        <v>1053</v>
      </c>
      <c r="C940" s="193">
        <v>1233554</v>
      </c>
      <c r="D940" s="193">
        <v>0</v>
      </c>
      <c r="E940" s="193">
        <v>0</v>
      </c>
      <c r="F940" s="193">
        <v>1233554</v>
      </c>
    </row>
    <row r="941" spans="1:6" x14ac:dyDescent="0.25">
      <c r="A941" s="194" t="s">
        <v>2858</v>
      </c>
      <c r="B941" s="194" t="s">
        <v>2859</v>
      </c>
      <c r="C941" s="195">
        <v>9</v>
      </c>
      <c r="D941" s="195">
        <v>0</v>
      </c>
      <c r="E941" s="195">
        <v>0</v>
      </c>
      <c r="F941" s="195">
        <v>9</v>
      </c>
    </row>
    <row r="942" spans="1:6" x14ac:dyDescent="0.25">
      <c r="A942" s="192" t="s">
        <v>1054</v>
      </c>
      <c r="B942" s="192" t="s">
        <v>1055</v>
      </c>
      <c r="C942" s="193">
        <v>90708245</v>
      </c>
      <c r="D942" s="193">
        <v>0</v>
      </c>
      <c r="E942" s="193">
        <v>0</v>
      </c>
      <c r="F942" s="193">
        <v>90708245</v>
      </c>
    </row>
    <row r="943" spans="1:6" x14ac:dyDescent="0.25">
      <c r="A943" s="194" t="s">
        <v>1056</v>
      </c>
      <c r="B943" s="194" t="s">
        <v>1057</v>
      </c>
      <c r="C943" s="195">
        <v>5663097</v>
      </c>
      <c r="D943" s="195">
        <v>0</v>
      </c>
      <c r="E943" s="195">
        <v>0</v>
      </c>
      <c r="F943" s="195">
        <v>5663097</v>
      </c>
    </row>
    <row r="944" spans="1:6" x14ac:dyDescent="0.25">
      <c r="A944" s="192" t="s">
        <v>2946</v>
      </c>
      <c r="B944" s="192" t="s">
        <v>2947</v>
      </c>
      <c r="C944" s="193">
        <v>4296643</v>
      </c>
      <c r="D944" s="193">
        <v>0</v>
      </c>
      <c r="E944" s="193">
        <v>0</v>
      </c>
      <c r="F944" s="193">
        <v>4296643</v>
      </c>
    </row>
    <row r="945" spans="1:6" x14ac:dyDescent="0.25">
      <c r="A945" s="194" t="s">
        <v>1058</v>
      </c>
      <c r="B945" s="194" t="s">
        <v>1059</v>
      </c>
      <c r="C945" s="195">
        <v>-2686132936025</v>
      </c>
      <c r="D945" s="195">
        <v>-387361185.42000002</v>
      </c>
      <c r="E945" s="195">
        <v>-3021122851852</v>
      </c>
      <c r="F945" s="195">
        <v>-5707255787877</v>
      </c>
    </row>
    <row r="946" spans="1:6" x14ac:dyDescent="0.25">
      <c r="A946" s="192" t="s">
        <v>1060</v>
      </c>
      <c r="B946" s="192" t="s">
        <v>1061</v>
      </c>
      <c r="C946" s="193">
        <v>-1140321471541</v>
      </c>
      <c r="D946" s="193">
        <v>-146802780.59</v>
      </c>
      <c r="E946" s="193">
        <v>-1144950118488</v>
      </c>
      <c r="F946" s="193">
        <v>-2285271590029</v>
      </c>
    </row>
    <row r="947" spans="1:6" x14ac:dyDescent="0.25">
      <c r="A947" s="194" t="s">
        <v>1062</v>
      </c>
      <c r="B947" s="194" t="s">
        <v>1063</v>
      </c>
      <c r="C947" s="195">
        <v>-721806150836</v>
      </c>
      <c r="D947" s="195">
        <v>-57009493.009999998</v>
      </c>
      <c r="E947" s="195">
        <v>-444630718260</v>
      </c>
      <c r="F947" s="195">
        <v>-1166436869096</v>
      </c>
    </row>
    <row r="948" spans="1:6" x14ac:dyDescent="0.25">
      <c r="A948" s="192" t="s">
        <v>1064</v>
      </c>
      <c r="B948" s="192" t="s">
        <v>1065</v>
      </c>
      <c r="C948" s="193">
        <v>-22654450665</v>
      </c>
      <c r="D948" s="193">
        <v>0</v>
      </c>
      <c r="E948" s="193">
        <v>0</v>
      </c>
      <c r="F948" s="193">
        <v>-22654450665</v>
      </c>
    </row>
    <row r="949" spans="1:6" x14ac:dyDescent="0.25">
      <c r="A949" s="194" t="s">
        <v>1066</v>
      </c>
      <c r="B949" s="194" t="s">
        <v>1067</v>
      </c>
      <c r="C949" s="195">
        <v>-22654450665</v>
      </c>
      <c r="D949" s="195">
        <v>0</v>
      </c>
      <c r="E949" s="195">
        <v>0</v>
      </c>
      <c r="F949" s="195">
        <v>-22654450665</v>
      </c>
    </row>
    <row r="950" spans="1:6" x14ac:dyDescent="0.25">
      <c r="A950" s="192" t="s">
        <v>3410</v>
      </c>
      <c r="B950" s="192" t="s">
        <v>1067</v>
      </c>
      <c r="C950" s="193">
        <v>-21649274649</v>
      </c>
      <c r="D950" s="193">
        <v>0</v>
      </c>
      <c r="E950" s="193">
        <v>0</v>
      </c>
      <c r="F950" s="193">
        <v>-21649274649</v>
      </c>
    </row>
    <row r="951" spans="1:6" x14ac:dyDescent="0.25">
      <c r="A951" s="194" t="s">
        <v>3411</v>
      </c>
      <c r="B951" s="194" t="s">
        <v>1068</v>
      </c>
      <c r="C951" s="195">
        <v>-21649274649</v>
      </c>
      <c r="D951" s="195">
        <v>0</v>
      </c>
      <c r="E951" s="195">
        <v>0</v>
      </c>
      <c r="F951" s="195">
        <v>-21649274649</v>
      </c>
    </row>
    <row r="952" spans="1:6" x14ac:dyDescent="0.25">
      <c r="A952" s="192" t="s">
        <v>3262</v>
      </c>
      <c r="B952" s="192" t="s">
        <v>1067</v>
      </c>
      <c r="C952" s="193">
        <v>-1005176016</v>
      </c>
      <c r="D952" s="193">
        <v>0</v>
      </c>
      <c r="E952" s="193">
        <v>0</v>
      </c>
      <c r="F952" s="193">
        <v>-1005176016</v>
      </c>
    </row>
    <row r="953" spans="1:6" x14ac:dyDescent="0.25">
      <c r="A953" s="194" t="s">
        <v>3263</v>
      </c>
      <c r="B953" s="194" t="s">
        <v>3264</v>
      </c>
      <c r="C953" s="195">
        <v>-1005176016</v>
      </c>
      <c r="D953" s="195">
        <v>0</v>
      </c>
      <c r="E953" s="195">
        <v>0</v>
      </c>
      <c r="F953" s="195">
        <v>-1005176016</v>
      </c>
    </row>
    <row r="954" spans="1:6" x14ac:dyDescent="0.25">
      <c r="A954" s="192" t="s">
        <v>1069</v>
      </c>
      <c r="B954" s="192" t="s">
        <v>1070</v>
      </c>
      <c r="C954" s="193">
        <v>-33133492316</v>
      </c>
      <c r="D954" s="193">
        <v>-1799023.89</v>
      </c>
      <c r="E954" s="193">
        <v>-14031019081</v>
      </c>
      <c r="F954" s="193">
        <v>-47164511397</v>
      </c>
    </row>
    <row r="955" spans="1:6" x14ac:dyDescent="0.25">
      <c r="A955" s="194" t="s">
        <v>3412</v>
      </c>
      <c r="B955" s="194" t="s">
        <v>3413</v>
      </c>
      <c r="C955" s="195">
        <v>0</v>
      </c>
      <c r="D955" s="195">
        <v>-23806.65</v>
      </c>
      <c r="E955" s="195">
        <v>-185673777</v>
      </c>
      <c r="F955" s="195">
        <v>-185673777</v>
      </c>
    </row>
    <row r="956" spans="1:6" x14ac:dyDescent="0.25">
      <c r="A956" s="192" t="s">
        <v>3414</v>
      </c>
      <c r="B956" s="192" t="s">
        <v>3413</v>
      </c>
      <c r="C956" s="193">
        <v>0</v>
      </c>
      <c r="D956" s="193">
        <v>-23806.65</v>
      </c>
      <c r="E956" s="193">
        <v>-185673777</v>
      </c>
      <c r="F956" s="193">
        <v>-185673777</v>
      </c>
    </row>
    <row r="957" spans="1:6" x14ac:dyDescent="0.25">
      <c r="A957" s="194" t="s">
        <v>3415</v>
      </c>
      <c r="B957" s="194" t="s">
        <v>229</v>
      </c>
      <c r="C957" s="195">
        <v>0</v>
      </c>
      <c r="D957" s="195">
        <v>-23806.65</v>
      </c>
      <c r="E957" s="195">
        <v>-185673777</v>
      </c>
      <c r="F957" s="195">
        <v>-185673777</v>
      </c>
    </row>
    <row r="958" spans="1:6" x14ac:dyDescent="0.25">
      <c r="A958" s="192" t="s">
        <v>1071</v>
      </c>
      <c r="B958" s="192" t="s">
        <v>245</v>
      </c>
      <c r="C958" s="193">
        <v>-14943967873</v>
      </c>
      <c r="D958" s="193">
        <v>-638394.35</v>
      </c>
      <c r="E958" s="193">
        <v>-4978990750</v>
      </c>
      <c r="F958" s="193">
        <v>-19922958623</v>
      </c>
    </row>
    <row r="959" spans="1:6" x14ac:dyDescent="0.25">
      <c r="A959" s="194" t="s">
        <v>2948</v>
      </c>
      <c r="B959" s="194" t="s">
        <v>245</v>
      </c>
      <c r="C959" s="195">
        <v>0</v>
      </c>
      <c r="D959" s="195">
        <v>-916.88</v>
      </c>
      <c r="E959" s="195">
        <v>-7150967</v>
      </c>
      <c r="F959" s="195">
        <v>-7150967</v>
      </c>
    </row>
    <row r="960" spans="1:6" x14ac:dyDescent="0.25">
      <c r="A960" s="192" t="s">
        <v>2949</v>
      </c>
      <c r="B960" s="192" t="s">
        <v>2950</v>
      </c>
      <c r="C960" s="193">
        <v>0</v>
      </c>
      <c r="D960" s="193">
        <v>-916.88</v>
      </c>
      <c r="E960" s="193">
        <v>-7150967</v>
      </c>
      <c r="F960" s="193">
        <v>-7150967</v>
      </c>
    </row>
    <row r="961" spans="1:6" x14ac:dyDescent="0.25">
      <c r="A961" s="194" t="s">
        <v>3265</v>
      </c>
      <c r="B961" s="194" t="s">
        <v>245</v>
      </c>
      <c r="C961" s="195">
        <v>-3898635826</v>
      </c>
      <c r="D961" s="195">
        <v>0</v>
      </c>
      <c r="E961" s="195">
        <v>0</v>
      </c>
      <c r="F961" s="195">
        <v>-3898635826</v>
      </c>
    </row>
    <row r="962" spans="1:6" x14ac:dyDescent="0.25">
      <c r="A962" s="192" t="s">
        <v>3266</v>
      </c>
      <c r="B962" s="192" t="s">
        <v>2818</v>
      </c>
      <c r="C962" s="193">
        <v>-3898635826</v>
      </c>
      <c r="D962" s="193">
        <v>0</v>
      </c>
      <c r="E962" s="193">
        <v>0</v>
      </c>
      <c r="F962" s="193">
        <v>-3898635826</v>
      </c>
    </row>
    <row r="963" spans="1:6" x14ac:dyDescent="0.25">
      <c r="A963" s="194" t="s">
        <v>3201</v>
      </c>
      <c r="B963" s="194" t="s">
        <v>245</v>
      </c>
      <c r="C963" s="195">
        <v>0</v>
      </c>
      <c r="D963" s="195">
        <v>-220</v>
      </c>
      <c r="E963" s="195">
        <v>-1715833</v>
      </c>
      <c r="F963" s="195">
        <v>-1715833</v>
      </c>
    </row>
    <row r="964" spans="1:6" x14ac:dyDescent="0.25">
      <c r="A964" s="192" t="s">
        <v>3202</v>
      </c>
      <c r="B964" s="192" t="s">
        <v>247</v>
      </c>
      <c r="C964" s="193">
        <v>0</v>
      </c>
      <c r="D964" s="193">
        <v>-220</v>
      </c>
      <c r="E964" s="193">
        <v>-1715833</v>
      </c>
      <c r="F964" s="193">
        <v>-1715833</v>
      </c>
    </row>
    <row r="965" spans="1:6" x14ac:dyDescent="0.25">
      <c r="A965" s="194" t="s">
        <v>3267</v>
      </c>
      <c r="B965" s="194" t="s">
        <v>245</v>
      </c>
      <c r="C965" s="195">
        <v>0</v>
      </c>
      <c r="D965" s="195">
        <v>-1200</v>
      </c>
      <c r="E965" s="195">
        <v>-9359088</v>
      </c>
      <c r="F965" s="195">
        <v>-9359088</v>
      </c>
    </row>
    <row r="966" spans="1:6" x14ac:dyDescent="0.25">
      <c r="A966" s="192" t="s">
        <v>3268</v>
      </c>
      <c r="B966" s="192" t="s">
        <v>3269</v>
      </c>
      <c r="C966" s="193">
        <v>0</v>
      </c>
      <c r="D966" s="193">
        <v>-1200</v>
      </c>
      <c r="E966" s="193">
        <v>-9359088</v>
      </c>
      <c r="F966" s="193">
        <v>-9359088</v>
      </c>
    </row>
    <row r="967" spans="1:6" x14ac:dyDescent="0.25">
      <c r="A967" s="194" t="s">
        <v>3416</v>
      </c>
      <c r="B967" s="194" t="s">
        <v>245</v>
      </c>
      <c r="C967" s="195">
        <v>-10694245323</v>
      </c>
      <c r="D967" s="195">
        <v>0</v>
      </c>
      <c r="E967" s="195">
        <v>0</v>
      </c>
      <c r="F967" s="195">
        <v>-10694245323</v>
      </c>
    </row>
    <row r="968" spans="1:6" x14ac:dyDescent="0.25">
      <c r="A968" s="192" t="s">
        <v>3417</v>
      </c>
      <c r="B968" s="192" t="s">
        <v>1073</v>
      </c>
      <c r="C968" s="193">
        <v>-10694245323</v>
      </c>
      <c r="D968" s="193">
        <v>0</v>
      </c>
      <c r="E968" s="193">
        <v>0</v>
      </c>
      <c r="F968" s="193">
        <v>-10694245323</v>
      </c>
    </row>
    <row r="969" spans="1:6" x14ac:dyDescent="0.25">
      <c r="A969" s="194" t="s">
        <v>1075</v>
      </c>
      <c r="B969" s="194" t="s">
        <v>245</v>
      </c>
      <c r="C969" s="195">
        <v>-1054970</v>
      </c>
      <c r="D969" s="195">
        <v>0</v>
      </c>
      <c r="E969" s="195">
        <v>0</v>
      </c>
      <c r="F969" s="195">
        <v>-1054970</v>
      </c>
    </row>
    <row r="970" spans="1:6" x14ac:dyDescent="0.25">
      <c r="A970" s="192" t="s">
        <v>1076</v>
      </c>
      <c r="B970" s="192" t="s">
        <v>1077</v>
      </c>
      <c r="C970" s="193">
        <v>-1054970</v>
      </c>
      <c r="D970" s="193">
        <v>0</v>
      </c>
      <c r="E970" s="193">
        <v>0</v>
      </c>
      <c r="F970" s="193">
        <v>-1054970</v>
      </c>
    </row>
    <row r="971" spans="1:6" x14ac:dyDescent="0.25">
      <c r="A971" s="194" t="s">
        <v>1078</v>
      </c>
      <c r="B971" s="194" t="s">
        <v>245</v>
      </c>
      <c r="C971" s="195">
        <v>-41446739</v>
      </c>
      <c r="D971" s="195">
        <v>0</v>
      </c>
      <c r="E971" s="195">
        <v>0</v>
      </c>
      <c r="F971" s="195">
        <v>-41446739</v>
      </c>
    </row>
    <row r="972" spans="1:6" x14ac:dyDescent="0.25">
      <c r="A972" s="192" t="s">
        <v>1079</v>
      </c>
      <c r="B972" s="192" t="s">
        <v>1080</v>
      </c>
      <c r="C972" s="193">
        <v>-41446739</v>
      </c>
      <c r="D972" s="193">
        <v>0</v>
      </c>
      <c r="E972" s="193">
        <v>0</v>
      </c>
      <c r="F972" s="193">
        <v>-41446739</v>
      </c>
    </row>
    <row r="973" spans="1:6" x14ac:dyDescent="0.25">
      <c r="A973" s="194" t="s">
        <v>3270</v>
      </c>
      <c r="B973" s="194" t="s">
        <v>245</v>
      </c>
      <c r="C973" s="195">
        <v>-21966205</v>
      </c>
      <c r="D973" s="195">
        <v>0</v>
      </c>
      <c r="E973" s="195">
        <v>0</v>
      </c>
      <c r="F973" s="195">
        <v>-21966205</v>
      </c>
    </row>
    <row r="974" spans="1:6" x14ac:dyDescent="0.25">
      <c r="A974" s="192" t="s">
        <v>3271</v>
      </c>
      <c r="B974" s="192" t="s">
        <v>3272</v>
      </c>
      <c r="C974" s="193">
        <v>-21966205</v>
      </c>
      <c r="D974" s="193">
        <v>0</v>
      </c>
      <c r="E974" s="193">
        <v>0</v>
      </c>
      <c r="F974" s="193">
        <v>-21966205</v>
      </c>
    </row>
    <row r="975" spans="1:6" x14ac:dyDescent="0.25">
      <c r="A975" s="194" t="s">
        <v>1082</v>
      </c>
      <c r="B975" s="194" t="s">
        <v>245</v>
      </c>
      <c r="C975" s="195">
        <v>-16787617</v>
      </c>
      <c r="D975" s="195">
        <v>0</v>
      </c>
      <c r="E975" s="195">
        <v>0</v>
      </c>
      <c r="F975" s="195">
        <v>-16787617</v>
      </c>
    </row>
    <row r="976" spans="1:6" x14ac:dyDescent="0.25">
      <c r="A976" s="192" t="s">
        <v>1083</v>
      </c>
      <c r="B976" s="192" t="s">
        <v>1084</v>
      </c>
      <c r="C976" s="193">
        <v>-16787617</v>
      </c>
      <c r="D976" s="193">
        <v>0</v>
      </c>
      <c r="E976" s="193">
        <v>0</v>
      </c>
      <c r="F976" s="193">
        <v>-16787617</v>
      </c>
    </row>
    <row r="977" spans="1:6" x14ac:dyDescent="0.25">
      <c r="A977" s="194" t="s">
        <v>3203</v>
      </c>
      <c r="B977" s="194" t="s">
        <v>245</v>
      </c>
      <c r="C977" s="195">
        <v>-16918875</v>
      </c>
      <c r="D977" s="195">
        <v>0</v>
      </c>
      <c r="E977" s="195">
        <v>0</v>
      </c>
      <c r="F977" s="195">
        <v>-16918875</v>
      </c>
    </row>
    <row r="978" spans="1:6" x14ac:dyDescent="0.25">
      <c r="A978" s="192" t="s">
        <v>3204</v>
      </c>
      <c r="B978" s="192" t="s">
        <v>3174</v>
      </c>
      <c r="C978" s="193">
        <v>-16918875</v>
      </c>
      <c r="D978" s="193">
        <v>0</v>
      </c>
      <c r="E978" s="193">
        <v>0</v>
      </c>
      <c r="F978" s="193">
        <v>-16918875</v>
      </c>
    </row>
    <row r="979" spans="1:6" x14ac:dyDescent="0.25">
      <c r="A979" s="194" t="s">
        <v>3661</v>
      </c>
      <c r="B979" s="194" t="s">
        <v>245</v>
      </c>
      <c r="C979" s="195">
        <v>-252912318</v>
      </c>
      <c r="D979" s="195">
        <v>0</v>
      </c>
      <c r="E979" s="195">
        <v>0</v>
      </c>
      <c r="F979" s="195">
        <v>-252912318</v>
      </c>
    </row>
    <row r="980" spans="1:6" x14ac:dyDescent="0.25">
      <c r="A980" s="192" t="s">
        <v>3662</v>
      </c>
      <c r="B980" s="192" t="s">
        <v>3175</v>
      </c>
      <c r="C980" s="193">
        <v>-252912318</v>
      </c>
      <c r="D980" s="193">
        <v>0</v>
      </c>
      <c r="E980" s="193">
        <v>0</v>
      </c>
      <c r="F980" s="193">
        <v>-252912318</v>
      </c>
    </row>
    <row r="981" spans="1:6" x14ac:dyDescent="0.25">
      <c r="A981" s="194" t="s">
        <v>3663</v>
      </c>
      <c r="B981" s="194" t="s">
        <v>245</v>
      </c>
      <c r="C981" s="195">
        <v>0</v>
      </c>
      <c r="D981" s="195">
        <v>-130490.69</v>
      </c>
      <c r="E981" s="195">
        <v>-1017728209</v>
      </c>
      <c r="F981" s="195">
        <v>-1017728209</v>
      </c>
    </row>
    <row r="982" spans="1:6" x14ac:dyDescent="0.25">
      <c r="A982" s="192" t="s">
        <v>3664</v>
      </c>
      <c r="B982" s="192" t="s">
        <v>263</v>
      </c>
      <c r="C982" s="193">
        <v>0</v>
      </c>
      <c r="D982" s="193">
        <v>-130490.69</v>
      </c>
      <c r="E982" s="193">
        <v>-1017728209</v>
      </c>
      <c r="F982" s="193">
        <v>-1017728209</v>
      </c>
    </row>
    <row r="983" spans="1:6" x14ac:dyDescent="0.25">
      <c r="A983" s="194" t="s">
        <v>2951</v>
      </c>
      <c r="B983" s="194" t="s">
        <v>245</v>
      </c>
      <c r="C983" s="195">
        <v>0</v>
      </c>
      <c r="D983" s="195">
        <v>-155717.01</v>
      </c>
      <c r="E983" s="195">
        <v>-1214474333</v>
      </c>
      <c r="F983" s="195">
        <v>-1214474333</v>
      </c>
    </row>
    <row r="984" spans="1:6" x14ac:dyDescent="0.25">
      <c r="A984" s="192" t="s">
        <v>2952</v>
      </c>
      <c r="B984" s="192" t="s">
        <v>1085</v>
      </c>
      <c r="C984" s="193">
        <v>0</v>
      </c>
      <c r="D984" s="193">
        <v>-155717.01</v>
      </c>
      <c r="E984" s="193">
        <v>-1214474333</v>
      </c>
      <c r="F984" s="193">
        <v>-1214474333</v>
      </c>
    </row>
    <row r="985" spans="1:6" x14ac:dyDescent="0.25">
      <c r="A985" s="194" t="s">
        <v>1086</v>
      </c>
      <c r="B985" s="194" t="s">
        <v>245</v>
      </c>
      <c r="C985" s="195">
        <v>0</v>
      </c>
      <c r="D985" s="195">
        <v>-317248.46999999997</v>
      </c>
      <c r="E985" s="195">
        <v>-2474296957</v>
      </c>
      <c r="F985" s="195">
        <v>-2474296957</v>
      </c>
    </row>
    <row r="986" spans="1:6" x14ac:dyDescent="0.25">
      <c r="A986" s="192" t="s">
        <v>1087</v>
      </c>
      <c r="B986" s="192" t="s">
        <v>1088</v>
      </c>
      <c r="C986" s="193">
        <v>0</v>
      </c>
      <c r="D986" s="193">
        <v>-317248.46999999997</v>
      </c>
      <c r="E986" s="193">
        <v>-2474296957</v>
      </c>
      <c r="F986" s="193">
        <v>-2474296957</v>
      </c>
    </row>
    <row r="987" spans="1:6" x14ac:dyDescent="0.25">
      <c r="A987" s="194" t="s">
        <v>3420</v>
      </c>
      <c r="B987" s="194" t="s">
        <v>245</v>
      </c>
      <c r="C987" s="195">
        <v>0</v>
      </c>
      <c r="D987" s="195">
        <v>-5140.8999999999996</v>
      </c>
      <c r="E987" s="195">
        <v>-40095113</v>
      </c>
      <c r="F987" s="195">
        <v>-40095113</v>
      </c>
    </row>
    <row r="988" spans="1:6" x14ac:dyDescent="0.25">
      <c r="A988" s="192" t="s">
        <v>3421</v>
      </c>
      <c r="B988" s="192" t="s">
        <v>3051</v>
      </c>
      <c r="C988" s="193">
        <v>0</v>
      </c>
      <c r="D988" s="193">
        <v>-5140.8999999999996</v>
      </c>
      <c r="E988" s="193">
        <v>-40095113</v>
      </c>
      <c r="F988" s="193">
        <v>-40095113</v>
      </c>
    </row>
    <row r="989" spans="1:6" x14ac:dyDescent="0.25">
      <c r="A989" s="194" t="s">
        <v>3273</v>
      </c>
      <c r="B989" s="194" t="s">
        <v>245</v>
      </c>
      <c r="C989" s="195">
        <v>0</v>
      </c>
      <c r="D989" s="195">
        <v>-20640</v>
      </c>
      <c r="E989" s="195">
        <v>-160976314</v>
      </c>
      <c r="F989" s="195">
        <v>-160976314</v>
      </c>
    </row>
    <row r="990" spans="1:6" x14ac:dyDescent="0.25">
      <c r="A990" s="192" t="s">
        <v>3274</v>
      </c>
      <c r="B990" s="192" t="s">
        <v>2860</v>
      </c>
      <c r="C990" s="193">
        <v>0</v>
      </c>
      <c r="D990" s="193">
        <v>-20640</v>
      </c>
      <c r="E990" s="193">
        <v>-160976314</v>
      </c>
      <c r="F990" s="193">
        <v>-160976314</v>
      </c>
    </row>
    <row r="991" spans="1:6" x14ac:dyDescent="0.25">
      <c r="A991" s="194" t="s">
        <v>3665</v>
      </c>
      <c r="B991" s="194" t="s">
        <v>245</v>
      </c>
      <c r="C991" s="195">
        <v>0</v>
      </c>
      <c r="D991" s="195">
        <v>-6820.4</v>
      </c>
      <c r="E991" s="195">
        <v>-53193936</v>
      </c>
      <c r="F991" s="195">
        <v>-53193936</v>
      </c>
    </row>
    <row r="992" spans="1:6" x14ac:dyDescent="0.25">
      <c r="A992" s="192" t="s">
        <v>3666</v>
      </c>
      <c r="B992" s="192" t="s">
        <v>3667</v>
      </c>
      <c r="C992" s="193">
        <v>0</v>
      </c>
      <c r="D992" s="193">
        <v>-6820.4</v>
      </c>
      <c r="E992" s="193">
        <v>-53193936</v>
      </c>
      <c r="F992" s="193">
        <v>-53193936</v>
      </c>
    </row>
    <row r="993" spans="1:6" x14ac:dyDescent="0.25">
      <c r="A993" s="194" t="s">
        <v>1089</v>
      </c>
      <c r="B993" s="194" t="s">
        <v>344</v>
      </c>
      <c r="C993" s="195">
        <v>-462638433</v>
      </c>
      <c r="D993" s="195">
        <v>-192694.15</v>
      </c>
      <c r="E993" s="195">
        <v>-1502867922</v>
      </c>
      <c r="F993" s="195">
        <v>-1965506355</v>
      </c>
    </row>
    <row r="994" spans="1:6" x14ac:dyDescent="0.25">
      <c r="A994" s="192" t="s">
        <v>1090</v>
      </c>
      <c r="B994" s="192" t="s">
        <v>344</v>
      </c>
      <c r="C994" s="193">
        <v>0</v>
      </c>
      <c r="D994" s="193">
        <v>-192694.15</v>
      </c>
      <c r="E994" s="193">
        <v>-1502867922</v>
      </c>
      <c r="F994" s="193">
        <v>-1502867922</v>
      </c>
    </row>
    <row r="995" spans="1:6" x14ac:dyDescent="0.25">
      <c r="A995" s="194" t="s">
        <v>1091</v>
      </c>
      <c r="B995" s="194" t="s">
        <v>1092</v>
      </c>
      <c r="C995" s="195">
        <v>0</v>
      </c>
      <c r="D995" s="195">
        <v>-192694.15</v>
      </c>
      <c r="E995" s="195">
        <v>-1502867922</v>
      </c>
      <c r="F995" s="195">
        <v>-1502867922</v>
      </c>
    </row>
    <row r="996" spans="1:6" x14ac:dyDescent="0.25">
      <c r="A996" s="192" t="s">
        <v>1093</v>
      </c>
      <c r="B996" s="192" t="s">
        <v>344</v>
      </c>
      <c r="C996" s="193">
        <v>-442873914</v>
      </c>
      <c r="D996" s="193">
        <v>0</v>
      </c>
      <c r="E996" s="193">
        <v>0</v>
      </c>
      <c r="F996" s="193">
        <v>-442873914</v>
      </c>
    </row>
    <row r="997" spans="1:6" x14ac:dyDescent="0.25">
      <c r="A997" s="194" t="s">
        <v>1094</v>
      </c>
      <c r="B997" s="194" t="s">
        <v>1095</v>
      </c>
      <c r="C997" s="195">
        <v>-442873914</v>
      </c>
      <c r="D997" s="195">
        <v>0</v>
      </c>
      <c r="E997" s="195">
        <v>0</v>
      </c>
      <c r="F997" s="195">
        <v>-442873914</v>
      </c>
    </row>
    <row r="998" spans="1:6" x14ac:dyDescent="0.25">
      <c r="A998" s="192" t="s">
        <v>2953</v>
      </c>
      <c r="B998" s="192" t="s">
        <v>344</v>
      </c>
      <c r="C998" s="193">
        <v>0</v>
      </c>
      <c r="D998" s="193">
        <v>-8267.89</v>
      </c>
      <c r="E998" s="193">
        <v>-64483258</v>
      </c>
      <c r="F998" s="193">
        <v>-64483258</v>
      </c>
    </row>
    <row r="999" spans="1:6" x14ac:dyDescent="0.25">
      <c r="A999" s="194" t="s">
        <v>2954</v>
      </c>
      <c r="B999" s="194" t="s">
        <v>2955</v>
      </c>
      <c r="C999" s="195">
        <v>0</v>
      </c>
      <c r="D999" s="195">
        <v>-8267.89</v>
      </c>
      <c r="E999" s="195">
        <v>-64483258</v>
      </c>
      <c r="F999" s="195">
        <v>-64483258</v>
      </c>
    </row>
    <row r="1000" spans="1:6" x14ac:dyDescent="0.25">
      <c r="A1000" s="192" t="s">
        <v>2956</v>
      </c>
      <c r="B1000" s="192" t="s">
        <v>344</v>
      </c>
      <c r="C1000" s="193">
        <v>-262659670</v>
      </c>
      <c r="D1000" s="193">
        <v>0</v>
      </c>
      <c r="E1000" s="193">
        <v>0</v>
      </c>
      <c r="F1000" s="193">
        <v>-262659670</v>
      </c>
    </row>
    <row r="1001" spans="1:6" x14ac:dyDescent="0.25">
      <c r="A1001" s="194" t="s">
        <v>2957</v>
      </c>
      <c r="B1001" s="194" t="s">
        <v>2958</v>
      </c>
      <c r="C1001" s="195">
        <v>-262659670</v>
      </c>
      <c r="D1001" s="195">
        <v>0</v>
      </c>
      <c r="E1001" s="195">
        <v>0</v>
      </c>
      <c r="F1001" s="195">
        <v>-262659670</v>
      </c>
    </row>
    <row r="1002" spans="1:6" x14ac:dyDescent="0.25">
      <c r="A1002" s="192" t="s">
        <v>2959</v>
      </c>
      <c r="B1002" s="192" t="s">
        <v>344</v>
      </c>
      <c r="C1002" s="193">
        <v>0</v>
      </c>
      <c r="D1002" s="193">
        <v>8267.89</v>
      </c>
      <c r="E1002" s="193">
        <v>64483258</v>
      </c>
      <c r="F1002" s="193">
        <v>64483258</v>
      </c>
    </row>
    <row r="1003" spans="1:6" x14ac:dyDescent="0.25">
      <c r="A1003" s="194" t="s">
        <v>2960</v>
      </c>
      <c r="B1003" s="194" t="s">
        <v>2961</v>
      </c>
      <c r="C1003" s="195">
        <v>0</v>
      </c>
      <c r="D1003" s="195">
        <v>8267.89</v>
      </c>
      <c r="E1003" s="195">
        <v>64483258</v>
      </c>
      <c r="F1003" s="195">
        <v>64483258</v>
      </c>
    </row>
    <row r="1004" spans="1:6" x14ac:dyDescent="0.25">
      <c r="A1004" s="192" t="s">
        <v>2962</v>
      </c>
      <c r="B1004" s="192" t="s">
        <v>344</v>
      </c>
      <c r="C1004" s="193">
        <v>262659670</v>
      </c>
      <c r="D1004" s="193">
        <v>0</v>
      </c>
      <c r="E1004" s="193">
        <v>0</v>
      </c>
      <c r="F1004" s="193">
        <v>262659670</v>
      </c>
    </row>
    <row r="1005" spans="1:6" x14ac:dyDescent="0.25">
      <c r="A1005" s="194" t="s">
        <v>2963</v>
      </c>
      <c r="B1005" s="194" t="s">
        <v>2964</v>
      </c>
      <c r="C1005" s="195">
        <v>262659670</v>
      </c>
      <c r="D1005" s="195">
        <v>0</v>
      </c>
      <c r="E1005" s="195">
        <v>0</v>
      </c>
      <c r="F1005" s="195">
        <v>262659670</v>
      </c>
    </row>
    <row r="1006" spans="1:6" x14ac:dyDescent="0.25">
      <c r="A1006" s="192" t="s">
        <v>3668</v>
      </c>
      <c r="B1006" s="192" t="s">
        <v>344</v>
      </c>
      <c r="C1006" s="193">
        <v>-1367677</v>
      </c>
      <c r="D1006" s="193">
        <v>0</v>
      </c>
      <c r="E1006" s="193">
        <v>0</v>
      </c>
      <c r="F1006" s="193">
        <v>-1367677</v>
      </c>
    </row>
    <row r="1007" spans="1:6" x14ac:dyDescent="0.25">
      <c r="A1007" s="194" t="s">
        <v>3669</v>
      </c>
      <c r="B1007" s="194" t="s">
        <v>266</v>
      </c>
      <c r="C1007" s="195">
        <v>-1367677</v>
      </c>
      <c r="D1007" s="195">
        <v>0</v>
      </c>
      <c r="E1007" s="195">
        <v>0</v>
      </c>
      <c r="F1007" s="195">
        <v>-1367677</v>
      </c>
    </row>
    <row r="1008" spans="1:6" x14ac:dyDescent="0.25">
      <c r="A1008" s="192" t="s">
        <v>2861</v>
      </c>
      <c r="B1008" s="192" t="s">
        <v>344</v>
      </c>
      <c r="C1008" s="193">
        <v>-18396842</v>
      </c>
      <c r="D1008" s="193">
        <v>0</v>
      </c>
      <c r="E1008" s="193">
        <v>0</v>
      </c>
      <c r="F1008" s="193">
        <v>-18396842</v>
      </c>
    </row>
    <row r="1009" spans="1:6" x14ac:dyDescent="0.25">
      <c r="A1009" s="194" t="s">
        <v>2862</v>
      </c>
      <c r="B1009" s="194" t="s">
        <v>1096</v>
      </c>
      <c r="C1009" s="195">
        <v>-18396842</v>
      </c>
      <c r="D1009" s="195">
        <v>0</v>
      </c>
      <c r="E1009" s="195">
        <v>0</v>
      </c>
      <c r="F1009" s="195">
        <v>-18396842</v>
      </c>
    </row>
    <row r="1010" spans="1:6" x14ac:dyDescent="0.25">
      <c r="A1010" s="192" t="s">
        <v>1097</v>
      </c>
      <c r="B1010" s="192" t="s">
        <v>231</v>
      </c>
      <c r="C1010" s="193">
        <v>0</v>
      </c>
      <c r="D1010" s="193">
        <v>-475826.1</v>
      </c>
      <c r="E1010" s="193">
        <v>-3711081953</v>
      </c>
      <c r="F1010" s="193">
        <v>-3711081953</v>
      </c>
    </row>
    <row r="1011" spans="1:6" x14ac:dyDescent="0.25">
      <c r="A1011" s="194" t="s">
        <v>1098</v>
      </c>
      <c r="B1011" s="194" t="s">
        <v>231</v>
      </c>
      <c r="C1011" s="195">
        <v>0</v>
      </c>
      <c r="D1011" s="195">
        <v>-421662.45</v>
      </c>
      <c r="E1011" s="195">
        <v>-3288646647</v>
      </c>
      <c r="F1011" s="195">
        <v>-3288646647</v>
      </c>
    </row>
    <row r="1012" spans="1:6" x14ac:dyDescent="0.25">
      <c r="A1012" s="192" t="s">
        <v>1099</v>
      </c>
      <c r="B1012" s="192" t="s">
        <v>1100</v>
      </c>
      <c r="C1012" s="193">
        <v>0</v>
      </c>
      <c r="D1012" s="193">
        <v>-421662.45</v>
      </c>
      <c r="E1012" s="193">
        <v>-3288646647</v>
      </c>
      <c r="F1012" s="193">
        <v>-3288646647</v>
      </c>
    </row>
    <row r="1013" spans="1:6" x14ac:dyDescent="0.25">
      <c r="A1013" s="194" t="s">
        <v>3422</v>
      </c>
      <c r="B1013" s="194" t="s">
        <v>231</v>
      </c>
      <c r="C1013" s="195">
        <v>0</v>
      </c>
      <c r="D1013" s="195">
        <v>-54163.65</v>
      </c>
      <c r="E1013" s="195">
        <v>-422435306</v>
      </c>
      <c r="F1013" s="195">
        <v>-422435306</v>
      </c>
    </row>
    <row r="1014" spans="1:6" x14ac:dyDescent="0.25">
      <c r="A1014" s="192" t="s">
        <v>3423</v>
      </c>
      <c r="B1014" s="192" t="s">
        <v>2832</v>
      </c>
      <c r="C1014" s="193">
        <v>0</v>
      </c>
      <c r="D1014" s="193">
        <v>-54163.65</v>
      </c>
      <c r="E1014" s="193">
        <v>-422435306</v>
      </c>
      <c r="F1014" s="193">
        <v>-422435306</v>
      </c>
    </row>
    <row r="1015" spans="1:6" x14ac:dyDescent="0.25">
      <c r="A1015" s="194" t="s">
        <v>3205</v>
      </c>
      <c r="B1015" s="194" t="s">
        <v>3206</v>
      </c>
      <c r="C1015" s="195">
        <v>0</v>
      </c>
      <c r="D1015" s="195">
        <v>-2.83</v>
      </c>
      <c r="E1015" s="195">
        <v>-22108</v>
      </c>
      <c r="F1015" s="195">
        <v>-22108</v>
      </c>
    </row>
    <row r="1016" spans="1:6" x14ac:dyDescent="0.25">
      <c r="A1016" s="192" t="s">
        <v>3207</v>
      </c>
      <c r="B1016" s="192" t="s">
        <v>3206</v>
      </c>
      <c r="C1016" s="193">
        <v>0</v>
      </c>
      <c r="D1016" s="193">
        <v>-2.83</v>
      </c>
      <c r="E1016" s="193">
        <v>-22108</v>
      </c>
      <c r="F1016" s="193">
        <v>-22108</v>
      </c>
    </row>
    <row r="1017" spans="1:6" x14ac:dyDescent="0.25">
      <c r="A1017" s="194" t="s">
        <v>3208</v>
      </c>
      <c r="B1017" s="194" t="s">
        <v>3209</v>
      </c>
      <c r="C1017" s="195">
        <v>0</v>
      </c>
      <c r="D1017" s="195">
        <v>-2.54</v>
      </c>
      <c r="E1017" s="195">
        <v>-22108</v>
      </c>
      <c r="F1017" s="195">
        <v>-22108</v>
      </c>
    </row>
    <row r="1018" spans="1:6" x14ac:dyDescent="0.25">
      <c r="A1018" s="192" t="s">
        <v>1101</v>
      </c>
      <c r="B1018" s="192" t="s">
        <v>1102</v>
      </c>
      <c r="C1018" s="193">
        <v>-4753142902</v>
      </c>
      <c r="D1018" s="193">
        <v>-37543.68</v>
      </c>
      <c r="E1018" s="193">
        <v>-292812171</v>
      </c>
      <c r="F1018" s="193">
        <v>-5045955073</v>
      </c>
    </row>
    <row r="1019" spans="1:6" x14ac:dyDescent="0.25">
      <c r="A1019" s="194" t="s">
        <v>1103</v>
      </c>
      <c r="B1019" s="194" t="s">
        <v>1102</v>
      </c>
      <c r="C1019" s="195">
        <v>0</v>
      </c>
      <c r="D1019" s="195">
        <v>-37543.68</v>
      </c>
      <c r="E1019" s="195">
        <v>-292812171</v>
      </c>
      <c r="F1019" s="195">
        <v>-292812171</v>
      </c>
    </row>
    <row r="1020" spans="1:6" x14ac:dyDescent="0.25">
      <c r="A1020" s="192" t="s">
        <v>1104</v>
      </c>
      <c r="B1020" s="192" t="s">
        <v>1105</v>
      </c>
      <c r="C1020" s="193">
        <v>0</v>
      </c>
      <c r="D1020" s="193">
        <v>-37543.68</v>
      </c>
      <c r="E1020" s="193">
        <v>-292812171</v>
      </c>
      <c r="F1020" s="193">
        <v>-292812171</v>
      </c>
    </row>
    <row r="1021" spans="1:6" x14ac:dyDescent="0.25">
      <c r="A1021" s="194" t="s">
        <v>1106</v>
      </c>
      <c r="B1021" s="194" t="s">
        <v>1102</v>
      </c>
      <c r="C1021" s="195">
        <v>-4753142902</v>
      </c>
      <c r="D1021" s="195">
        <v>0</v>
      </c>
      <c r="E1021" s="195">
        <v>0</v>
      </c>
      <c r="F1021" s="195">
        <v>-4753142902</v>
      </c>
    </row>
    <row r="1022" spans="1:6" x14ac:dyDescent="0.25">
      <c r="A1022" s="192" t="s">
        <v>1107</v>
      </c>
      <c r="B1022" s="192" t="s">
        <v>1108</v>
      </c>
      <c r="C1022" s="193">
        <v>-4753142902</v>
      </c>
      <c r="D1022" s="193">
        <v>0</v>
      </c>
      <c r="E1022" s="193">
        <v>0</v>
      </c>
      <c r="F1022" s="193">
        <v>-4753142902</v>
      </c>
    </row>
    <row r="1023" spans="1:6" x14ac:dyDescent="0.25">
      <c r="A1023" s="194" t="s">
        <v>1109</v>
      </c>
      <c r="B1023" s="194" t="s">
        <v>1110</v>
      </c>
      <c r="C1023" s="195">
        <v>-51746383</v>
      </c>
      <c r="D1023" s="195">
        <v>-15571.12</v>
      </c>
      <c r="E1023" s="195">
        <v>-121442902</v>
      </c>
      <c r="F1023" s="195">
        <v>-173189285</v>
      </c>
    </row>
    <row r="1024" spans="1:6" x14ac:dyDescent="0.25">
      <c r="A1024" s="192" t="s">
        <v>1111</v>
      </c>
      <c r="B1024" s="192" t="s">
        <v>1110</v>
      </c>
      <c r="C1024" s="193">
        <v>0</v>
      </c>
      <c r="D1024" s="193">
        <v>-15571.12</v>
      </c>
      <c r="E1024" s="193">
        <v>-121442902</v>
      </c>
      <c r="F1024" s="193">
        <v>-121442902</v>
      </c>
    </row>
    <row r="1025" spans="1:6" x14ac:dyDescent="0.25">
      <c r="A1025" s="194" t="s">
        <v>1112</v>
      </c>
      <c r="B1025" s="194" t="s">
        <v>1105</v>
      </c>
      <c r="C1025" s="195">
        <v>0</v>
      </c>
      <c r="D1025" s="195">
        <v>-15571.12</v>
      </c>
      <c r="E1025" s="195">
        <v>-121442902</v>
      </c>
      <c r="F1025" s="195">
        <v>-121442902</v>
      </c>
    </row>
    <row r="1026" spans="1:6" x14ac:dyDescent="0.25">
      <c r="A1026" s="192" t="s">
        <v>1113</v>
      </c>
      <c r="B1026" s="192" t="s">
        <v>1110</v>
      </c>
      <c r="C1026" s="193">
        <v>-51746383</v>
      </c>
      <c r="D1026" s="193">
        <v>0</v>
      </c>
      <c r="E1026" s="193">
        <v>0</v>
      </c>
      <c r="F1026" s="193">
        <v>-51746383</v>
      </c>
    </row>
    <row r="1027" spans="1:6" x14ac:dyDescent="0.25">
      <c r="A1027" s="194" t="s">
        <v>1114</v>
      </c>
      <c r="B1027" s="194" t="s">
        <v>1108</v>
      </c>
      <c r="C1027" s="195">
        <v>-51746383</v>
      </c>
      <c r="D1027" s="195">
        <v>0</v>
      </c>
      <c r="E1027" s="195">
        <v>0</v>
      </c>
      <c r="F1027" s="195">
        <v>-51746383</v>
      </c>
    </row>
    <row r="1028" spans="1:6" x14ac:dyDescent="0.25">
      <c r="A1028" s="192" t="s">
        <v>1115</v>
      </c>
      <c r="B1028" s="192" t="s">
        <v>1116</v>
      </c>
      <c r="C1028" s="193">
        <v>-7364180981</v>
      </c>
      <c r="D1028" s="193">
        <v>-275074.25</v>
      </c>
      <c r="E1028" s="193">
        <v>-2145370094</v>
      </c>
      <c r="F1028" s="193">
        <v>-9509551075</v>
      </c>
    </row>
    <row r="1029" spans="1:6" x14ac:dyDescent="0.25">
      <c r="A1029" s="194" t="s">
        <v>1117</v>
      </c>
      <c r="B1029" s="194" t="s">
        <v>1116</v>
      </c>
      <c r="C1029" s="195">
        <v>0</v>
      </c>
      <c r="D1029" s="195">
        <v>-275074.25</v>
      </c>
      <c r="E1029" s="195">
        <v>-2145370094</v>
      </c>
      <c r="F1029" s="195">
        <v>-2145370094</v>
      </c>
    </row>
    <row r="1030" spans="1:6" x14ac:dyDescent="0.25">
      <c r="A1030" s="192" t="s">
        <v>1118</v>
      </c>
      <c r="B1030" s="192" t="s">
        <v>1105</v>
      </c>
      <c r="C1030" s="193">
        <v>0</v>
      </c>
      <c r="D1030" s="193">
        <v>-275074.25</v>
      </c>
      <c r="E1030" s="193">
        <v>-2145370094</v>
      </c>
      <c r="F1030" s="193">
        <v>-2145370094</v>
      </c>
    </row>
    <row r="1031" spans="1:6" x14ac:dyDescent="0.25">
      <c r="A1031" s="194" t="s">
        <v>1119</v>
      </c>
      <c r="B1031" s="194" t="s">
        <v>1116</v>
      </c>
      <c r="C1031" s="195">
        <v>-7364180981</v>
      </c>
      <c r="D1031" s="195">
        <v>0</v>
      </c>
      <c r="E1031" s="195">
        <v>0</v>
      </c>
      <c r="F1031" s="195">
        <v>-7364180981</v>
      </c>
    </row>
    <row r="1032" spans="1:6" x14ac:dyDescent="0.25">
      <c r="A1032" s="192" t="s">
        <v>1120</v>
      </c>
      <c r="B1032" s="192" t="s">
        <v>1108</v>
      </c>
      <c r="C1032" s="193">
        <v>-7364180981</v>
      </c>
      <c r="D1032" s="193">
        <v>0</v>
      </c>
      <c r="E1032" s="193">
        <v>0</v>
      </c>
      <c r="F1032" s="193">
        <v>-7364180981</v>
      </c>
    </row>
    <row r="1033" spans="1:6" x14ac:dyDescent="0.25">
      <c r="A1033" s="194" t="s">
        <v>1121</v>
      </c>
      <c r="B1033" s="194" t="s">
        <v>1116</v>
      </c>
      <c r="C1033" s="195">
        <v>0</v>
      </c>
      <c r="D1033" s="195">
        <v>-3605.41</v>
      </c>
      <c r="E1033" s="195">
        <v>-28119458</v>
      </c>
      <c r="F1033" s="195">
        <v>-28119458</v>
      </c>
    </row>
    <row r="1034" spans="1:6" x14ac:dyDescent="0.25">
      <c r="A1034" s="192" t="s">
        <v>1122</v>
      </c>
      <c r="B1034" s="192" t="s">
        <v>1123</v>
      </c>
      <c r="C1034" s="193">
        <v>0</v>
      </c>
      <c r="D1034" s="193">
        <v>-3605.41</v>
      </c>
      <c r="E1034" s="193">
        <v>-28119458</v>
      </c>
      <c r="F1034" s="193">
        <v>-28119458</v>
      </c>
    </row>
    <row r="1035" spans="1:6" x14ac:dyDescent="0.25">
      <c r="A1035" s="194" t="s">
        <v>3078</v>
      </c>
      <c r="B1035" s="194" t="s">
        <v>1116</v>
      </c>
      <c r="C1035" s="195">
        <v>-33532897</v>
      </c>
      <c r="D1035" s="195">
        <v>0</v>
      </c>
      <c r="E1035" s="195">
        <v>0</v>
      </c>
      <c r="F1035" s="195">
        <v>-33532897</v>
      </c>
    </row>
    <row r="1036" spans="1:6" x14ac:dyDescent="0.25">
      <c r="A1036" s="192" t="s">
        <v>3079</v>
      </c>
      <c r="B1036" s="192" t="s">
        <v>1138</v>
      </c>
      <c r="C1036" s="193">
        <v>-33532897</v>
      </c>
      <c r="D1036" s="193">
        <v>0</v>
      </c>
      <c r="E1036" s="193">
        <v>0</v>
      </c>
      <c r="F1036" s="193">
        <v>-33532897</v>
      </c>
    </row>
    <row r="1037" spans="1:6" x14ac:dyDescent="0.25">
      <c r="A1037" s="194" t="s">
        <v>1124</v>
      </c>
      <c r="B1037" s="194" t="s">
        <v>1116</v>
      </c>
      <c r="C1037" s="195">
        <v>0</v>
      </c>
      <c r="D1037" s="195">
        <v>3605.41</v>
      </c>
      <c r="E1037" s="195">
        <v>28119458</v>
      </c>
      <c r="F1037" s="195">
        <v>28119458</v>
      </c>
    </row>
    <row r="1038" spans="1:6" x14ac:dyDescent="0.25">
      <c r="A1038" s="192" t="s">
        <v>1125</v>
      </c>
      <c r="B1038" s="192" t="s">
        <v>1126</v>
      </c>
      <c r="C1038" s="193">
        <v>0</v>
      </c>
      <c r="D1038" s="193">
        <v>3605.41</v>
      </c>
      <c r="E1038" s="193">
        <v>28119458</v>
      </c>
      <c r="F1038" s="193">
        <v>28119458</v>
      </c>
    </row>
    <row r="1039" spans="1:6" x14ac:dyDescent="0.25">
      <c r="A1039" s="194" t="s">
        <v>3080</v>
      </c>
      <c r="B1039" s="194" t="s">
        <v>1116</v>
      </c>
      <c r="C1039" s="195">
        <v>33532897</v>
      </c>
      <c r="D1039" s="195">
        <v>0</v>
      </c>
      <c r="E1039" s="195">
        <v>0</v>
      </c>
      <c r="F1039" s="195">
        <v>33532897</v>
      </c>
    </row>
    <row r="1040" spans="1:6" x14ac:dyDescent="0.25">
      <c r="A1040" s="192" t="s">
        <v>3081</v>
      </c>
      <c r="B1040" s="192" t="s">
        <v>1141</v>
      </c>
      <c r="C1040" s="193">
        <v>33532897</v>
      </c>
      <c r="D1040" s="193">
        <v>0</v>
      </c>
      <c r="E1040" s="193">
        <v>0</v>
      </c>
      <c r="F1040" s="193">
        <v>33532897</v>
      </c>
    </row>
    <row r="1041" spans="1:6" x14ac:dyDescent="0.25">
      <c r="A1041" s="194" t="s">
        <v>1127</v>
      </c>
      <c r="B1041" s="194" t="s">
        <v>346</v>
      </c>
      <c r="C1041" s="195">
        <v>-767958660</v>
      </c>
      <c r="D1041" s="195">
        <v>-125558.01</v>
      </c>
      <c r="E1041" s="195">
        <v>-979257043</v>
      </c>
      <c r="F1041" s="195">
        <v>-1747215703</v>
      </c>
    </row>
    <row r="1042" spans="1:6" x14ac:dyDescent="0.25">
      <c r="A1042" s="192" t="s">
        <v>3147</v>
      </c>
      <c r="B1042" s="192" t="s">
        <v>346</v>
      </c>
      <c r="C1042" s="193">
        <v>0</v>
      </c>
      <c r="D1042" s="193">
        <v>-125558.01</v>
      </c>
      <c r="E1042" s="193">
        <v>-979257043</v>
      </c>
      <c r="F1042" s="193">
        <v>-979257043</v>
      </c>
    </row>
    <row r="1043" spans="1:6" x14ac:dyDescent="0.25">
      <c r="A1043" s="194" t="s">
        <v>3148</v>
      </c>
      <c r="B1043" s="194" t="s">
        <v>3149</v>
      </c>
      <c r="C1043" s="195">
        <v>0</v>
      </c>
      <c r="D1043" s="195">
        <v>-112507.2</v>
      </c>
      <c r="E1043" s="195">
        <v>-979257043</v>
      </c>
      <c r="F1043" s="195">
        <v>-979257043</v>
      </c>
    </row>
    <row r="1044" spans="1:6" x14ac:dyDescent="0.25">
      <c r="A1044" s="192" t="s">
        <v>1128</v>
      </c>
      <c r="B1044" s="192" t="s">
        <v>346</v>
      </c>
      <c r="C1044" s="193">
        <v>-767958660</v>
      </c>
      <c r="D1044" s="193">
        <v>0</v>
      </c>
      <c r="E1044" s="193">
        <v>0</v>
      </c>
      <c r="F1044" s="193">
        <v>-767958660</v>
      </c>
    </row>
    <row r="1045" spans="1:6" x14ac:dyDescent="0.25">
      <c r="A1045" s="194" t="s">
        <v>1129</v>
      </c>
      <c r="B1045" s="194" t="s">
        <v>1108</v>
      </c>
      <c r="C1045" s="195">
        <v>-767958660</v>
      </c>
      <c r="D1045" s="195">
        <v>0</v>
      </c>
      <c r="E1045" s="195">
        <v>0</v>
      </c>
      <c r="F1045" s="195">
        <v>-767958660</v>
      </c>
    </row>
    <row r="1046" spans="1:6" x14ac:dyDescent="0.25">
      <c r="A1046" s="192" t="s">
        <v>1130</v>
      </c>
      <c r="B1046" s="192" t="s">
        <v>352</v>
      </c>
      <c r="C1046" s="193">
        <v>-4789857084</v>
      </c>
      <c r="D1046" s="193">
        <v>-14552.75</v>
      </c>
      <c r="E1046" s="193">
        <v>-113500361</v>
      </c>
      <c r="F1046" s="193">
        <v>-4903357445</v>
      </c>
    </row>
    <row r="1047" spans="1:6" x14ac:dyDescent="0.25">
      <c r="A1047" s="194" t="s">
        <v>2966</v>
      </c>
      <c r="B1047" s="194" t="s">
        <v>352</v>
      </c>
      <c r="C1047" s="195">
        <v>0</v>
      </c>
      <c r="D1047" s="195">
        <v>-13903.48</v>
      </c>
      <c r="E1047" s="195">
        <v>-108436577</v>
      </c>
      <c r="F1047" s="195">
        <v>-108436577</v>
      </c>
    </row>
    <row r="1048" spans="1:6" x14ac:dyDescent="0.25">
      <c r="A1048" s="192" t="s">
        <v>2967</v>
      </c>
      <c r="B1048" s="192" t="s">
        <v>1105</v>
      </c>
      <c r="C1048" s="193">
        <v>0</v>
      </c>
      <c r="D1048" s="193">
        <v>-13903.48</v>
      </c>
      <c r="E1048" s="193">
        <v>-108436577</v>
      </c>
      <c r="F1048" s="193">
        <v>-108436577</v>
      </c>
    </row>
    <row r="1049" spans="1:6" x14ac:dyDescent="0.25">
      <c r="A1049" s="194" t="s">
        <v>1131</v>
      </c>
      <c r="B1049" s="194" t="s">
        <v>352</v>
      </c>
      <c r="C1049" s="195">
        <v>0</v>
      </c>
      <c r="D1049" s="195">
        <v>-649.27</v>
      </c>
      <c r="E1049" s="195">
        <v>-5063784</v>
      </c>
      <c r="F1049" s="195">
        <v>-5063784</v>
      </c>
    </row>
    <row r="1050" spans="1:6" x14ac:dyDescent="0.25">
      <c r="A1050" s="192" t="s">
        <v>1132</v>
      </c>
      <c r="B1050" s="192" t="s">
        <v>1133</v>
      </c>
      <c r="C1050" s="193">
        <v>0</v>
      </c>
      <c r="D1050" s="193">
        <v>-581.78</v>
      </c>
      <c r="E1050" s="193">
        <v>-5063784</v>
      </c>
      <c r="F1050" s="193">
        <v>-5063784</v>
      </c>
    </row>
    <row r="1051" spans="1:6" x14ac:dyDescent="0.25">
      <c r="A1051" s="194" t="s">
        <v>1134</v>
      </c>
      <c r="B1051" s="194" t="s">
        <v>352</v>
      </c>
      <c r="C1051" s="195">
        <v>-4789857084</v>
      </c>
      <c r="D1051" s="195">
        <v>0</v>
      </c>
      <c r="E1051" s="195">
        <v>0</v>
      </c>
      <c r="F1051" s="195">
        <v>-4789857084</v>
      </c>
    </row>
    <row r="1052" spans="1:6" x14ac:dyDescent="0.25">
      <c r="A1052" s="192" t="s">
        <v>1135</v>
      </c>
      <c r="B1052" s="192" t="s">
        <v>1108</v>
      </c>
      <c r="C1052" s="193">
        <v>-4789857084</v>
      </c>
      <c r="D1052" s="193">
        <v>0</v>
      </c>
      <c r="E1052" s="193">
        <v>0</v>
      </c>
      <c r="F1052" s="193">
        <v>-4789857084</v>
      </c>
    </row>
    <row r="1053" spans="1:6" x14ac:dyDescent="0.25">
      <c r="A1053" s="194" t="s">
        <v>1136</v>
      </c>
      <c r="B1053" s="194" t="s">
        <v>352</v>
      </c>
      <c r="C1053" s="195">
        <v>-5002856</v>
      </c>
      <c r="D1053" s="195">
        <v>0</v>
      </c>
      <c r="E1053" s="195">
        <v>0</v>
      </c>
      <c r="F1053" s="195">
        <v>-5002856</v>
      </c>
    </row>
    <row r="1054" spans="1:6" x14ac:dyDescent="0.25">
      <c r="A1054" s="192" t="s">
        <v>1137</v>
      </c>
      <c r="B1054" s="192" t="s">
        <v>1138</v>
      </c>
      <c r="C1054" s="193">
        <v>-5002856</v>
      </c>
      <c r="D1054" s="193">
        <v>0</v>
      </c>
      <c r="E1054" s="193">
        <v>0</v>
      </c>
      <c r="F1054" s="193">
        <v>-5002856</v>
      </c>
    </row>
    <row r="1055" spans="1:6" x14ac:dyDescent="0.25">
      <c r="A1055" s="194" t="s">
        <v>1139</v>
      </c>
      <c r="B1055" s="194" t="s">
        <v>352</v>
      </c>
      <c r="C1055" s="195">
        <v>5002856</v>
      </c>
      <c r="D1055" s="195">
        <v>0</v>
      </c>
      <c r="E1055" s="195">
        <v>0</v>
      </c>
      <c r="F1055" s="195">
        <v>5002856</v>
      </c>
    </row>
    <row r="1056" spans="1:6" x14ac:dyDescent="0.25">
      <c r="A1056" s="192" t="s">
        <v>1140</v>
      </c>
      <c r="B1056" s="192" t="s">
        <v>1141</v>
      </c>
      <c r="C1056" s="193">
        <v>5002856</v>
      </c>
      <c r="D1056" s="193">
        <v>0</v>
      </c>
      <c r="E1056" s="193">
        <v>0</v>
      </c>
      <c r="F1056" s="193">
        <v>5002856</v>
      </c>
    </row>
    <row r="1057" spans="1:6" x14ac:dyDescent="0.25">
      <c r="A1057" s="194" t="s">
        <v>1142</v>
      </c>
      <c r="B1057" s="194" t="s">
        <v>1143</v>
      </c>
      <c r="C1057" s="195">
        <v>-155558737158</v>
      </c>
      <c r="D1057" s="195">
        <v>-35285012.75</v>
      </c>
      <c r="E1057" s="195">
        <v>-275196282841</v>
      </c>
      <c r="F1057" s="195">
        <v>-430755019999</v>
      </c>
    </row>
    <row r="1058" spans="1:6" x14ac:dyDescent="0.25">
      <c r="A1058" s="192" t="s">
        <v>1144</v>
      </c>
      <c r="B1058" s="192" t="s">
        <v>1145</v>
      </c>
      <c r="C1058" s="193">
        <v>-8601890</v>
      </c>
      <c r="D1058" s="193">
        <v>-215322.57</v>
      </c>
      <c r="E1058" s="193">
        <v>-1679352401</v>
      </c>
      <c r="F1058" s="193">
        <v>-1687954291</v>
      </c>
    </row>
    <row r="1059" spans="1:6" x14ac:dyDescent="0.25">
      <c r="A1059" s="194" t="s">
        <v>1146</v>
      </c>
      <c r="B1059" s="194" t="s">
        <v>1145</v>
      </c>
      <c r="C1059" s="195">
        <v>0</v>
      </c>
      <c r="D1059" s="195">
        <v>-215322.57</v>
      </c>
      <c r="E1059" s="195">
        <v>-1679352401</v>
      </c>
      <c r="F1059" s="195">
        <v>-1679352401</v>
      </c>
    </row>
    <row r="1060" spans="1:6" x14ac:dyDescent="0.25">
      <c r="A1060" s="192" t="s">
        <v>1147</v>
      </c>
      <c r="B1060" s="192" t="s">
        <v>1105</v>
      </c>
      <c r="C1060" s="193">
        <v>0</v>
      </c>
      <c r="D1060" s="193">
        <v>-215322.57</v>
      </c>
      <c r="E1060" s="193">
        <v>-1679352401</v>
      </c>
      <c r="F1060" s="193">
        <v>-1679352401</v>
      </c>
    </row>
    <row r="1061" spans="1:6" x14ac:dyDescent="0.25">
      <c r="A1061" s="194" t="s">
        <v>1148</v>
      </c>
      <c r="B1061" s="194" t="s">
        <v>1145</v>
      </c>
      <c r="C1061" s="195">
        <v>-8601890</v>
      </c>
      <c r="D1061" s="195">
        <v>0</v>
      </c>
      <c r="E1061" s="195">
        <v>0</v>
      </c>
      <c r="F1061" s="195">
        <v>-8601890</v>
      </c>
    </row>
    <row r="1062" spans="1:6" x14ac:dyDescent="0.25">
      <c r="A1062" s="192" t="s">
        <v>1149</v>
      </c>
      <c r="B1062" s="192" t="s">
        <v>1108</v>
      </c>
      <c r="C1062" s="193">
        <v>-8601890</v>
      </c>
      <c r="D1062" s="193">
        <v>0</v>
      </c>
      <c r="E1062" s="193">
        <v>0</v>
      </c>
      <c r="F1062" s="193">
        <v>-8601890</v>
      </c>
    </row>
    <row r="1063" spans="1:6" x14ac:dyDescent="0.25">
      <c r="A1063" s="194" t="s">
        <v>1150</v>
      </c>
      <c r="B1063" s="194" t="s">
        <v>1102</v>
      </c>
      <c r="C1063" s="195">
        <v>-31770017842</v>
      </c>
      <c r="D1063" s="195">
        <v>-1447733.02</v>
      </c>
      <c r="E1063" s="195">
        <v>-11291217279</v>
      </c>
      <c r="F1063" s="195">
        <v>-43061235121</v>
      </c>
    </row>
    <row r="1064" spans="1:6" x14ac:dyDescent="0.25">
      <c r="A1064" s="192" t="s">
        <v>1151</v>
      </c>
      <c r="B1064" s="192" t="s">
        <v>1102</v>
      </c>
      <c r="C1064" s="193">
        <v>0</v>
      </c>
      <c r="D1064" s="193">
        <v>-1447733.02</v>
      </c>
      <c r="E1064" s="193">
        <v>-11291217279</v>
      </c>
      <c r="F1064" s="193">
        <v>-11291217279</v>
      </c>
    </row>
    <row r="1065" spans="1:6" x14ac:dyDescent="0.25">
      <c r="A1065" s="194" t="s">
        <v>1152</v>
      </c>
      <c r="B1065" s="194" t="s">
        <v>1105</v>
      </c>
      <c r="C1065" s="195">
        <v>0</v>
      </c>
      <c r="D1065" s="195">
        <v>-1447733.02</v>
      </c>
      <c r="E1065" s="195">
        <v>-11291217279</v>
      </c>
      <c r="F1065" s="195">
        <v>-11291217279</v>
      </c>
    </row>
    <row r="1066" spans="1:6" x14ac:dyDescent="0.25">
      <c r="A1066" s="192" t="s">
        <v>1153</v>
      </c>
      <c r="B1066" s="192" t="s">
        <v>1102</v>
      </c>
      <c r="C1066" s="193">
        <v>-31770017842</v>
      </c>
      <c r="D1066" s="193">
        <v>0</v>
      </c>
      <c r="E1066" s="193">
        <v>0</v>
      </c>
      <c r="F1066" s="193">
        <v>-31770017842</v>
      </c>
    </row>
    <row r="1067" spans="1:6" x14ac:dyDescent="0.25">
      <c r="A1067" s="194" t="s">
        <v>1154</v>
      </c>
      <c r="B1067" s="194" t="s">
        <v>1108</v>
      </c>
      <c r="C1067" s="195">
        <v>-31770017842</v>
      </c>
      <c r="D1067" s="195">
        <v>0</v>
      </c>
      <c r="E1067" s="195">
        <v>0</v>
      </c>
      <c r="F1067" s="195">
        <v>-31770017842</v>
      </c>
    </row>
    <row r="1068" spans="1:6" x14ac:dyDescent="0.25">
      <c r="A1068" s="192" t="s">
        <v>1155</v>
      </c>
      <c r="B1068" s="192" t="s">
        <v>1110</v>
      </c>
      <c r="C1068" s="193">
        <v>-7382181379</v>
      </c>
      <c r="D1068" s="193">
        <v>0</v>
      </c>
      <c r="E1068" s="193">
        <v>0</v>
      </c>
      <c r="F1068" s="193">
        <v>-7382181379</v>
      </c>
    </row>
    <row r="1069" spans="1:6" x14ac:dyDescent="0.25">
      <c r="A1069" s="194" t="s">
        <v>1156</v>
      </c>
      <c r="B1069" s="194" t="s">
        <v>1110</v>
      </c>
      <c r="C1069" s="195">
        <v>-7382181379</v>
      </c>
      <c r="D1069" s="195">
        <v>0</v>
      </c>
      <c r="E1069" s="195">
        <v>0</v>
      </c>
      <c r="F1069" s="195">
        <v>-7382181379</v>
      </c>
    </row>
    <row r="1070" spans="1:6" x14ac:dyDescent="0.25">
      <c r="A1070" s="192" t="s">
        <v>1157</v>
      </c>
      <c r="B1070" s="192" t="s">
        <v>1108</v>
      </c>
      <c r="C1070" s="193">
        <v>-7382181379</v>
      </c>
      <c r="D1070" s="193">
        <v>0</v>
      </c>
      <c r="E1070" s="193">
        <v>0</v>
      </c>
      <c r="F1070" s="193">
        <v>-7382181379</v>
      </c>
    </row>
    <row r="1071" spans="1:6" x14ac:dyDescent="0.25">
      <c r="A1071" s="194" t="s">
        <v>1158</v>
      </c>
      <c r="B1071" s="194" t="s">
        <v>1159</v>
      </c>
      <c r="C1071" s="195">
        <v>-4874085627</v>
      </c>
      <c r="D1071" s="195">
        <v>-403801.86</v>
      </c>
      <c r="E1071" s="195">
        <v>-3149347619</v>
      </c>
      <c r="F1071" s="195">
        <v>-8023433246</v>
      </c>
    </row>
    <row r="1072" spans="1:6" x14ac:dyDescent="0.25">
      <c r="A1072" s="192" t="s">
        <v>1160</v>
      </c>
      <c r="B1072" s="192" t="s">
        <v>1159</v>
      </c>
      <c r="C1072" s="193">
        <v>0</v>
      </c>
      <c r="D1072" s="193">
        <v>-403801.86</v>
      </c>
      <c r="E1072" s="193">
        <v>-3149347619</v>
      </c>
      <c r="F1072" s="193">
        <v>-3149347619</v>
      </c>
    </row>
    <row r="1073" spans="1:6" x14ac:dyDescent="0.25">
      <c r="A1073" s="194" t="s">
        <v>1161</v>
      </c>
      <c r="B1073" s="194" t="s">
        <v>1105</v>
      </c>
      <c r="C1073" s="195">
        <v>0</v>
      </c>
      <c r="D1073" s="195">
        <v>-403801.86</v>
      </c>
      <c r="E1073" s="195">
        <v>-3149347619</v>
      </c>
      <c r="F1073" s="195">
        <v>-3149347619</v>
      </c>
    </row>
    <row r="1074" spans="1:6" x14ac:dyDescent="0.25">
      <c r="A1074" s="192" t="s">
        <v>1162</v>
      </c>
      <c r="B1074" s="192" t="s">
        <v>1159</v>
      </c>
      <c r="C1074" s="193">
        <v>-4874085627</v>
      </c>
      <c r="D1074" s="193">
        <v>0</v>
      </c>
      <c r="E1074" s="193">
        <v>0</v>
      </c>
      <c r="F1074" s="193">
        <v>-4874085627</v>
      </c>
    </row>
    <row r="1075" spans="1:6" x14ac:dyDescent="0.25">
      <c r="A1075" s="194" t="s">
        <v>1163</v>
      </c>
      <c r="B1075" s="194" t="s">
        <v>1108</v>
      </c>
      <c r="C1075" s="195">
        <v>-4874085627</v>
      </c>
      <c r="D1075" s="195">
        <v>0</v>
      </c>
      <c r="E1075" s="195">
        <v>0</v>
      </c>
      <c r="F1075" s="195">
        <v>-4874085627</v>
      </c>
    </row>
    <row r="1076" spans="1:6" x14ac:dyDescent="0.25">
      <c r="A1076" s="192" t="s">
        <v>1164</v>
      </c>
      <c r="B1076" s="192" t="s">
        <v>346</v>
      </c>
      <c r="C1076" s="193">
        <v>-56291353655</v>
      </c>
      <c r="D1076" s="193">
        <v>-23643988.93</v>
      </c>
      <c r="E1076" s="193">
        <v>-184405144222</v>
      </c>
      <c r="F1076" s="193">
        <v>-240696497877</v>
      </c>
    </row>
    <row r="1077" spans="1:6" x14ac:dyDescent="0.25">
      <c r="A1077" s="194" t="s">
        <v>1165</v>
      </c>
      <c r="B1077" s="194" t="s">
        <v>346</v>
      </c>
      <c r="C1077" s="195">
        <v>0</v>
      </c>
      <c r="D1077" s="195">
        <v>-23643988.93</v>
      </c>
      <c r="E1077" s="195">
        <v>-184405144222</v>
      </c>
      <c r="F1077" s="195">
        <v>-184405144222</v>
      </c>
    </row>
    <row r="1078" spans="1:6" x14ac:dyDescent="0.25">
      <c r="A1078" s="192" t="s">
        <v>1166</v>
      </c>
      <c r="B1078" s="192" t="s">
        <v>1105</v>
      </c>
      <c r="C1078" s="193">
        <v>0</v>
      </c>
      <c r="D1078" s="193">
        <v>-23643988.93</v>
      </c>
      <c r="E1078" s="193">
        <v>-184405144222</v>
      </c>
      <c r="F1078" s="193">
        <v>-184405144222</v>
      </c>
    </row>
    <row r="1079" spans="1:6" x14ac:dyDescent="0.25">
      <c r="A1079" s="194" t="s">
        <v>1167</v>
      </c>
      <c r="B1079" s="194" t="s">
        <v>346</v>
      </c>
      <c r="C1079" s="195">
        <v>-56291353655</v>
      </c>
      <c r="D1079" s="195">
        <v>0</v>
      </c>
      <c r="E1079" s="195">
        <v>0</v>
      </c>
      <c r="F1079" s="195">
        <v>-56291353655</v>
      </c>
    </row>
    <row r="1080" spans="1:6" x14ac:dyDescent="0.25">
      <c r="A1080" s="192" t="s">
        <v>1168</v>
      </c>
      <c r="B1080" s="192" t="s">
        <v>1108</v>
      </c>
      <c r="C1080" s="193">
        <v>-56291353655</v>
      </c>
      <c r="D1080" s="193">
        <v>0</v>
      </c>
      <c r="E1080" s="193">
        <v>0</v>
      </c>
      <c r="F1080" s="193">
        <v>-56291353655</v>
      </c>
    </row>
    <row r="1081" spans="1:6" x14ac:dyDescent="0.25">
      <c r="A1081" s="194" t="s">
        <v>1169</v>
      </c>
      <c r="B1081" s="194" t="s">
        <v>352</v>
      </c>
      <c r="C1081" s="195">
        <v>-55232496765</v>
      </c>
      <c r="D1081" s="195">
        <v>-9574166.3699999992</v>
      </c>
      <c r="E1081" s="195">
        <v>-74671221320</v>
      </c>
      <c r="F1081" s="195">
        <v>-129903718085</v>
      </c>
    </row>
    <row r="1082" spans="1:6" x14ac:dyDescent="0.25">
      <c r="A1082" s="192" t="s">
        <v>1170</v>
      </c>
      <c r="B1082" s="192" t="s">
        <v>352</v>
      </c>
      <c r="C1082" s="193">
        <v>0</v>
      </c>
      <c r="D1082" s="193">
        <v>-9574166.3699999992</v>
      </c>
      <c r="E1082" s="193">
        <v>-74671221320</v>
      </c>
      <c r="F1082" s="193">
        <v>-74671221320</v>
      </c>
    </row>
    <row r="1083" spans="1:6" x14ac:dyDescent="0.25">
      <c r="A1083" s="194" t="s">
        <v>1171</v>
      </c>
      <c r="B1083" s="194" t="s">
        <v>1105</v>
      </c>
      <c r="C1083" s="195">
        <v>0</v>
      </c>
      <c r="D1083" s="195">
        <v>-9574166.3699999992</v>
      </c>
      <c r="E1083" s="195">
        <v>-74671221320</v>
      </c>
      <c r="F1083" s="195">
        <v>-74671221320</v>
      </c>
    </row>
    <row r="1084" spans="1:6" x14ac:dyDescent="0.25">
      <c r="A1084" s="192" t="s">
        <v>1172</v>
      </c>
      <c r="B1084" s="192" t="s">
        <v>352</v>
      </c>
      <c r="C1084" s="193">
        <v>-55232496765</v>
      </c>
      <c r="D1084" s="193">
        <v>0</v>
      </c>
      <c r="E1084" s="193">
        <v>0</v>
      </c>
      <c r="F1084" s="193">
        <v>-55232496765</v>
      </c>
    </row>
    <row r="1085" spans="1:6" x14ac:dyDescent="0.25">
      <c r="A1085" s="194" t="s">
        <v>1173</v>
      </c>
      <c r="B1085" s="194" t="s">
        <v>1108</v>
      </c>
      <c r="C1085" s="195">
        <v>-55232496765</v>
      </c>
      <c r="D1085" s="195">
        <v>0</v>
      </c>
      <c r="E1085" s="195">
        <v>0</v>
      </c>
      <c r="F1085" s="195">
        <v>-55232496765</v>
      </c>
    </row>
    <row r="1086" spans="1:6" x14ac:dyDescent="0.25">
      <c r="A1086" s="192" t="s">
        <v>1174</v>
      </c>
      <c r="B1086" s="192" t="s">
        <v>1175</v>
      </c>
      <c r="C1086" s="193">
        <v>-84021470697</v>
      </c>
      <c r="D1086" s="193">
        <v>-2011584.95</v>
      </c>
      <c r="E1086" s="193">
        <v>-15688833804</v>
      </c>
      <c r="F1086" s="193">
        <v>-99710304501</v>
      </c>
    </row>
    <row r="1087" spans="1:6" x14ac:dyDescent="0.25">
      <c r="A1087" s="194" t="s">
        <v>1176</v>
      </c>
      <c r="B1087" s="194" t="s">
        <v>245</v>
      </c>
      <c r="C1087" s="195">
        <v>-594398128</v>
      </c>
      <c r="D1087" s="195">
        <v>-50691.7</v>
      </c>
      <c r="E1087" s="195">
        <v>-395356734</v>
      </c>
      <c r="F1087" s="195">
        <v>-989754862</v>
      </c>
    </row>
    <row r="1088" spans="1:6" x14ac:dyDescent="0.25">
      <c r="A1088" s="192" t="s">
        <v>1177</v>
      </c>
      <c r="B1088" s="192" t="s">
        <v>245</v>
      </c>
      <c r="C1088" s="193">
        <v>0</v>
      </c>
      <c r="D1088" s="193">
        <v>-50691.7</v>
      </c>
      <c r="E1088" s="193">
        <v>-395356734</v>
      </c>
      <c r="F1088" s="193">
        <v>-395356734</v>
      </c>
    </row>
    <row r="1089" spans="1:6" x14ac:dyDescent="0.25">
      <c r="A1089" s="194" t="s">
        <v>1178</v>
      </c>
      <c r="B1089" s="194" t="s">
        <v>1179</v>
      </c>
      <c r="C1089" s="195">
        <v>0</v>
      </c>
      <c r="D1089" s="195">
        <v>-50691.7</v>
      </c>
      <c r="E1089" s="195">
        <v>-395356734</v>
      </c>
      <c r="F1089" s="195">
        <v>-395356734</v>
      </c>
    </row>
    <row r="1090" spans="1:6" x14ac:dyDescent="0.25">
      <c r="A1090" s="192" t="s">
        <v>1180</v>
      </c>
      <c r="B1090" s="192" t="s">
        <v>245</v>
      </c>
      <c r="C1090" s="193">
        <v>-594398128</v>
      </c>
      <c r="D1090" s="193">
        <v>0</v>
      </c>
      <c r="E1090" s="193">
        <v>0</v>
      </c>
      <c r="F1090" s="193">
        <v>-594398128</v>
      </c>
    </row>
    <row r="1091" spans="1:6" x14ac:dyDescent="0.25">
      <c r="A1091" s="194" t="s">
        <v>1181</v>
      </c>
      <c r="B1091" s="194" t="s">
        <v>1182</v>
      </c>
      <c r="C1091" s="195">
        <v>-594398128</v>
      </c>
      <c r="D1091" s="195">
        <v>0</v>
      </c>
      <c r="E1091" s="195">
        <v>0</v>
      </c>
      <c r="F1091" s="195">
        <v>-594398128</v>
      </c>
    </row>
    <row r="1092" spans="1:6" x14ac:dyDescent="0.25">
      <c r="A1092" s="192" t="s">
        <v>1183</v>
      </c>
      <c r="B1092" s="192" t="s">
        <v>1145</v>
      </c>
      <c r="C1092" s="193">
        <v>-121115522</v>
      </c>
      <c r="D1092" s="193">
        <v>-26684.93</v>
      </c>
      <c r="E1092" s="193">
        <v>-208122173</v>
      </c>
      <c r="F1092" s="193">
        <v>-329237695</v>
      </c>
    </row>
    <row r="1093" spans="1:6" x14ac:dyDescent="0.25">
      <c r="A1093" s="194" t="s">
        <v>1184</v>
      </c>
      <c r="B1093" s="194" t="s">
        <v>1145</v>
      </c>
      <c r="C1093" s="195">
        <v>0</v>
      </c>
      <c r="D1093" s="195">
        <v>-26684.93</v>
      </c>
      <c r="E1093" s="195">
        <v>-208122173</v>
      </c>
      <c r="F1093" s="195">
        <v>-208122173</v>
      </c>
    </row>
    <row r="1094" spans="1:6" x14ac:dyDescent="0.25">
      <c r="A1094" s="192" t="s">
        <v>1185</v>
      </c>
      <c r="B1094" s="192" t="s">
        <v>1186</v>
      </c>
      <c r="C1094" s="193">
        <v>0</v>
      </c>
      <c r="D1094" s="193">
        <v>-26684.93</v>
      </c>
      <c r="E1094" s="193">
        <v>-208122173</v>
      </c>
      <c r="F1094" s="193">
        <v>-208122173</v>
      </c>
    </row>
    <row r="1095" spans="1:6" x14ac:dyDescent="0.25">
      <c r="A1095" s="194" t="s">
        <v>1187</v>
      </c>
      <c r="B1095" s="194" t="s">
        <v>1145</v>
      </c>
      <c r="C1095" s="195">
        <v>-121115522</v>
      </c>
      <c r="D1095" s="195">
        <v>0</v>
      </c>
      <c r="E1095" s="195">
        <v>0</v>
      </c>
      <c r="F1095" s="195">
        <v>-121115522</v>
      </c>
    </row>
    <row r="1096" spans="1:6" x14ac:dyDescent="0.25">
      <c r="A1096" s="192" t="s">
        <v>1188</v>
      </c>
      <c r="B1096" s="192" t="s">
        <v>1189</v>
      </c>
      <c r="C1096" s="193">
        <v>-121115522</v>
      </c>
      <c r="D1096" s="193">
        <v>0</v>
      </c>
      <c r="E1096" s="193">
        <v>0</v>
      </c>
      <c r="F1096" s="193">
        <v>-121115522</v>
      </c>
    </row>
    <row r="1097" spans="1:6" x14ac:dyDescent="0.25">
      <c r="A1097" s="194" t="s">
        <v>2968</v>
      </c>
      <c r="B1097" s="194" t="s">
        <v>1145</v>
      </c>
      <c r="C1097" s="195">
        <v>0</v>
      </c>
      <c r="D1097" s="195">
        <v>-12684.93</v>
      </c>
      <c r="E1097" s="195">
        <v>-98932813</v>
      </c>
      <c r="F1097" s="195">
        <v>-98932813</v>
      </c>
    </row>
    <row r="1098" spans="1:6" x14ac:dyDescent="0.25">
      <c r="A1098" s="192" t="s">
        <v>2969</v>
      </c>
      <c r="B1098" s="192" t="s">
        <v>2970</v>
      </c>
      <c r="C1098" s="193">
        <v>0</v>
      </c>
      <c r="D1098" s="193">
        <v>-12684.93</v>
      </c>
      <c r="E1098" s="193">
        <v>-98932813</v>
      </c>
      <c r="F1098" s="193">
        <v>-98932813</v>
      </c>
    </row>
    <row r="1099" spans="1:6" x14ac:dyDescent="0.25">
      <c r="A1099" s="194" t="s">
        <v>2971</v>
      </c>
      <c r="B1099" s="194" t="s">
        <v>1145</v>
      </c>
      <c r="C1099" s="195">
        <v>-107115522</v>
      </c>
      <c r="D1099" s="195">
        <v>0</v>
      </c>
      <c r="E1099" s="195">
        <v>0</v>
      </c>
      <c r="F1099" s="195">
        <v>-107115522</v>
      </c>
    </row>
    <row r="1100" spans="1:6" x14ac:dyDescent="0.25">
      <c r="A1100" s="192" t="s">
        <v>2972</v>
      </c>
      <c r="B1100" s="192" t="s">
        <v>2973</v>
      </c>
      <c r="C1100" s="193">
        <v>-107115522</v>
      </c>
      <c r="D1100" s="193">
        <v>0</v>
      </c>
      <c r="E1100" s="193">
        <v>0</v>
      </c>
      <c r="F1100" s="193">
        <v>-107115522</v>
      </c>
    </row>
    <row r="1101" spans="1:6" x14ac:dyDescent="0.25">
      <c r="A1101" s="194" t="s">
        <v>2974</v>
      </c>
      <c r="B1101" s="194" t="s">
        <v>1145</v>
      </c>
      <c r="C1101" s="195">
        <v>0</v>
      </c>
      <c r="D1101" s="195">
        <v>12684.93</v>
      </c>
      <c r="E1101" s="195">
        <v>98932813</v>
      </c>
      <c r="F1101" s="195">
        <v>98932813</v>
      </c>
    </row>
    <row r="1102" spans="1:6" x14ac:dyDescent="0.25">
      <c r="A1102" s="192" t="s">
        <v>2975</v>
      </c>
      <c r="B1102" s="192" t="s">
        <v>2970</v>
      </c>
      <c r="C1102" s="193">
        <v>0</v>
      </c>
      <c r="D1102" s="193">
        <v>12684.93</v>
      </c>
      <c r="E1102" s="193">
        <v>98932813</v>
      </c>
      <c r="F1102" s="193">
        <v>98932813</v>
      </c>
    </row>
    <row r="1103" spans="1:6" x14ac:dyDescent="0.25">
      <c r="A1103" s="194" t="s">
        <v>2976</v>
      </c>
      <c r="B1103" s="194" t="s">
        <v>1145</v>
      </c>
      <c r="C1103" s="195">
        <v>107115522</v>
      </c>
      <c r="D1103" s="195">
        <v>0</v>
      </c>
      <c r="E1103" s="195">
        <v>0</v>
      </c>
      <c r="F1103" s="195">
        <v>107115522</v>
      </c>
    </row>
    <row r="1104" spans="1:6" x14ac:dyDescent="0.25">
      <c r="A1104" s="192" t="s">
        <v>2977</v>
      </c>
      <c r="B1104" s="192" t="s">
        <v>2973</v>
      </c>
      <c r="C1104" s="193">
        <v>107115522</v>
      </c>
      <c r="D1104" s="193">
        <v>0</v>
      </c>
      <c r="E1104" s="193">
        <v>0</v>
      </c>
      <c r="F1104" s="193">
        <v>107115522</v>
      </c>
    </row>
    <row r="1105" spans="1:6" x14ac:dyDescent="0.25">
      <c r="A1105" s="194" t="s">
        <v>1190</v>
      </c>
      <c r="B1105" s="194" t="s">
        <v>1102</v>
      </c>
      <c r="C1105" s="195">
        <v>-42472595527</v>
      </c>
      <c r="D1105" s="195">
        <v>-76755.38</v>
      </c>
      <c r="E1105" s="195">
        <v>-598633630</v>
      </c>
      <c r="F1105" s="195">
        <v>-43071229157</v>
      </c>
    </row>
    <row r="1106" spans="1:6" x14ac:dyDescent="0.25">
      <c r="A1106" s="192" t="s">
        <v>1191</v>
      </c>
      <c r="B1106" s="192" t="s">
        <v>1102</v>
      </c>
      <c r="C1106" s="193">
        <v>0</v>
      </c>
      <c r="D1106" s="193">
        <v>-76755.38</v>
      </c>
      <c r="E1106" s="193">
        <v>-598633630</v>
      </c>
      <c r="F1106" s="193">
        <v>-598633630</v>
      </c>
    </row>
    <row r="1107" spans="1:6" x14ac:dyDescent="0.25">
      <c r="A1107" s="194" t="s">
        <v>1192</v>
      </c>
      <c r="B1107" s="194" t="s">
        <v>1193</v>
      </c>
      <c r="C1107" s="195">
        <v>0</v>
      </c>
      <c r="D1107" s="195">
        <v>-76755.38</v>
      </c>
      <c r="E1107" s="195">
        <v>-598633630</v>
      </c>
      <c r="F1107" s="195">
        <v>-598633630</v>
      </c>
    </row>
    <row r="1108" spans="1:6" x14ac:dyDescent="0.25">
      <c r="A1108" s="192" t="s">
        <v>1194</v>
      </c>
      <c r="B1108" s="192" t="s">
        <v>1102</v>
      </c>
      <c r="C1108" s="193">
        <v>-42472595527</v>
      </c>
      <c r="D1108" s="193">
        <v>0</v>
      </c>
      <c r="E1108" s="193">
        <v>0</v>
      </c>
      <c r="F1108" s="193">
        <v>-42472595527</v>
      </c>
    </row>
    <row r="1109" spans="1:6" x14ac:dyDescent="0.25">
      <c r="A1109" s="194" t="s">
        <v>1195</v>
      </c>
      <c r="B1109" s="194" t="s">
        <v>1196</v>
      </c>
      <c r="C1109" s="195">
        <v>-42472595527</v>
      </c>
      <c r="D1109" s="195">
        <v>0</v>
      </c>
      <c r="E1109" s="195">
        <v>0</v>
      </c>
      <c r="F1109" s="195">
        <v>-42472595527</v>
      </c>
    </row>
    <row r="1110" spans="1:6" x14ac:dyDescent="0.25">
      <c r="A1110" s="192" t="s">
        <v>1197</v>
      </c>
      <c r="B1110" s="192" t="s">
        <v>1102</v>
      </c>
      <c r="C1110" s="193">
        <v>-57910188</v>
      </c>
      <c r="D1110" s="193">
        <v>0</v>
      </c>
      <c r="E1110" s="193">
        <v>0</v>
      </c>
      <c r="F1110" s="193">
        <v>-57910188</v>
      </c>
    </row>
    <row r="1111" spans="1:6" x14ac:dyDescent="0.25">
      <c r="A1111" s="194" t="s">
        <v>1198</v>
      </c>
      <c r="B1111" s="194" t="s">
        <v>1199</v>
      </c>
      <c r="C1111" s="195">
        <v>-57910188</v>
      </c>
      <c r="D1111" s="195">
        <v>0</v>
      </c>
      <c r="E1111" s="195">
        <v>0</v>
      </c>
      <c r="F1111" s="195">
        <v>-57910188</v>
      </c>
    </row>
    <row r="1112" spans="1:6" x14ac:dyDescent="0.25">
      <c r="A1112" s="192" t="s">
        <v>1200</v>
      </c>
      <c r="B1112" s="192" t="s">
        <v>1102</v>
      </c>
      <c r="C1112" s="193">
        <v>57910188</v>
      </c>
      <c r="D1112" s="193">
        <v>0</v>
      </c>
      <c r="E1112" s="193">
        <v>0</v>
      </c>
      <c r="F1112" s="193">
        <v>57910188</v>
      </c>
    </row>
    <row r="1113" spans="1:6" x14ac:dyDescent="0.25">
      <c r="A1113" s="194" t="s">
        <v>1201</v>
      </c>
      <c r="B1113" s="194" t="s">
        <v>1199</v>
      </c>
      <c r="C1113" s="195">
        <v>57910188</v>
      </c>
      <c r="D1113" s="195">
        <v>0</v>
      </c>
      <c r="E1113" s="195">
        <v>0</v>
      </c>
      <c r="F1113" s="195">
        <v>57910188</v>
      </c>
    </row>
    <row r="1114" spans="1:6" x14ac:dyDescent="0.25">
      <c r="A1114" s="192" t="s">
        <v>1202</v>
      </c>
      <c r="B1114" s="192" t="s">
        <v>1110</v>
      </c>
      <c r="C1114" s="193">
        <v>-17343280</v>
      </c>
      <c r="D1114" s="193">
        <v>0</v>
      </c>
      <c r="E1114" s="193">
        <v>0</v>
      </c>
      <c r="F1114" s="193">
        <v>-17343280</v>
      </c>
    </row>
    <row r="1115" spans="1:6" x14ac:dyDescent="0.25">
      <c r="A1115" s="194" t="s">
        <v>1203</v>
      </c>
      <c r="B1115" s="194" t="s">
        <v>1110</v>
      </c>
      <c r="C1115" s="195">
        <v>-17343280</v>
      </c>
      <c r="D1115" s="195">
        <v>0</v>
      </c>
      <c r="E1115" s="195">
        <v>0</v>
      </c>
      <c r="F1115" s="195">
        <v>-17343280</v>
      </c>
    </row>
    <row r="1116" spans="1:6" x14ac:dyDescent="0.25">
      <c r="A1116" s="192" t="s">
        <v>1204</v>
      </c>
      <c r="B1116" s="192" t="s">
        <v>1196</v>
      </c>
      <c r="C1116" s="193">
        <v>-17343280</v>
      </c>
      <c r="D1116" s="193">
        <v>0</v>
      </c>
      <c r="E1116" s="193">
        <v>0</v>
      </c>
      <c r="F1116" s="193">
        <v>-17343280</v>
      </c>
    </row>
    <row r="1117" spans="1:6" x14ac:dyDescent="0.25">
      <c r="A1117" s="194" t="s">
        <v>1205</v>
      </c>
      <c r="B1117" s="194" t="s">
        <v>1110</v>
      </c>
      <c r="C1117" s="195">
        <v>-3343278</v>
      </c>
      <c r="D1117" s="195">
        <v>0</v>
      </c>
      <c r="E1117" s="195">
        <v>0</v>
      </c>
      <c r="F1117" s="195">
        <v>-3343278</v>
      </c>
    </row>
    <row r="1118" spans="1:6" x14ac:dyDescent="0.25">
      <c r="A1118" s="192" t="s">
        <v>1206</v>
      </c>
      <c r="B1118" s="192" t="s">
        <v>1207</v>
      </c>
      <c r="C1118" s="193">
        <v>-3343278</v>
      </c>
      <c r="D1118" s="193">
        <v>0</v>
      </c>
      <c r="E1118" s="193">
        <v>0</v>
      </c>
      <c r="F1118" s="193">
        <v>-3343278</v>
      </c>
    </row>
    <row r="1119" spans="1:6" x14ac:dyDescent="0.25">
      <c r="A1119" s="194" t="s">
        <v>1208</v>
      </c>
      <c r="B1119" s="194" t="s">
        <v>1110</v>
      </c>
      <c r="C1119" s="195">
        <v>3343278</v>
      </c>
      <c r="D1119" s="195">
        <v>0</v>
      </c>
      <c r="E1119" s="195">
        <v>0</v>
      </c>
      <c r="F1119" s="195">
        <v>3343278</v>
      </c>
    </row>
    <row r="1120" spans="1:6" x14ac:dyDescent="0.25">
      <c r="A1120" s="192" t="s">
        <v>1209</v>
      </c>
      <c r="B1120" s="192" t="s">
        <v>1207</v>
      </c>
      <c r="C1120" s="193">
        <v>3343278</v>
      </c>
      <c r="D1120" s="193">
        <v>0</v>
      </c>
      <c r="E1120" s="193">
        <v>0</v>
      </c>
      <c r="F1120" s="193">
        <v>3343278</v>
      </c>
    </row>
    <row r="1121" spans="1:6" x14ac:dyDescent="0.25">
      <c r="A1121" s="194" t="s">
        <v>1210</v>
      </c>
      <c r="B1121" s="194" t="s">
        <v>1159</v>
      </c>
      <c r="C1121" s="195">
        <v>-2793655978</v>
      </c>
      <c r="D1121" s="195">
        <v>-52021.45</v>
      </c>
      <c r="E1121" s="195">
        <v>-405727774</v>
      </c>
      <c r="F1121" s="195">
        <v>-3199383752</v>
      </c>
    </row>
    <row r="1122" spans="1:6" x14ac:dyDescent="0.25">
      <c r="A1122" s="192" t="s">
        <v>1211</v>
      </c>
      <c r="B1122" s="192" t="s">
        <v>1159</v>
      </c>
      <c r="C1122" s="193">
        <v>0</v>
      </c>
      <c r="D1122" s="193">
        <v>-52021.45</v>
      </c>
      <c r="E1122" s="193">
        <v>-405727774</v>
      </c>
      <c r="F1122" s="193">
        <v>-405727774</v>
      </c>
    </row>
    <row r="1123" spans="1:6" x14ac:dyDescent="0.25">
      <c r="A1123" s="194" t="s">
        <v>1212</v>
      </c>
      <c r="B1123" s="194" t="s">
        <v>1193</v>
      </c>
      <c r="C1123" s="195">
        <v>0</v>
      </c>
      <c r="D1123" s="195">
        <v>-52021.45</v>
      </c>
      <c r="E1123" s="195">
        <v>-405727774</v>
      </c>
      <c r="F1123" s="195">
        <v>-405727774</v>
      </c>
    </row>
    <row r="1124" spans="1:6" x14ac:dyDescent="0.25">
      <c r="A1124" s="192" t="s">
        <v>1213</v>
      </c>
      <c r="B1124" s="192" t="s">
        <v>1159</v>
      </c>
      <c r="C1124" s="193">
        <v>-2793655978</v>
      </c>
      <c r="D1124" s="193">
        <v>0</v>
      </c>
      <c r="E1124" s="193">
        <v>0</v>
      </c>
      <c r="F1124" s="193">
        <v>-2793655978</v>
      </c>
    </row>
    <row r="1125" spans="1:6" x14ac:dyDescent="0.25">
      <c r="A1125" s="194" t="s">
        <v>1214</v>
      </c>
      <c r="B1125" s="194" t="s">
        <v>1196</v>
      </c>
      <c r="C1125" s="195">
        <v>-2793655978</v>
      </c>
      <c r="D1125" s="195">
        <v>0</v>
      </c>
      <c r="E1125" s="195">
        <v>0</v>
      </c>
      <c r="F1125" s="195">
        <v>-2793655978</v>
      </c>
    </row>
    <row r="1126" spans="1:6" x14ac:dyDescent="0.25">
      <c r="A1126" s="192" t="s">
        <v>1215</v>
      </c>
      <c r="B1126" s="192" t="s">
        <v>346</v>
      </c>
      <c r="C1126" s="193">
        <v>-7179115420</v>
      </c>
      <c r="D1126" s="193">
        <v>-1318586.45</v>
      </c>
      <c r="E1126" s="193">
        <v>-10283972184</v>
      </c>
      <c r="F1126" s="193">
        <v>-17463087604</v>
      </c>
    </row>
    <row r="1127" spans="1:6" x14ac:dyDescent="0.25">
      <c r="A1127" s="194" t="s">
        <v>1216</v>
      </c>
      <c r="B1127" s="194" t="s">
        <v>346</v>
      </c>
      <c r="C1127" s="195">
        <v>0</v>
      </c>
      <c r="D1127" s="195">
        <v>-1318586.45</v>
      </c>
      <c r="E1127" s="195">
        <v>-10283972184</v>
      </c>
      <c r="F1127" s="195">
        <v>-10283972184</v>
      </c>
    </row>
    <row r="1128" spans="1:6" x14ac:dyDescent="0.25">
      <c r="A1128" s="192" t="s">
        <v>1217</v>
      </c>
      <c r="B1128" s="192" t="s">
        <v>1193</v>
      </c>
      <c r="C1128" s="193">
        <v>0</v>
      </c>
      <c r="D1128" s="193">
        <v>-1318586.45</v>
      </c>
      <c r="E1128" s="193">
        <v>-10283972184</v>
      </c>
      <c r="F1128" s="193">
        <v>-10283972184</v>
      </c>
    </row>
    <row r="1129" spans="1:6" x14ac:dyDescent="0.25">
      <c r="A1129" s="194" t="s">
        <v>1218</v>
      </c>
      <c r="B1129" s="194" t="s">
        <v>346</v>
      </c>
      <c r="C1129" s="195">
        <v>-7179115420</v>
      </c>
      <c r="D1129" s="195">
        <v>0</v>
      </c>
      <c r="E1129" s="195">
        <v>0</v>
      </c>
      <c r="F1129" s="195">
        <v>-7179115420</v>
      </c>
    </row>
    <row r="1130" spans="1:6" x14ac:dyDescent="0.25">
      <c r="A1130" s="192" t="s">
        <v>1219</v>
      </c>
      <c r="B1130" s="192" t="s">
        <v>1196</v>
      </c>
      <c r="C1130" s="193">
        <v>-7179115420</v>
      </c>
      <c r="D1130" s="193">
        <v>0</v>
      </c>
      <c r="E1130" s="193">
        <v>0</v>
      </c>
      <c r="F1130" s="193">
        <v>-7179115420</v>
      </c>
    </row>
    <row r="1131" spans="1:6" x14ac:dyDescent="0.25">
      <c r="A1131" s="194" t="s">
        <v>1220</v>
      </c>
      <c r="B1131" s="194" t="s">
        <v>352</v>
      </c>
      <c r="C1131" s="195">
        <v>-30843246842</v>
      </c>
      <c r="D1131" s="195">
        <v>-486845.04</v>
      </c>
      <c r="E1131" s="195">
        <v>-3797021309</v>
      </c>
      <c r="F1131" s="195">
        <v>-34640268151</v>
      </c>
    </row>
    <row r="1132" spans="1:6" x14ac:dyDescent="0.25">
      <c r="A1132" s="192" t="s">
        <v>1221</v>
      </c>
      <c r="B1132" s="192" t="s">
        <v>352</v>
      </c>
      <c r="C1132" s="193">
        <v>0</v>
      </c>
      <c r="D1132" s="193">
        <v>-486845.04</v>
      </c>
      <c r="E1132" s="193">
        <v>-3797021309</v>
      </c>
      <c r="F1132" s="193">
        <v>-3797021309</v>
      </c>
    </row>
    <row r="1133" spans="1:6" x14ac:dyDescent="0.25">
      <c r="A1133" s="194" t="s">
        <v>1222</v>
      </c>
      <c r="B1133" s="194" t="s">
        <v>1193</v>
      </c>
      <c r="C1133" s="195">
        <v>0</v>
      </c>
      <c r="D1133" s="195">
        <v>-486845.04</v>
      </c>
      <c r="E1133" s="195">
        <v>-3797021309</v>
      </c>
      <c r="F1133" s="195">
        <v>-3797021309</v>
      </c>
    </row>
    <row r="1134" spans="1:6" x14ac:dyDescent="0.25">
      <c r="A1134" s="192" t="s">
        <v>1223</v>
      </c>
      <c r="B1134" s="192" t="s">
        <v>352</v>
      </c>
      <c r="C1134" s="193">
        <v>-30843246842</v>
      </c>
      <c r="D1134" s="193">
        <v>0</v>
      </c>
      <c r="E1134" s="193">
        <v>0</v>
      </c>
      <c r="F1134" s="193">
        <v>-30843246842</v>
      </c>
    </row>
    <row r="1135" spans="1:6" x14ac:dyDescent="0.25">
      <c r="A1135" s="194" t="s">
        <v>1224</v>
      </c>
      <c r="B1135" s="194" t="s">
        <v>1196</v>
      </c>
      <c r="C1135" s="195">
        <v>-30843246842</v>
      </c>
      <c r="D1135" s="195">
        <v>0</v>
      </c>
      <c r="E1135" s="195">
        <v>0</v>
      </c>
      <c r="F1135" s="195">
        <v>-30843246842</v>
      </c>
    </row>
    <row r="1136" spans="1:6" x14ac:dyDescent="0.25">
      <c r="A1136" s="192" t="s">
        <v>1225</v>
      </c>
      <c r="B1136" s="192" t="s">
        <v>352</v>
      </c>
      <c r="C1136" s="193">
        <v>-170044029</v>
      </c>
      <c r="D1136" s="193">
        <v>0</v>
      </c>
      <c r="E1136" s="193">
        <v>0</v>
      </c>
      <c r="F1136" s="193">
        <v>-170044029</v>
      </c>
    </row>
    <row r="1137" spans="1:6" x14ac:dyDescent="0.25">
      <c r="A1137" s="194" t="s">
        <v>1226</v>
      </c>
      <c r="B1137" s="194" t="s">
        <v>1227</v>
      </c>
      <c r="C1137" s="195">
        <v>-170044029</v>
      </c>
      <c r="D1137" s="195">
        <v>0</v>
      </c>
      <c r="E1137" s="195">
        <v>0</v>
      </c>
      <c r="F1137" s="195">
        <v>-170044029</v>
      </c>
    </row>
    <row r="1138" spans="1:6" x14ac:dyDescent="0.25">
      <c r="A1138" s="192" t="s">
        <v>1228</v>
      </c>
      <c r="B1138" s="192" t="s">
        <v>352</v>
      </c>
      <c r="C1138" s="193">
        <v>170044029</v>
      </c>
      <c r="D1138" s="193">
        <v>0</v>
      </c>
      <c r="E1138" s="193">
        <v>0</v>
      </c>
      <c r="F1138" s="193">
        <v>170044029</v>
      </c>
    </row>
    <row r="1139" spans="1:6" x14ac:dyDescent="0.25">
      <c r="A1139" s="194" t="s">
        <v>1229</v>
      </c>
      <c r="B1139" s="194" t="s">
        <v>1227</v>
      </c>
      <c r="C1139" s="195">
        <v>170044029</v>
      </c>
      <c r="D1139" s="195">
        <v>0</v>
      </c>
      <c r="E1139" s="195">
        <v>0</v>
      </c>
      <c r="F1139" s="195">
        <v>170044029</v>
      </c>
    </row>
    <row r="1140" spans="1:6" x14ac:dyDescent="0.25">
      <c r="A1140" s="192" t="s">
        <v>1230</v>
      </c>
      <c r="B1140" s="192" t="s">
        <v>1231</v>
      </c>
      <c r="C1140" s="193">
        <v>-426438000000</v>
      </c>
      <c r="D1140" s="193">
        <v>-17913871.420000002</v>
      </c>
      <c r="E1140" s="193">
        <v>-139714582534</v>
      </c>
      <c r="F1140" s="193">
        <v>-566152582534</v>
      </c>
    </row>
    <row r="1141" spans="1:6" x14ac:dyDescent="0.25">
      <c r="A1141" s="194" t="s">
        <v>1232</v>
      </c>
      <c r="B1141" s="194" t="s">
        <v>245</v>
      </c>
      <c r="C1141" s="195">
        <v>-15700000000</v>
      </c>
      <c r="D1141" s="195">
        <v>-3050976.84</v>
      </c>
      <c r="E1141" s="195">
        <v>-23795300610</v>
      </c>
      <c r="F1141" s="195">
        <v>-39495300610</v>
      </c>
    </row>
    <row r="1142" spans="1:6" x14ac:dyDescent="0.25">
      <c r="A1142" s="192" t="s">
        <v>1233</v>
      </c>
      <c r="B1142" s="192" t="s">
        <v>245</v>
      </c>
      <c r="C1142" s="193">
        <v>0</v>
      </c>
      <c r="D1142" s="193">
        <v>-3050976.84</v>
      </c>
      <c r="E1142" s="193">
        <v>-23795300610</v>
      </c>
      <c r="F1142" s="193">
        <v>-23795300610</v>
      </c>
    </row>
    <row r="1143" spans="1:6" x14ac:dyDescent="0.25">
      <c r="A1143" s="194" t="s">
        <v>2800</v>
      </c>
      <c r="B1143" s="194" t="s">
        <v>245</v>
      </c>
      <c r="C1143" s="195">
        <v>0</v>
      </c>
      <c r="D1143" s="195">
        <v>-3000000</v>
      </c>
      <c r="E1143" s="195">
        <v>-23397720000</v>
      </c>
      <c r="F1143" s="195">
        <v>-23397720000</v>
      </c>
    </row>
    <row r="1144" spans="1:6" x14ac:dyDescent="0.25">
      <c r="A1144" s="192" t="s">
        <v>1234</v>
      </c>
      <c r="B1144" s="192" t="s">
        <v>245</v>
      </c>
      <c r="C1144" s="193">
        <v>0</v>
      </c>
      <c r="D1144" s="193">
        <v>-50976.84</v>
      </c>
      <c r="E1144" s="193">
        <v>-397580610</v>
      </c>
      <c r="F1144" s="193">
        <v>-397580610</v>
      </c>
    </row>
    <row r="1145" spans="1:6" x14ac:dyDescent="0.25">
      <c r="A1145" s="194" t="s">
        <v>1235</v>
      </c>
      <c r="B1145" s="194" t="s">
        <v>245</v>
      </c>
      <c r="C1145" s="195">
        <v>-15700000000</v>
      </c>
      <c r="D1145" s="195">
        <v>0</v>
      </c>
      <c r="E1145" s="195">
        <v>0</v>
      </c>
      <c r="F1145" s="195">
        <v>-15700000000</v>
      </c>
    </row>
    <row r="1146" spans="1:6" x14ac:dyDescent="0.25">
      <c r="A1146" s="192" t="s">
        <v>1236</v>
      </c>
      <c r="B1146" s="192" t="s">
        <v>245</v>
      </c>
      <c r="C1146" s="193">
        <v>-15000000000</v>
      </c>
      <c r="D1146" s="193">
        <v>0</v>
      </c>
      <c r="E1146" s="193">
        <v>0</v>
      </c>
      <c r="F1146" s="193">
        <v>-15000000000</v>
      </c>
    </row>
    <row r="1147" spans="1:6" x14ac:dyDescent="0.25">
      <c r="A1147" s="194" t="s">
        <v>3275</v>
      </c>
      <c r="B1147" s="194" t="s">
        <v>245</v>
      </c>
      <c r="C1147" s="195">
        <v>-700000000</v>
      </c>
      <c r="D1147" s="195">
        <v>0</v>
      </c>
      <c r="E1147" s="195">
        <v>0</v>
      </c>
      <c r="F1147" s="195">
        <v>-700000000</v>
      </c>
    </row>
    <row r="1148" spans="1:6" x14ac:dyDescent="0.25">
      <c r="A1148" s="192" t="s">
        <v>1237</v>
      </c>
      <c r="B1148" s="192" t="s">
        <v>1145</v>
      </c>
      <c r="C1148" s="193">
        <v>-13000000000</v>
      </c>
      <c r="D1148" s="193">
        <v>-60000</v>
      </c>
      <c r="E1148" s="193">
        <v>-467954400</v>
      </c>
      <c r="F1148" s="193">
        <v>-13467954400</v>
      </c>
    </row>
    <row r="1149" spans="1:6" x14ac:dyDescent="0.25">
      <c r="A1149" s="194" t="s">
        <v>3670</v>
      </c>
      <c r="B1149" s="194" t="s">
        <v>1145</v>
      </c>
      <c r="C1149" s="195">
        <v>0</v>
      </c>
      <c r="D1149" s="195">
        <v>-60000</v>
      </c>
      <c r="E1149" s="195">
        <v>-467954400</v>
      </c>
      <c r="F1149" s="195">
        <v>-467954400</v>
      </c>
    </row>
    <row r="1150" spans="1:6" x14ac:dyDescent="0.25">
      <c r="A1150" s="192" t="s">
        <v>3671</v>
      </c>
      <c r="B1150" s="192" t="s">
        <v>1145</v>
      </c>
      <c r="C1150" s="193">
        <v>0</v>
      </c>
      <c r="D1150" s="193">
        <v>-60000</v>
      </c>
      <c r="E1150" s="193">
        <v>-467954400</v>
      </c>
      <c r="F1150" s="193">
        <v>-467954400</v>
      </c>
    </row>
    <row r="1151" spans="1:6" x14ac:dyDescent="0.25">
      <c r="A1151" s="194" t="s">
        <v>1238</v>
      </c>
      <c r="B1151" s="194" t="s">
        <v>1145</v>
      </c>
      <c r="C1151" s="195">
        <v>-13000000000</v>
      </c>
      <c r="D1151" s="195">
        <v>0</v>
      </c>
      <c r="E1151" s="195">
        <v>0</v>
      </c>
      <c r="F1151" s="195">
        <v>-13000000000</v>
      </c>
    </row>
    <row r="1152" spans="1:6" x14ac:dyDescent="0.25">
      <c r="A1152" s="192" t="s">
        <v>1239</v>
      </c>
      <c r="B1152" s="192" t="s">
        <v>1145</v>
      </c>
      <c r="C1152" s="193">
        <v>-13000000000</v>
      </c>
      <c r="D1152" s="193">
        <v>0</v>
      </c>
      <c r="E1152" s="193">
        <v>0</v>
      </c>
      <c r="F1152" s="193">
        <v>-13000000000</v>
      </c>
    </row>
    <row r="1153" spans="1:6" x14ac:dyDescent="0.25">
      <c r="A1153" s="194" t="s">
        <v>1240</v>
      </c>
      <c r="B1153" s="194" t="s">
        <v>1102</v>
      </c>
      <c r="C1153" s="195">
        <v>-151930000000</v>
      </c>
      <c r="D1153" s="195">
        <v>-300000</v>
      </c>
      <c r="E1153" s="195">
        <v>-2339772000</v>
      </c>
      <c r="F1153" s="195">
        <v>-154269772000</v>
      </c>
    </row>
    <row r="1154" spans="1:6" x14ac:dyDescent="0.25">
      <c r="A1154" s="192" t="s">
        <v>1241</v>
      </c>
      <c r="B1154" s="192" t="s">
        <v>1102</v>
      </c>
      <c r="C1154" s="193">
        <v>0</v>
      </c>
      <c r="D1154" s="193">
        <v>-300000</v>
      </c>
      <c r="E1154" s="193">
        <v>-2339772000</v>
      </c>
      <c r="F1154" s="193">
        <v>-2339772000</v>
      </c>
    </row>
    <row r="1155" spans="1:6" x14ac:dyDescent="0.25">
      <c r="A1155" s="194" t="s">
        <v>1242</v>
      </c>
      <c r="B1155" s="194" t="s">
        <v>1102</v>
      </c>
      <c r="C1155" s="195">
        <v>0</v>
      </c>
      <c r="D1155" s="195">
        <v>-300000</v>
      </c>
      <c r="E1155" s="195">
        <v>-2339772000</v>
      </c>
      <c r="F1155" s="195">
        <v>-2339772000</v>
      </c>
    </row>
    <row r="1156" spans="1:6" x14ac:dyDescent="0.25">
      <c r="A1156" s="192" t="s">
        <v>1243</v>
      </c>
      <c r="B1156" s="192" t="s">
        <v>1102</v>
      </c>
      <c r="C1156" s="193">
        <v>-151930000000</v>
      </c>
      <c r="D1156" s="193">
        <v>0</v>
      </c>
      <c r="E1156" s="193">
        <v>0</v>
      </c>
      <c r="F1156" s="193">
        <v>-151930000000</v>
      </c>
    </row>
    <row r="1157" spans="1:6" x14ac:dyDescent="0.25">
      <c r="A1157" s="194" t="s">
        <v>1244</v>
      </c>
      <c r="B1157" s="194" t="s">
        <v>1102</v>
      </c>
      <c r="C1157" s="195">
        <v>-64030000000</v>
      </c>
      <c r="D1157" s="195">
        <v>0</v>
      </c>
      <c r="E1157" s="195">
        <v>0</v>
      </c>
      <c r="F1157" s="195">
        <v>-64030000000</v>
      </c>
    </row>
    <row r="1158" spans="1:6" x14ac:dyDescent="0.25">
      <c r="A1158" s="192" t="s">
        <v>1245</v>
      </c>
      <c r="B1158" s="192" t="s">
        <v>1102</v>
      </c>
      <c r="C1158" s="193">
        <v>-87900000000</v>
      </c>
      <c r="D1158" s="193">
        <v>0</v>
      </c>
      <c r="E1158" s="193">
        <v>0</v>
      </c>
      <c r="F1158" s="193">
        <v>-87900000000</v>
      </c>
    </row>
    <row r="1159" spans="1:6" x14ac:dyDescent="0.25">
      <c r="A1159" s="194" t="s">
        <v>1246</v>
      </c>
      <c r="B1159" s="194" t="s">
        <v>1110</v>
      </c>
      <c r="C1159" s="195">
        <v>-72550000000</v>
      </c>
      <c r="D1159" s="195">
        <v>-525000</v>
      </c>
      <c r="E1159" s="195">
        <v>-4094601000</v>
      </c>
      <c r="F1159" s="195">
        <v>-76644601000</v>
      </c>
    </row>
    <row r="1160" spans="1:6" x14ac:dyDescent="0.25">
      <c r="A1160" s="192" t="s">
        <v>1247</v>
      </c>
      <c r="B1160" s="192" t="s">
        <v>1110</v>
      </c>
      <c r="C1160" s="193">
        <v>0</v>
      </c>
      <c r="D1160" s="193">
        <v>-525000</v>
      </c>
      <c r="E1160" s="193">
        <v>-4094601000</v>
      </c>
      <c r="F1160" s="193">
        <v>-4094601000</v>
      </c>
    </row>
    <row r="1161" spans="1:6" x14ac:dyDescent="0.25">
      <c r="A1161" s="194" t="s">
        <v>1248</v>
      </c>
      <c r="B1161" s="194" t="s">
        <v>1110</v>
      </c>
      <c r="C1161" s="195">
        <v>0</v>
      </c>
      <c r="D1161" s="195">
        <v>-525000</v>
      </c>
      <c r="E1161" s="195">
        <v>-4094601000</v>
      </c>
      <c r="F1161" s="195">
        <v>-4094601000</v>
      </c>
    </row>
    <row r="1162" spans="1:6" x14ac:dyDescent="0.25">
      <c r="A1162" s="192" t="s">
        <v>1249</v>
      </c>
      <c r="B1162" s="192" t="s">
        <v>1110</v>
      </c>
      <c r="C1162" s="193">
        <v>-72550000000</v>
      </c>
      <c r="D1162" s="193">
        <v>0</v>
      </c>
      <c r="E1162" s="193">
        <v>0</v>
      </c>
      <c r="F1162" s="193">
        <v>-72550000000</v>
      </c>
    </row>
    <row r="1163" spans="1:6" x14ac:dyDescent="0.25">
      <c r="A1163" s="194" t="s">
        <v>1250</v>
      </c>
      <c r="B1163" s="194" t="s">
        <v>1110</v>
      </c>
      <c r="C1163" s="195">
        <v>-46000000000</v>
      </c>
      <c r="D1163" s="195">
        <v>0</v>
      </c>
      <c r="E1163" s="195">
        <v>0</v>
      </c>
      <c r="F1163" s="195">
        <v>-46000000000</v>
      </c>
    </row>
    <row r="1164" spans="1:6" x14ac:dyDescent="0.25">
      <c r="A1164" s="192" t="s">
        <v>1251</v>
      </c>
      <c r="B1164" s="192" t="s">
        <v>1110</v>
      </c>
      <c r="C1164" s="193">
        <v>-26550000000</v>
      </c>
      <c r="D1164" s="193">
        <v>0</v>
      </c>
      <c r="E1164" s="193">
        <v>0</v>
      </c>
      <c r="F1164" s="193">
        <v>-26550000000</v>
      </c>
    </row>
    <row r="1165" spans="1:6" x14ac:dyDescent="0.25">
      <c r="A1165" s="194" t="s">
        <v>1252</v>
      </c>
      <c r="B1165" s="194" t="s">
        <v>1253</v>
      </c>
      <c r="C1165" s="195">
        <v>-91758000000</v>
      </c>
      <c r="D1165" s="195">
        <v>-6177894.5800000001</v>
      </c>
      <c r="E1165" s="195">
        <v>-48182882524</v>
      </c>
      <c r="F1165" s="195">
        <v>-139940882524</v>
      </c>
    </row>
    <row r="1166" spans="1:6" x14ac:dyDescent="0.25">
      <c r="A1166" s="192" t="s">
        <v>1254</v>
      </c>
      <c r="B1166" s="192" t="s">
        <v>1159</v>
      </c>
      <c r="C1166" s="193">
        <v>0</v>
      </c>
      <c r="D1166" s="193">
        <v>-6177894.5800000001</v>
      </c>
      <c r="E1166" s="193">
        <v>-48182882524</v>
      </c>
      <c r="F1166" s="193">
        <v>-48182882524</v>
      </c>
    </row>
    <row r="1167" spans="1:6" x14ac:dyDescent="0.25">
      <c r="A1167" s="194" t="s">
        <v>3424</v>
      </c>
      <c r="B1167" s="194" t="s">
        <v>1159</v>
      </c>
      <c r="C1167" s="195">
        <v>0</v>
      </c>
      <c r="D1167" s="195">
        <v>-125000</v>
      </c>
      <c r="E1167" s="195">
        <v>-974905000</v>
      </c>
      <c r="F1167" s="195">
        <v>-974905000</v>
      </c>
    </row>
    <row r="1168" spans="1:6" x14ac:dyDescent="0.25">
      <c r="A1168" s="192" t="s">
        <v>1255</v>
      </c>
      <c r="B1168" s="192" t="s">
        <v>1159</v>
      </c>
      <c r="C1168" s="193">
        <v>0</v>
      </c>
      <c r="D1168" s="193">
        <v>-2672894.58</v>
      </c>
      <c r="E1168" s="193">
        <v>-20846546324</v>
      </c>
      <c r="F1168" s="193">
        <v>-20846546324</v>
      </c>
    </row>
    <row r="1169" spans="1:6" x14ac:dyDescent="0.25">
      <c r="A1169" s="194" t="s">
        <v>1256</v>
      </c>
      <c r="B1169" s="194" t="s">
        <v>1159</v>
      </c>
      <c r="C1169" s="195">
        <v>0</v>
      </c>
      <c r="D1169" s="195">
        <v>-3380000</v>
      </c>
      <c r="E1169" s="195">
        <v>-26361431200</v>
      </c>
      <c r="F1169" s="195">
        <v>-26361431200</v>
      </c>
    </row>
    <row r="1170" spans="1:6" x14ac:dyDescent="0.25">
      <c r="A1170" s="192" t="s">
        <v>1257</v>
      </c>
      <c r="B1170" s="192" t="s">
        <v>1159</v>
      </c>
      <c r="C1170" s="193">
        <v>-91758000000</v>
      </c>
      <c r="D1170" s="193">
        <v>0</v>
      </c>
      <c r="E1170" s="193">
        <v>0</v>
      </c>
      <c r="F1170" s="193">
        <v>-91758000000</v>
      </c>
    </row>
    <row r="1171" spans="1:6" x14ac:dyDescent="0.25">
      <c r="A1171" s="194" t="s">
        <v>3672</v>
      </c>
      <c r="B1171" s="194" t="s">
        <v>1159</v>
      </c>
      <c r="C1171" s="195">
        <v>-600000000</v>
      </c>
      <c r="D1171" s="195">
        <v>0</v>
      </c>
      <c r="E1171" s="195">
        <v>0</v>
      </c>
      <c r="F1171" s="195">
        <v>-600000000</v>
      </c>
    </row>
    <row r="1172" spans="1:6" x14ac:dyDescent="0.25">
      <c r="A1172" s="192" t="s">
        <v>3673</v>
      </c>
      <c r="B1172" s="192" t="s">
        <v>1159</v>
      </c>
      <c r="C1172" s="193">
        <v>-400000000</v>
      </c>
      <c r="D1172" s="193">
        <v>0</v>
      </c>
      <c r="E1172" s="193">
        <v>0</v>
      </c>
      <c r="F1172" s="193">
        <v>-400000000</v>
      </c>
    </row>
    <row r="1173" spans="1:6" x14ac:dyDescent="0.25">
      <c r="A1173" s="194" t="s">
        <v>1258</v>
      </c>
      <c r="B1173" s="194" t="s">
        <v>1159</v>
      </c>
      <c r="C1173" s="195">
        <v>-82608000000</v>
      </c>
      <c r="D1173" s="195">
        <v>0</v>
      </c>
      <c r="E1173" s="195">
        <v>0</v>
      </c>
      <c r="F1173" s="195">
        <v>-82608000000</v>
      </c>
    </row>
    <row r="1174" spans="1:6" x14ac:dyDescent="0.25">
      <c r="A1174" s="192" t="s">
        <v>1259</v>
      </c>
      <c r="B1174" s="192" t="s">
        <v>1159</v>
      </c>
      <c r="C1174" s="193">
        <v>-8150000000</v>
      </c>
      <c r="D1174" s="193">
        <v>0</v>
      </c>
      <c r="E1174" s="193">
        <v>0</v>
      </c>
      <c r="F1174" s="193">
        <v>-8150000000</v>
      </c>
    </row>
    <row r="1175" spans="1:6" x14ac:dyDescent="0.25">
      <c r="A1175" s="194" t="s">
        <v>1260</v>
      </c>
      <c r="B1175" s="194" t="s">
        <v>346</v>
      </c>
      <c r="C1175" s="195">
        <v>-18000000000</v>
      </c>
      <c r="D1175" s="195">
        <v>-5500000</v>
      </c>
      <c r="E1175" s="195">
        <v>-42895820000</v>
      </c>
      <c r="F1175" s="195">
        <v>-60895820000</v>
      </c>
    </row>
    <row r="1176" spans="1:6" x14ac:dyDescent="0.25">
      <c r="A1176" s="192" t="s">
        <v>1261</v>
      </c>
      <c r="B1176" s="192" t="s">
        <v>346</v>
      </c>
      <c r="C1176" s="193">
        <v>0</v>
      </c>
      <c r="D1176" s="193">
        <v>-5500000</v>
      </c>
      <c r="E1176" s="193">
        <v>-42895820000</v>
      </c>
      <c r="F1176" s="193">
        <v>-42895820000</v>
      </c>
    </row>
    <row r="1177" spans="1:6" x14ac:dyDescent="0.25">
      <c r="A1177" s="194" t="s">
        <v>1262</v>
      </c>
      <c r="B1177" s="194" t="s">
        <v>346</v>
      </c>
      <c r="C1177" s="195">
        <v>0</v>
      </c>
      <c r="D1177" s="195">
        <v>-3500000</v>
      </c>
      <c r="E1177" s="195">
        <v>-27297340000</v>
      </c>
      <c r="F1177" s="195">
        <v>-27297340000</v>
      </c>
    </row>
    <row r="1178" spans="1:6" x14ac:dyDescent="0.25">
      <c r="A1178" s="192" t="s">
        <v>3082</v>
      </c>
      <c r="B1178" s="192" t="s">
        <v>346</v>
      </c>
      <c r="C1178" s="193">
        <v>0</v>
      </c>
      <c r="D1178" s="193">
        <v>-2000000</v>
      </c>
      <c r="E1178" s="193">
        <v>-15598480000</v>
      </c>
      <c r="F1178" s="193">
        <v>-15598480000</v>
      </c>
    </row>
    <row r="1179" spans="1:6" x14ac:dyDescent="0.25">
      <c r="A1179" s="194" t="s">
        <v>1263</v>
      </c>
      <c r="B1179" s="194" t="s">
        <v>346</v>
      </c>
      <c r="C1179" s="195">
        <v>-18000000000</v>
      </c>
      <c r="D1179" s="195">
        <v>0</v>
      </c>
      <c r="E1179" s="195">
        <v>0</v>
      </c>
      <c r="F1179" s="195">
        <v>-18000000000</v>
      </c>
    </row>
    <row r="1180" spans="1:6" x14ac:dyDescent="0.25">
      <c r="A1180" s="192" t="s">
        <v>1264</v>
      </c>
      <c r="B1180" s="192" t="s">
        <v>346</v>
      </c>
      <c r="C1180" s="193">
        <v>-8000000000</v>
      </c>
      <c r="D1180" s="193">
        <v>0</v>
      </c>
      <c r="E1180" s="193">
        <v>0</v>
      </c>
      <c r="F1180" s="193">
        <v>-8000000000</v>
      </c>
    </row>
    <row r="1181" spans="1:6" x14ac:dyDescent="0.25">
      <c r="A1181" s="194" t="s">
        <v>3425</v>
      </c>
      <c r="B1181" s="194" t="s">
        <v>346</v>
      </c>
      <c r="C1181" s="195">
        <v>-10000000000</v>
      </c>
      <c r="D1181" s="195">
        <v>0</v>
      </c>
      <c r="E1181" s="195">
        <v>0</v>
      </c>
      <c r="F1181" s="195">
        <v>-10000000000</v>
      </c>
    </row>
    <row r="1182" spans="1:6" x14ac:dyDescent="0.25">
      <c r="A1182" s="192" t="s">
        <v>1265</v>
      </c>
      <c r="B1182" s="192" t="s">
        <v>352</v>
      </c>
      <c r="C1182" s="193">
        <v>-63500000000</v>
      </c>
      <c r="D1182" s="193">
        <v>-2300000</v>
      </c>
      <c r="E1182" s="193">
        <v>-17938252000</v>
      </c>
      <c r="F1182" s="193">
        <v>-81438252000</v>
      </c>
    </row>
    <row r="1183" spans="1:6" x14ac:dyDescent="0.25">
      <c r="A1183" s="194" t="s">
        <v>3083</v>
      </c>
      <c r="B1183" s="194" t="s">
        <v>352</v>
      </c>
      <c r="C1183" s="195">
        <v>0</v>
      </c>
      <c r="D1183" s="195">
        <v>-2300000</v>
      </c>
      <c r="E1183" s="195">
        <v>-17938252000</v>
      </c>
      <c r="F1183" s="195">
        <v>-17938252000</v>
      </c>
    </row>
    <row r="1184" spans="1:6" x14ac:dyDescent="0.25">
      <c r="A1184" s="192" t="s">
        <v>3084</v>
      </c>
      <c r="B1184" s="192" t="s">
        <v>352</v>
      </c>
      <c r="C1184" s="193">
        <v>0</v>
      </c>
      <c r="D1184" s="193">
        <v>-2300000</v>
      </c>
      <c r="E1184" s="193">
        <v>-17938252000</v>
      </c>
      <c r="F1184" s="193">
        <v>-17938252000</v>
      </c>
    </row>
    <row r="1185" spans="1:6" x14ac:dyDescent="0.25">
      <c r="A1185" s="194" t="s">
        <v>1266</v>
      </c>
      <c r="B1185" s="194" t="s">
        <v>352</v>
      </c>
      <c r="C1185" s="195">
        <v>-63500000000</v>
      </c>
      <c r="D1185" s="195">
        <v>0</v>
      </c>
      <c r="E1185" s="195">
        <v>0</v>
      </c>
      <c r="F1185" s="195">
        <v>-63500000000</v>
      </c>
    </row>
    <row r="1186" spans="1:6" x14ac:dyDescent="0.25">
      <c r="A1186" s="192" t="s">
        <v>1267</v>
      </c>
      <c r="B1186" s="192" t="s">
        <v>352</v>
      </c>
      <c r="C1186" s="193">
        <v>-58500000000</v>
      </c>
      <c r="D1186" s="193">
        <v>0</v>
      </c>
      <c r="E1186" s="193">
        <v>0</v>
      </c>
      <c r="F1186" s="193">
        <v>-58500000000</v>
      </c>
    </row>
    <row r="1187" spans="1:6" x14ac:dyDescent="0.25">
      <c r="A1187" s="194" t="s">
        <v>2978</v>
      </c>
      <c r="B1187" s="194" t="s">
        <v>352</v>
      </c>
      <c r="C1187" s="195">
        <v>-5000000000</v>
      </c>
      <c r="D1187" s="195">
        <v>0</v>
      </c>
      <c r="E1187" s="195">
        <v>0</v>
      </c>
      <c r="F1187" s="195">
        <v>-5000000000</v>
      </c>
    </row>
    <row r="1188" spans="1:6" x14ac:dyDescent="0.25">
      <c r="A1188" s="192" t="s">
        <v>3674</v>
      </c>
      <c r="B1188" s="192" t="s">
        <v>3675</v>
      </c>
      <c r="C1188" s="193">
        <v>0</v>
      </c>
      <c r="D1188" s="193">
        <v>-171806.46</v>
      </c>
      <c r="E1188" s="193">
        <v>-1339959815</v>
      </c>
      <c r="F1188" s="193">
        <v>-1339959815</v>
      </c>
    </row>
    <row r="1189" spans="1:6" x14ac:dyDescent="0.25">
      <c r="A1189" s="194" t="s">
        <v>3676</v>
      </c>
      <c r="B1189" s="194" t="s">
        <v>3675</v>
      </c>
      <c r="C1189" s="195">
        <v>0</v>
      </c>
      <c r="D1189" s="195">
        <v>-171806.46</v>
      </c>
      <c r="E1189" s="195">
        <v>-1339959815</v>
      </c>
      <c r="F1189" s="195">
        <v>-1339959815</v>
      </c>
    </row>
    <row r="1190" spans="1:6" x14ac:dyDescent="0.25">
      <c r="A1190" s="192" t="s">
        <v>3677</v>
      </c>
      <c r="B1190" s="192" t="s">
        <v>231</v>
      </c>
      <c r="C1190" s="193">
        <v>0</v>
      </c>
      <c r="D1190" s="193">
        <v>-171806.46</v>
      </c>
      <c r="E1190" s="193">
        <v>-1339959815</v>
      </c>
      <c r="F1190" s="193">
        <v>-1339959815</v>
      </c>
    </row>
    <row r="1191" spans="1:6" x14ac:dyDescent="0.25">
      <c r="A1191" s="194" t="s">
        <v>3678</v>
      </c>
      <c r="B1191" s="194" t="s">
        <v>231</v>
      </c>
      <c r="C1191" s="195">
        <v>0</v>
      </c>
      <c r="D1191" s="195">
        <v>-171806.46</v>
      </c>
      <c r="E1191" s="195">
        <v>-1339959815</v>
      </c>
      <c r="F1191" s="195">
        <v>-1339959815</v>
      </c>
    </row>
    <row r="1192" spans="1:6" x14ac:dyDescent="0.25">
      <c r="A1192" s="192" t="s">
        <v>3679</v>
      </c>
      <c r="B1192" s="192" t="s">
        <v>231</v>
      </c>
      <c r="C1192" s="193">
        <v>0</v>
      </c>
      <c r="D1192" s="193">
        <v>-171806.46</v>
      </c>
      <c r="E1192" s="193">
        <v>-1339959815</v>
      </c>
      <c r="F1192" s="193">
        <v>-1339959815</v>
      </c>
    </row>
    <row r="1193" spans="1:6" x14ac:dyDescent="0.25">
      <c r="A1193" s="194" t="s">
        <v>1268</v>
      </c>
      <c r="B1193" s="194" t="s">
        <v>364</v>
      </c>
      <c r="C1193" s="195">
        <v>-228378898176</v>
      </c>
      <c r="D1193" s="195">
        <v>-12700000</v>
      </c>
      <c r="E1193" s="195">
        <v>-99050348000</v>
      </c>
      <c r="F1193" s="195">
        <v>-327429246176</v>
      </c>
    </row>
    <row r="1194" spans="1:6" x14ac:dyDescent="0.25">
      <c r="A1194" s="192" t="s">
        <v>1269</v>
      </c>
      <c r="B1194" s="192" t="s">
        <v>1270</v>
      </c>
      <c r="C1194" s="193">
        <v>-228378898176</v>
      </c>
      <c r="D1194" s="193">
        <v>-12700000</v>
      </c>
      <c r="E1194" s="193">
        <v>-99050348000</v>
      </c>
      <c r="F1194" s="193">
        <v>-327429246176</v>
      </c>
    </row>
    <row r="1195" spans="1:6" x14ac:dyDescent="0.25">
      <c r="A1195" s="194" t="s">
        <v>3085</v>
      </c>
      <c r="B1195" s="194" t="s">
        <v>222</v>
      </c>
      <c r="C1195" s="195">
        <v>-190878898176</v>
      </c>
      <c r="D1195" s="195">
        <v>0</v>
      </c>
      <c r="E1195" s="195">
        <v>0</v>
      </c>
      <c r="F1195" s="195">
        <v>-190878898176</v>
      </c>
    </row>
    <row r="1196" spans="1:6" x14ac:dyDescent="0.25">
      <c r="A1196" s="192" t="s">
        <v>3086</v>
      </c>
      <c r="B1196" s="192" t="s">
        <v>222</v>
      </c>
      <c r="C1196" s="193">
        <v>-190878898176</v>
      </c>
      <c r="D1196" s="193">
        <v>0</v>
      </c>
      <c r="E1196" s="193">
        <v>0</v>
      </c>
      <c r="F1196" s="193">
        <v>-190878898176</v>
      </c>
    </row>
    <row r="1197" spans="1:6" x14ac:dyDescent="0.25">
      <c r="A1197" s="194" t="s">
        <v>3426</v>
      </c>
      <c r="B1197" s="194" t="s">
        <v>3087</v>
      </c>
      <c r="C1197" s="195">
        <v>-170296661853</v>
      </c>
      <c r="D1197" s="195">
        <v>0</v>
      </c>
      <c r="E1197" s="195">
        <v>0</v>
      </c>
      <c r="F1197" s="195">
        <v>-170296661853</v>
      </c>
    </row>
    <row r="1198" spans="1:6" x14ac:dyDescent="0.25">
      <c r="A1198" s="192" t="s">
        <v>3276</v>
      </c>
      <c r="B1198" s="192" t="s">
        <v>3087</v>
      </c>
      <c r="C1198" s="193">
        <v>-20582236323</v>
      </c>
      <c r="D1198" s="193">
        <v>0</v>
      </c>
      <c r="E1198" s="193">
        <v>0</v>
      </c>
      <c r="F1198" s="193">
        <v>-20582236323</v>
      </c>
    </row>
    <row r="1199" spans="1:6" x14ac:dyDescent="0.25">
      <c r="A1199" s="194" t="s">
        <v>2979</v>
      </c>
      <c r="B1199" s="194" t="s">
        <v>344</v>
      </c>
      <c r="C1199" s="195">
        <v>-37500000000</v>
      </c>
      <c r="D1199" s="195">
        <v>-12700000</v>
      </c>
      <c r="E1199" s="195">
        <v>-99050348000</v>
      </c>
      <c r="F1199" s="195">
        <v>-136550348000</v>
      </c>
    </row>
    <row r="1200" spans="1:6" x14ac:dyDescent="0.25">
      <c r="A1200" s="192" t="s">
        <v>3088</v>
      </c>
      <c r="B1200" s="192" t="s">
        <v>344</v>
      </c>
      <c r="C1200" s="193">
        <v>0</v>
      </c>
      <c r="D1200" s="193">
        <v>-12700000</v>
      </c>
      <c r="E1200" s="193">
        <v>-99050348000</v>
      </c>
      <c r="F1200" s="193">
        <v>-99050348000</v>
      </c>
    </row>
    <row r="1201" spans="1:6" x14ac:dyDescent="0.25">
      <c r="A1201" s="194" t="s">
        <v>3089</v>
      </c>
      <c r="B1201" s="194" t="s">
        <v>2980</v>
      </c>
      <c r="C1201" s="195">
        <v>0</v>
      </c>
      <c r="D1201" s="195">
        <v>-12700000</v>
      </c>
      <c r="E1201" s="195">
        <v>-99050348000</v>
      </c>
      <c r="F1201" s="195">
        <v>-99050348000</v>
      </c>
    </row>
    <row r="1202" spans="1:6" x14ac:dyDescent="0.25">
      <c r="A1202" s="192" t="s">
        <v>3277</v>
      </c>
      <c r="B1202" s="192" t="s">
        <v>344</v>
      </c>
      <c r="C1202" s="193">
        <v>-37500000000</v>
      </c>
      <c r="D1202" s="193">
        <v>0</v>
      </c>
      <c r="E1202" s="193">
        <v>0</v>
      </c>
      <c r="F1202" s="193">
        <v>-37500000000</v>
      </c>
    </row>
    <row r="1203" spans="1:6" x14ac:dyDescent="0.25">
      <c r="A1203" s="194" t="s">
        <v>3278</v>
      </c>
      <c r="B1203" s="194" t="s">
        <v>2980</v>
      </c>
      <c r="C1203" s="195">
        <v>-37500000000</v>
      </c>
      <c r="D1203" s="195">
        <v>0</v>
      </c>
      <c r="E1203" s="195">
        <v>0</v>
      </c>
      <c r="F1203" s="195">
        <v>-37500000000</v>
      </c>
    </row>
    <row r="1204" spans="1:6" x14ac:dyDescent="0.25">
      <c r="A1204" s="192" t="s">
        <v>1271</v>
      </c>
      <c r="B1204" s="192" t="s">
        <v>1272</v>
      </c>
      <c r="C1204" s="193">
        <v>-175054695976</v>
      </c>
      <c r="D1204" s="193">
        <v>-75338040.519999996</v>
      </c>
      <c r="E1204" s="193">
        <v>-587579459146</v>
      </c>
      <c r="F1204" s="193">
        <v>-762634155122</v>
      </c>
    </row>
    <row r="1205" spans="1:6" x14ac:dyDescent="0.25">
      <c r="A1205" s="194" t="s">
        <v>1273</v>
      </c>
      <c r="B1205" s="194" t="s">
        <v>1272</v>
      </c>
      <c r="C1205" s="195">
        <v>-175054695976</v>
      </c>
      <c r="D1205" s="195">
        <v>-75338040.519999996</v>
      </c>
      <c r="E1205" s="195">
        <v>-587579459146</v>
      </c>
      <c r="F1205" s="195">
        <v>-762634155122</v>
      </c>
    </row>
    <row r="1206" spans="1:6" x14ac:dyDescent="0.25">
      <c r="A1206" s="192" t="s">
        <v>1274</v>
      </c>
      <c r="B1206" s="192" t="s">
        <v>1275</v>
      </c>
      <c r="C1206" s="193">
        <v>-6250000000</v>
      </c>
      <c r="D1206" s="193">
        <v>-72217902.019999996</v>
      </c>
      <c r="E1206" s="193">
        <v>-563244750151</v>
      </c>
      <c r="F1206" s="193">
        <v>-569494750151</v>
      </c>
    </row>
    <row r="1207" spans="1:6" x14ac:dyDescent="0.25">
      <c r="A1207" s="194" t="s">
        <v>1276</v>
      </c>
      <c r="B1207" s="194" t="s">
        <v>1275</v>
      </c>
      <c r="C1207" s="195">
        <v>0</v>
      </c>
      <c r="D1207" s="195">
        <v>-72217902.019999996</v>
      </c>
      <c r="E1207" s="195">
        <v>-563244750151</v>
      </c>
      <c r="F1207" s="195">
        <v>-563244750151</v>
      </c>
    </row>
    <row r="1208" spans="1:6" x14ac:dyDescent="0.25">
      <c r="A1208" s="192" t="s">
        <v>3680</v>
      </c>
      <c r="B1208" s="192" t="s">
        <v>1275</v>
      </c>
      <c r="C1208" s="193">
        <v>0</v>
      </c>
      <c r="D1208" s="193">
        <v>-9000000</v>
      </c>
      <c r="E1208" s="193">
        <v>-70193160000</v>
      </c>
      <c r="F1208" s="193">
        <v>-70193160000</v>
      </c>
    </row>
    <row r="1209" spans="1:6" x14ac:dyDescent="0.25">
      <c r="A1209" s="194" t="s">
        <v>3427</v>
      </c>
      <c r="B1209" s="194" t="s">
        <v>1277</v>
      </c>
      <c r="C1209" s="195">
        <v>0</v>
      </c>
      <c r="D1209" s="195">
        <v>-8500000</v>
      </c>
      <c r="E1209" s="195">
        <v>-66293540000</v>
      </c>
      <c r="F1209" s="195">
        <v>-66293540000</v>
      </c>
    </row>
    <row r="1210" spans="1:6" x14ac:dyDescent="0.25">
      <c r="A1210" s="192" t="s">
        <v>3150</v>
      </c>
      <c r="B1210" s="192" t="s">
        <v>1277</v>
      </c>
      <c r="C1210" s="193">
        <v>0</v>
      </c>
      <c r="D1210" s="193">
        <v>-10000000</v>
      </c>
      <c r="E1210" s="193">
        <v>-77992400000</v>
      </c>
      <c r="F1210" s="193">
        <v>-77992400000</v>
      </c>
    </row>
    <row r="1211" spans="1:6" x14ac:dyDescent="0.25">
      <c r="A1211" s="194" t="s">
        <v>2981</v>
      </c>
      <c r="B1211" s="194" t="s">
        <v>1277</v>
      </c>
      <c r="C1211" s="195">
        <v>0</v>
      </c>
      <c r="D1211" s="195">
        <v>-13397381.85</v>
      </c>
      <c r="E1211" s="195">
        <v>-104489396420</v>
      </c>
      <c r="F1211" s="195">
        <v>-104489396420</v>
      </c>
    </row>
    <row r="1212" spans="1:6" x14ac:dyDescent="0.25">
      <c r="A1212" s="192" t="s">
        <v>1278</v>
      </c>
      <c r="B1212" s="192" t="s">
        <v>1279</v>
      </c>
      <c r="C1212" s="193">
        <v>0</v>
      </c>
      <c r="D1212" s="193">
        <v>-31320520.170000002</v>
      </c>
      <c r="E1212" s="193">
        <v>-244276253731</v>
      </c>
      <c r="F1212" s="193">
        <v>-244276253731</v>
      </c>
    </row>
    <row r="1213" spans="1:6" x14ac:dyDescent="0.25">
      <c r="A1213" s="194" t="s">
        <v>1280</v>
      </c>
      <c r="B1213" s="194" t="s">
        <v>1275</v>
      </c>
      <c r="C1213" s="195">
        <v>-6250000000</v>
      </c>
      <c r="D1213" s="195">
        <v>0</v>
      </c>
      <c r="E1213" s="195">
        <v>0</v>
      </c>
      <c r="F1213" s="195">
        <v>-6250000000</v>
      </c>
    </row>
    <row r="1214" spans="1:6" x14ac:dyDescent="0.25">
      <c r="A1214" s="192" t="s">
        <v>1281</v>
      </c>
      <c r="B1214" s="192" t="s">
        <v>1275</v>
      </c>
      <c r="C1214" s="193">
        <v>-6250000000</v>
      </c>
      <c r="D1214" s="193">
        <v>0</v>
      </c>
      <c r="E1214" s="193">
        <v>0</v>
      </c>
      <c r="F1214" s="193">
        <v>-6250000000</v>
      </c>
    </row>
    <row r="1215" spans="1:6" x14ac:dyDescent="0.25">
      <c r="A1215" s="194" t="s">
        <v>1282</v>
      </c>
      <c r="B1215" s="194" t="s">
        <v>1283</v>
      </c>
      <c r="C1215" s="195">
        <v>-168804695976</v>
      </c>
      <c r="D1215" s="195">
        <v>-3120138.5</v>
      </c>
      <c r="E1215" s="195">
        <v>-24334708995</v>
      </c>
      <c r="F1215" s="195">
        <v>-193139404971</v>
      </c>
    </row>
    <row r="1216" spans="1:6" x14ac:dyDescent="0.25">
      <c r="A1216" s="192" t="s">
        <v>1284</v>
      </c>
      <c r="B1216" s="192" t="s">
        <v>1283</v>
      </c>
      <c r="C1216" s="193">
        <v>0</v>
      </c>
      <c r="D1216" s="193">
        <v>-3120138.5</v>
      </c>
      <c r="E1216" s="193">
        <v>-24334708995</v>
      </c>
      <c r="F1216" s="193">
        <v>-24334708995</v>
      </c>
    </row>
    <row r="1217" spans="1:6" x14ac:dyDescent="0.25">
      <c r="A1217" s="194" t="s">
        <v>1285</v>
      </c>
      <c r="B1217" s="194" t="s">
        <v>1286</v>
      </c>
      <c r="C1217" s="195">
        <v>0</v>
      </c>
      <c r="D1217" s="195">
        <v>-13800</v>
      </c>
      <c r="E1217" s="195">
        <v>-107629512</v>
      </c>
      <c r="F1217" s="195">
        <v>-107629512</v>
      </c>
    </row>
    <row r="1218" spans="1:6" x14ac:dyDescent="0.25">
      <c r="A1218" s="192" t="s">
        <v>1287</v>
      </c>
      <c r="B1218" s="192" t="s">
        <v>1288</v>
      </c>
      <c r="C1218" s="193">
        <v>0</v>
      </c>
      <c r="D1218" s="193">
        <v>-3106338.5</v>
      </c>
      <c r="E1218" s="193">
        <v>-24227079483</v>
      </c>
      <c r="F1218" s="193">
        <v>-24227079483</v>
      </c>
    </row>
    <row r="1219" spans="1:6" x14ac:dyDescent="0.25">
      <c r="A1219" s="194" t="s">
        <v>1289</v>
      </c>
      <c r="B1219" s="194" t="s">
        <v>1283</v>
      </c>
      <c r="C1219" s="195">
        <v>-168804695976</v>
      </c>
      <c r="D1219" s="195">
        <v>0</v>
      </c>
      <c r="E1219" s="195">
        <v>0</v>
      </c>
      <c r="F1219" s="195">
        <v>-168804695976</v>
      </c>
    </row>
    <row r="1220" spans="1:6" x14ac:dyDescent="0.25">
      <c r="A1220" s="192" t="s">
        <v>1290</v>
      </c>
      <c r="B1220" s="192" t="s">
        <v>1291</v>
      </c>
      <c r="C1220" s="193">
        <v>-158355808</v>
      </c>
      <c r="D1220" s="193">
        <v>0</v>
      </c>
      <c r="E1220" s="193">
        <v>0</v>
      </c>
      <c r="F1220" s="193">
        <v>-158355808</v>
      </c>
    </row>
    <row r="1221" spans="1:6" x14ac:dyDescent="0.25">
      <c r="A1221" s="194" t="s">
        <v>1292</v>
      </c>
      <c r="B1221" s="194" t="s">
        <v>1293</v>
      </c>
      <c r="C1221" s="195">
        <v>-168646340168</v>
      </c>
      <c r="D1221" s="195">
        <v>0</v>
      </c>
      <c r="E1221" s="195">
        <v>0</v>
      </c>
      <c r="F1221" s="195">
        <v>-168646340168</v>
      </c>
    </row>
    <row r="1222" spans="1:6" x14ac:dyDescent="0.25">
      <c r="A1222" s="192" t="s">
        <v>1294</v>
      </c>
      <c r="B1222" s="192" t="s">
        <v>1295</v>
      </c>
      <c r="C1222" s="193">
        <v>-15081726553</v>
      </c>
      <c r="D1222" s="193">
        <v>-1583440.6</v>
      </c>
      <c r="E1222" s="193">
        <v>-12349633267</v>
      </c>
      <c r="F1222" s="193">
        <v>-27431359820</v>
      </c>
    </row>
    <row r="1223" spans="1:6" x14ac:dyDescent="0.25">
      <c r="A1223" s="194" t="s">
        <v>1296</v>
      </c>
      <c r="B1223" s="194" t="s">
        <v>1297</v>
      </c>
      <c r="C1223" s="195">
        <v>-15081726553</v>
      </c>
      <c r="D1223" s="195">
        <v>-1583440.6</v>
      </c>
      <c r="E1223" s="195">
        <v>-12349633267</v>
      </c>
      <c r="F1223" s="195">
        <v>-27431359820</v>
      </c>
    </row>
    <row r="1224" spans="1:6" x14ac:dyDescent="0.25">
      <c r="A1224" s="192" t="s">
        <v>1298</v>
      </c>
      <c r="B1224" s="192" t="s">
        <v>1299</v>
      </c>
      <c r="C1224" s="193">
        <v>-45835087769</v>
      </c>
      <c r="D1224" s="193">
        <v>-1578473.37</v>
      </c>
      <c r="E1224" s="193">
        <v>-12310892648</v>
      </c>
      <c r="F1224" s="193">
        <v>-58145980417</v>
      </c>
    </row>
    <row r="1225" spans="1:6" x14ac:dyDescent="0.25">
      <c r="A1225" s="194" t="s">
        <v>1300</v>
      </c>
      <c r="B1225" s="194" t="s">
        <v>1299</v>
      </c>
      <c r="C1225" s="195">
        <v>0</v>
      </c>
      <c r="D1225" s="195">
        <v>-1578473.37</v>
      </c>
      <c r="E1225" s="195">
        <v>-12310892648</v>
      </c>
      <c r="F1225" s="195">
        <v>-12310892648</v>
      </c>
    </row>
    <row r="1226" spans="1:6" x14ac:dyDescent="0.25">
      <c r="A1226" s="192" t="s">
        <v>3428</v>
      </c>
      <c r="B1226" s="192" t="s">
        <v>3429</v>
      </c>
      <c r="C1226" s="193">
        <v>0</v>
      </c>
      <c r="D1226" s="193">
        <v>-1232</v>
      </c>
      <c r="E1226" s="193">
        <v>-9608664</v>
      </c>
      <c r="F1226" s="193">
        <v>-9608664</v>
      </c>
    </row>
    <row r="1227" spans="1:6" x14ac:dyDescent="0.25">
      <c r="A1227" s="194" t="s">
        <v>1301</v>
      </c>
      <c r="B1227" s="194" t="s">
        <v>1302</v>
      </c>
      <c r="C1227" s="195">
        <v>0</v>
      </c>
      <c r="D1227" s="195">
        <v>-777404.22</v>
      </c>
      <c r="E1227" s="195">
        <v>-6063162090</v>
      </c>
      <c r="F1227" s="195">
        <v>-6063162090</v>
      </c>
    </row>
    <row r="1228" spans="1:6" x14ac:dyDescent="0.25">
      <c r="A1228" s="192" t="s">
        <v>1303</v>
      </c>
      <c r="B1228" s="192" t="s">
        <v>1304</v>
      </c>
      <c r="C1228" s="193">
        <v>0</v>
      </c>
      <c r="D1228" s="193">
        <v>-799837.15</v>
      </c>
      <c r="E1228" s="193">
        <v>-6238121894</v>
      </c>
      <c r="F1228" s="193">
        <v>-6238121894</v>
      </c>
    </row>
    <row r="1229" spans="1:6" x14ac:dyDescent="0.25">
      <c r="A1229" s="194" t="s">
        <v>1305</v>
      </c>
      <c r="B1229" s="194" t="s">
        <v>1299</v>
      </c>
      <c r="C1229" s="195">
        <v>-45835087769</v>
      </c>
      <c r="D1229" s="195">
        <v>0</v>
      </c>
      <c r="E1229" s="195">
        <v>0</v>
      </c>
      <c r="F1229" s="195">
        <v>-45835087769</v>
      </c>
    </row>
    <row r="1230" spans="1:6" x14ac:dyDescent="0.25">
      <c r="A1230" s="192" t="s">
        <v>3681</v>
      </c>
      <c r="B1230" s="192" t="s">
        <v>3682</v>
      </c>
      <c r="C1230" s="193">
        <v>-6435616</v>
      </c>
      <c r="D1230" s="193">
        <v>0</v>
      </c>
      <c r="E1230" s="193">
        <v>0</v>
      </c>
      <c r="F1230" s="193">
        <v>-6435616</v>
      </c>
    </row>
    <row r="1231" spans="1:6" x14ac:dyDescent="0.25">
      <c r="A1231" s="194" t="s">
        <v>3683</v>
      </c>
      <c r="B1231" s="194" t="s">
        <v>3684</v>
      </c>
      <c r="C1231" s="195">
        <v>-6016438</v>
      </c>
      <c r="D1231" s="195">
        <v>0</v>
      </c>
      <c r="E1231" s="195">
        <v>0</v>
      </c>
      <c r="F1231" s="195">
        <v>-6016438</v>
      </c>
    </row>
    <row r="1232" spans="1:6" x14ac:dyDescent="0.25">
      <c r="A1232" s="192" t="s">
        <v>1306</v>
      </c>
      <c r="B1232" s="192" t="s">
        <v>1307</v>
      </c>
      <c r="C1232" s="193">
        <v>-27488076305</v>
      </c>
      <c r="D1232" s="193">
        <v>0</v>
      </c>
      <c r="E1232" s="193">
        <v>0</v>
      </c>
      <c r="F1232" s="193">
        <v>-27488076305</v>
      </c>
    </row>
    <row r="1233" spans="1:6" x14ac:dyDescent="0.25">
      <c r="A1233" s="194" t="s">
        <v>1308</v>
      </c>
      <c r="B1233" s="194" t="s">
        <v>1309</v>
      </c>
      <c r="C1233" s="195">
        <v>-18334559410</v>
      </c>
      <c r="D1233" s="195">
        <v>0</v>
      </c>
      <c r="E1233" s="195">
        <v>0</v>
      </c>
      <c r="F1233" s="195">
        <v>-18334559410</v>
      </c>
    </row>
    <row r="1234" spans="1:6" x14ac:dyDescent="0.25">
      <c r="A1234" s="192" t="s">
        <v>1310</v>
      </c>
      <c r="B1234" s="192" t="s">
        <v>1311</v>
      </c>
      <c r="C1234" s="193">
        <v>-1098254519</v>
      </c>
      <c r="D1234" s="193">
        <v>-6403.43</v>
      </c>
      <c r="E1234" s="193">
        <v>-49941887</v>
      </c>
      <c r="F1234" s="193">
        <v>-1148196406</v>
      </c>
    </row>
    <row r="1235" spans="1:6" x14ac:dyDescent="0.25">
      <c r="A1235" s="194" t="s">
        <v>1312</v>
      </c>
      <c r="B1235" s="194" t="s">
        <v>1311</v>
      </c>
      <c r="C1235" s="195">
        <v>0</v>
      </c>
      <c r="D1235" s="195">
        <v>-6403.43</v>
      </c>
      <c r="E1235" s="195">
        <v>-49941887</v>
      </c>
      <c r="F1235" s="195">
        <v>-49941887</v>
      </c>
    </row>
    <row r="1236" spans="1:6" x14ac:dyDescent="0.25">
      <c r="A1236" s="192" t="s">
        <v>1313</v>
      </c>
      <c r="B1236" s="192" t="s">
        <v>1314</v>
      </c>
      <c r="C1236" s="193">
        <v>0</v>
      </c>
      <c r="D1236" s="193">
        <v>-192.96</v>
      </c>
      <c r="E1236" s="193">
        <v>-1504941</v>
      </c>
      <c r="F1236" s="193">
        <v>-1504941</v>
      </c>
    </row>
    <row r="1237" spans="1:6" x14ac:dyDescent="0.25">
      <c r="A1237" s="194" t="s">
        <v>1315</v>
      </c>
      <c r="B1237" s="194" t="s">
        <v>1316</v>
      </c>
      <c r="C1237" s="195">
        <v>0</v>
      </c>
      <c r="D1237" s="195">
        <v>-6210.47</v>
      </c>
      <c r="E1237" s="195">
        <v>-48436946</v>
      </c>
      <c r="F1237" s="195">
        <v>-48436946</v>
      </c>
    </row>
    <row r="1238" spans="1:6" x14ac:dyDescent="0.25">
      <c r="A1238" s="192" t="s">
        <v>1317</v>
      </c>
      <c r="B1238" s="192" t="s">
        <v>1311</v>
      </c>
      <c r="C1238" s="193">
        <v>-1098254519</v>
      </c>
      <c r="D1238" s="193">
        <v>0</v>
      </c>
      <c r="E1238" s="193">
        <v>0</v>
      </c>
      <c r="F1238" s="193">
        <v>-1098254519</v>
      </c>
    </row>
    <row r="1239" spans="1:6" x14ac:dyDescent="0.25">
      <c r="A1239" s="194" t="s">
        <v>1318</v>
      </c>
      <c r="B1239" s="194" t="s">
        <v>1319</v>
      </c>
      <c r="C1239" s="195">
        <v>-212786</v>
      </c>
      <c r="D1239" s="195">
        <v>0</v>
      </c>
      <c r="E1239" s="195">
        <v>0</v>
      </c>
      <c r="F1239" s="195">
        <v>-212786</v>
      </c>
    </row>
    <row r="1240" spans="1:6" x14ac:dyDescent="0.25">
      <c r="A1240" s="192" t="s">
        <v>1320</v>
      </c>
      <c r="B1240" s="192" t="s">
        <v>1321</v>
      </c>
      <c r="C1240" s="193">
        <v>-1098041733</v>
      </c>
      <c r="D1240" s="193">
        <v>0</v>
      </c>
      <c r="E1240" s="193">
        <v>0</v>
      </c>
      <c r="F1240" s="193">
        <v>-1098041733</v>
      </c>
    </row>
    <row r="1241" spans="1:6" x14ac:dyDescent="0.25">
      <c r="A1241" s="194" t="s">
        <v>1322</v>
      </c>
      <c r="B1241" s="194" t="s">
        <v>1323</v>
      </c>
      <c r="C1241" s="195">
        <v>-134845836</v>
      </c>
      <c r="D1241" s="195">
        <v>-1194567.17</v>
      </c>
      <c r="E1241" s="195">
        <v>-9316716056</v>
      </c>
      <c r="F1241" s="195">
        <v>-9451561892</v>
      </c>
    </row>
    <row r="1242" spans="1:6" x14ac:dyDescent="0.25">
      <c r="A1242" s="192" t="s">
        <v>1324</v>
      </c>
      <c r="B1242" s="192" t="s">
        <v>1323</v>
      </c>
      <c r="C1242" s="193">
        <v>0</v>
      </c>
      <c r="D1242" s="193">
        <v>-966961.61</v>
      </c>
      <c r="E1242" s="193">
        <v>-7541565668</v>
      </c>
      <c r="F1242" s="193">
        <v>-7541565668</v>
      </c>
    </row>
    <row r="1243" spans="1:6" x14ac:dyDescent="0.25">
      <c r="A1243" s="194" t="s">
        <v>3685</v>
      </c>
      <c r="B1243" s="194" t="s">
        <v>3686</v>
      </c>
      <c r="C1243" s="195">
        <v>0</v>
      </c>
      <c r="D1243" s="195">
        <v>-45825.54</v>
      </c>
      <c r="E1243" s="195">
        <v>-357404385</v>
      </c>
      <c r="F1243" s="195">
        <v>-357404385</v>
      </c>
    </row>
    <row r="1244" spans="1:6" x14ac:dyDescent="0.25">
      <c r="A1244" s="192" t="s">
        <v>3430</v>
      </c>
      <c r="B1244" s="192" t="s">
        <v>3431</v>
      </c>
      <c r="C1244" s="193">
        <v>0</v>
      </c>
      <c r="D1244" s="193">
        <v>-54036.11</v>
      </c>
      <c r="E1244" s="193">
        <v>-421440591</v>
      </c>
      <c r="F1244" s="193">
        <v>-421440591</v>
      </c>
    </row>
    <row r="1245" spans="1:6" x14ac:dyDescent="0.25">
      <c r="A1245" s="194" t="s">
        <v>3151</v>
      </c>
      <c r="B1245" s="194" t="s">
        <v>3152</v>
      </c>
      <c r="C1245" s="195">
        <v>0</v>
      </c>
      <c r="D1245" s="195">
        <v>-150556.04999999999</v>
      </c>
      <c r="E1245" s="195">
        <v>-1174222767</v>
      </c>
      <c r="F1245" s="195">
        <v>-1174222767</v>
      </c>
    </row>
    <row r="1246" spans="1:6" x14ac:dyDescent="0.25">
      <c r="A1246" s="192" t="s">
        <v>2982</v>
      </c>
      <c r="B1246" s="192" t="s">
        <v>2983</v>
      </c>
      <c r="C1246" s="193">
        <v>0</v>
      </c>
      <c r="D1246" s="193">
        <v>-124638.39999999999</v>
      </c>
      <c r="E1246" s="193">
        <v>-972084795</v>
      </c>
      <c r="F1246" s="193">
        <v>-972084795</v>
      </c>
    </row>
    <row r="1247" spans="1:6" x14ac:dyDescent="0.25">
      <c r="A1247" s="194" t="s">
        <v>1325</v>
      </c>
      <c r="B1247" s="194" t="s">
        <v>1326</v>
      </c>
      <c r="C1247" s="195">
        <v>0</v>
      </c>
      <c r="D1247" s="195">
        <v>-591905.51</v>
      </c>
      <c r="E1247" s="195">
        <v>-4616413130</v>
      </c>
      <c r="F1247" s="195">
        <v>-4616413130</v>
      </c>
    </row>
    <row r="1248" spans="1:6" x14ac:dyDescent="0.25">
      <c r="A1248" s="192" t="s">
        <v>1327</v>
      </c>
      <c r="B1248" s="192" t="s">
        <v>1323</v>
      </c>
      <c r="C1248" s="193">
        <v>-134845836</v>
      </c>
      <c r="D1248" s="193">
        <v>0</v>
      </c>
      <c r="E1248" s="193">
        <v>0</v>
      </c>
      <c r="F1248" s="193">
        <v>-134845836</v>
      </c>
    </row>
    <row r="1249" spans="1:6" x14ac:dyDescent="0.25">
      <c r="A1249" s="194" t="s">
        <v>1328</v>
      </c>
      <c r="B1249" s="194" t="s">
        <v>1329</v>
      </c>
      <c r="C1249" s="195">
        <v>-134845836</v>
      </c>
      <c r="D1249" s="195">
        <v>0</v>
      </c>
      <c r="E1249" s="195">
        <v>0</v>
      </c>
      <c r="F1249" s="195">
        <v>-134845836</v>
      </c>
    </row>
    <row r="1250" spans="1:6" x14ac:dyDescent="0.25">
      <c r="A1250" s="192" t="s">
        <v>1330</v>
      </c>
      <c r="B1250" s="192" t="s">
        <v>1323</v>
      </c>
      <c r="C1250" s="193">
        <v>0</v>
      </c>
      <c r="D1250" s="193">
        <v>-227605.56</v>
      </c>
      <c r="E1250" s="193">
        <v>-1775150388</v>
      </c>
      <c r="F1250" s="193">
        <v>-1775150388</v>
      </c>
    </row>
    <row r="1251" spans="1:6" x14ac:dyDescent="0.25">
      <c r="A1251" s="194" t="s">
        <v>1331</v>
      </c>
      <c r="B1251" s="194" t="s">
        <v>1332</v>
      </c>
      <c r="C1251" s="195">
        <v>0</v>
      </c>
      <c r="D1251" s="195">
        <v>-227605.56</v>
      </c>
      <c r="E1251" s="195">
        <v>-1775150388</v>
      </c>
      <c r="F1251" s="195">
        <v>-1775150388</v>
      </c>
    </row>
    <row r="1252" spans="1:6" x14ac:dyDescent="0.25">
      <c r="A1252" s="192" t="s">
        <v>1333</v>
      </c>
      <c r="B1252" s="192" t="s">
        <v>1334</v>
      </c>
      <c r="C1252" s="193">
        <v>31986461571</v>
      </c>
      <c r="D1252" s="193">
        <v>1196003.3700000001</v>
      </c>
      <c r="E1252" s="193">
        <v>9327917324</v>
      </c>
      <c r="F1252" s="193">
        <v>41314378895</v>
      </c>
    </row>
    <row r="1253" spans="1:6" x14ac:dyDescent="0.25">
      <c r="A1253" s="194" t="s">
        <v>1335</v>
      </c>
      <c r="B1253" s="194" t="s">
        <v>1334</v>
      </c>
      <c r="C1253" s="195">
        <v>0</v>
      </c>
      <c r="D1253" s="195">
        <v>1196003.3700000001</v>
      </c>
      <c r="E1253" s="195">
        <v>9327917324</v>
      </c>
      <c r="F1253" s="195">
        <v>9327917324</v>
      </c>
    </row>
    <row r="1254" spans="1:6" x14ac:dyDescent="0.25">
      <c r="A1254" s="192" t="s">
        <v>3432</v>
      </c>
      <c r="B1254" s="192" t="s">
        <v>3433</v>
      </c>
      <c r="C1254" s="193">
        <v>0</v>
      </c>
      <c r="D1254" s="193">
        <v>82</v>
      </c>
      <c r="E1254" s="193">
        <v>639538</v>
      </c>
      <c r="F1254" s="193">
        <v>639538</v>
      </c>
    </row>
    <row r="1255" spans="1:6" x14ac:dyDescent="0.25">
      <c r="A1255" s="194" t="s">
        <v>1336</v>
      </c>
      <c r="B1255" s="194" t="s">
        <v>1337</v>
      </c>
      <c r="C1255" s="195">
        <v>0</v>
      </c>
      <c r="D1255" s="195">
        <v>551418.22</v>
      </c>
      <c r="E1255" s="195">
        <v>4300643038</v>
      </c>
      <c r="F1255" s="195">
        <v>4300643038</v>
      </c>
    </row>
    <row r="1256" spans="1:6" x14ac:dyDescent="0.25">
      <c r="A1256" s="192" t="s">
        <v>1338</v>
      </c>
      <c r="B1256" s="192" t="s">
        <v>1339</v>
      </c>
      <c r="C1256" s="193">
        <v>0</v>
      </c>
      <c r="D1256" s="193">
        <v>644503.15</v>
      </c>
      <c r="E1256" s="193">
        <v>5026634748</v>
      </c>
      <c r="F1256" s="193">
        <v>5026634748</v>
      </c>
    </row>
    <row r="1257" spans="1:6" x14ac:dyDescent="0.25">
      <c r="A1257" s="194" t="s">
        <v>1340</v>
      </c>
      <c r="B1257" s="194" t="s">
        <v>1334</v>
      </c>
      <c r="C1257" s="195">
        <v>31986461571</v>
      </c>
      <c r="D1257" s="195">
        <v>0</v>
      </c>
      <c r="E1257" s="195">
        <v>0</v>
      </c>
      <c r="F1257" s="195">
        <v>31986461571</v>
      </c>
    </row>
    <row r="1258" spans="1:6" x14ac:dyDescent="0.25">
      <c r="A1258" s="192" t="s">
        <v>3687</v>
      </c>
      <c r="B1258" s="192" t="s">
        <v>3688</v>
      </c>
      <c r="C1258" s="193">
        <v>665753</v>
      </c>
      <c r="D1258" s="193">
        <v>0</v>
      </c>
      <c r="E1258" s="193">
        <v>0</v>
      </c>
      <c r="F1258" s="193">
        <v>665753</v>
      </c>
    </row>
    <row r="1259" spans="1:6" x14ac:dyDescent="0.25">
      <c r="A1259" s="194" t="s">
        <v>3689</v>
      </c>
      <c r="B1259" s="194" t="s">
        <v>3690</v>
      </c>
      <c r="C1259" s="195">
        <v>2219178</v>
      </c>
      <c r="D1259" s="195">
        <v>0</v>
      </c>
      <c r="E1259" s="195">
        <v>0</v>
      </c>
      <c r="F1259" s="195">
        <v>2219178</v>
      </c>
    </row>
    <row r="1260" spans="1:6" x14ac:dyDescent="0.25">
      <c r="A1260" s="192" t="s">
        <v>1341</v>
      </c>
      <c r="B1260" s="192" t="s">
        <v>1342</v>
      </c>
      <c r="C1260" s="193">
        <v>20503107518</v>
      </c>
      <c r="D1260" s="193">
        <v>0</v>
      </c>
      <c r="E1260" s="193">
        <v>0</v>
      </c>
      <c r="F1260" s="193">
        <v>20503107518</v>
      </c>
    </row>
    <row r="1261" spans="1:6" x14ac:dyDescent="0.25">
      <c r="A1261" s="194" t="s">
        <v>1343</v>
      </c>
      <c r="B1261" s="194" t="s">
        <v>1344</v>
      </c>
      <c r="C1261" s="195">
        <v>11480469122</v>
      </c>
      <c r="D1261" s="195">
        <v>0</v>
      </c>
      <c r="E1261" s="195">
        <v>0</v>
      </c>
      <c r="F1261" s="195">
        <v>11480469122</v>
      </c>
    </row>
    <row r="1262" spans="1:6" x14ac:dyDescent="0.25">
      <c r="A1262" s="192" t="s">
        <v>1345</v>
      </c>
      <c r="B1262" s="192" t="s">
        <v>1061</v>
      </c>
      <c r="C1262" s="193">
        <v>-1522196839034</v>
      </c>
      <c r="D1262" s="193">
        <v>-239708145.30000001</v>
      </c>
      <c r="E1262" s="193">
        <v>-1869541355226</v>
      </c>
      <c r="F1262" s="193">
        <v>-3391738194260</v>
      </c>
    </row>
    <row r="1263" spans="1:6" x14ac:dyDescent="0.25">
      <c r="A1263" s="194" t="s">
        <v>1346</v>
      </c>
      <c r="B1263" s="194" t="s">
        <v>1063</v>
      </c>
      <c r="C1263" s="195">
        <v>-996527616436</v>
      </c>
      <c r="D1263" s="195">
        <v>-209153588.21000001</v>
      </c>
      <c r="E1263" s="195">
        <v>-1631239031231</v>
      </c>
      <c r="F1263" s="195">
        <v>-2627766647667</v>
      </c>
    </row>
    <row r="1264" spans="1:6" x14ac:dyDescent="0.25">
      <c r="A1264" s="192" t="s">
        <v>1347</v>
      </c>
      <c r="B1264" s="192" t="s">
        <v>1348</v>
      </c>
      <c r="C1264" s="193">
        <v>-265259397412</v>
      </c>
      <c r="D1264" s="193">
        <v>-41200514.520000003</v>
      </c>
      <c r="E1264" s="193">
        <v>-321332700866</v>
      </c>
      <c r="F1264" s="193">
        <v>-586592098278</v>
      </c>
    </row>
    <row r="1265" spans="1:6" x14ac:dyDescent="0.25">
      <c r="A1265" s="194" t="s">
        <v>1349</v>
      </c>
      <c r="B1265" s="194" t="s">
        <v>280</v>
      </c>
      <c r="C1265" s="195">
        <v>-265251252385</v>
      </c>
      <c r="D1265" s="195">
        <v>-41200514.520000003</v>
      </c>
      <c r="E1265" s="195">
        <v>-321332700866</v>
      </c>
      <c r="F1265" s="195">
        <v>-586583953251</v>
      </c>
    </row>
    <row r="1266" spans="1:6" x14ac:dyDescent="0.25">
      <c r="A1266" s="192" t="s">
        <v>1350</v>
      </c>
      <c r="B1266" s="192" t="s">
        <v>280</v>
      </c>
      <c r="C1266" s="193">
        <v>0</v>
      </c>
      <c r="D1266" s="193">
        <v>-41200514.520000003</v>
      </c>
      <c r="E1266" s="193">
        <v>-321332700866</v>
      </c>
      <c r="F1266" s="193">
        <v>-321332700866</v>
      </c>
    </row>
    <row r="1267" spans="1:6" x14ac:dyDescent="0.25">
      <c r="A1267" s="194" t="s">
        <v>1351</v>
      </c>
      <c r="B1267" s="194" t="s">
        <v>1352</v>
      </c>
      <c r="C1267" s="195">
        <v>0</v>
      </c>
      <c r="D1267" s="195">
        <v>-41200514.520000003</v>
      </c>
      <c r="E1267" s="195">
        <v>-321332700866</v>
      </c>
      <c r="F1267" s="195">
        <v>-321332700866</v>
      </c>
    </row>
    <row r="1268" spans="1:6" x14ac:dyDescent="0.25">
      <c r="A1268" s="192" t="s">
        <v>1353</v>
      </c>
      <c r="B1268" s="192" t="s">
        <v>280</v>
      </c>
      <c r="C1268" s="193">
        <v>-265251252385</v>
      </c>
      <c r="D1268" s="193">
        <v>0</v>
      </c>
      <c r="E1268" s="193">
        <v>0</v>
      </c>
      <c r="F1268" s="193">
        <v>-265251252385</v>
      </c>
    </row>
    <row r="1269" spans="1:6" x14ac:dyDescent="0.25">
      <c r="A1269" s="194" t="s">
        <v>1354</v>
      </c>
      <c r="B1269" s="194" t="s">
        <v>1355</v>
      </c>
      <c r="C1269" s="195">
        <v>-265251252385</v>
      </c>
      <c r="D1269" s="195">
        <v>0</v>
      </c>
      <c r="E1269" s="195">
        <v>0</v>
      </c>
      <c r="F1269" s="195">
        <v>-265251252385</v>
      </c>
    </row>
    <row r="1270" spans="1:6" x14ac:dyDescent="0.25">
      <c r="A1270" s="192" t="s">
        <v>1356</v>
      </c>
      <c r="B1270" s="192" t="s">
        <v>280</v>
      </c>
      <c r="C1270" s="193">
        <v>0</v>
      </c>
      <c r="D1270" s="193">
        <v>-29728.65</v>
      </c>
      <c r="E1270" s="193">
        <v>-231860876</v>
      </c>
      <c r="F1270" s="193">
        <v>-231860876</v>
      </c>
    </row>
    <row r="1271" spans="1:6" x14ac:dyDescent="0.25">
      <c r="A1271" s="194" t="s">
        <v>1357</v>
      </c>
      <c r="B1271" s="194" t="s">
        <v>1358</v>
      </c>
      <c r="C1271" s="195">
        <v>0</v>
      </c>
      <c r="D1271" s="195">
        <v>-29728.65</v>
      </c>
      <c r="E1271" s="195">
        <v>-231860876</v>
      </c>
      <c r="F1271" s="195">
        <v>-231860876</v>
      </c>
    </row>
    <row r="1272" spans="1:6" x14ac:dyDescent="0.25">
      <c r="A1272" s="192" t="s">
        <v>1359</v>
      </c>
      <c r="B1272" s="192" t="s">
        <v>280</v>
      </c>
      <c r="C1272" s="193">
        <v>-170332827</v>
      </c>
      <c r="D1272" s="193">
        <v>0</v>
      </c>
      <c r="E1272" s="193">
        <v>0</v>
      </c>
      <c r="F1272" s="193">
        <v>-170332827</v>
      </c>
    </row>
    <row r="1273" spans="1:6" x14ac:dyDescent="0.25">
      <c r="A1273" s="194" t="s">
        <v>1360</v>
      </c>
      <c r="B1273" s="194" t="s">
        <v>1361</v>
      </c>
      <c r="C1273" s="195">
        <v>-170332827</v>
      </c>
      <c r="D1273" s="195">
        <v>0</v>
      </c>
      <c r="E1273" s="195">
        <v>0</v>
      </c>
      <c r="F1273" s="195">
        <v>-170332827</v>
      </c>
    </row>
    <row r="1274" spans="1:6" x14ac:dyDescent="0.25">
      <c r="A1274" s="192" t="s">
        <v>1362</v>
      </c>
      <c r="B1274" s="192" t="s">
        <v>280</v>
      </c>
      <c r="C1274" s="193">
        <v>0</v>
      </c>
      <c r="D1274" s="193">
        <v>29728.65</v>
      </c>
      <c r="E1274" s="193">
        <v>231860876</v>
      </c>
      <c r="F1274" s="193">
        <v>231860876</v>
      </c>
    </row>
    <row r="1275" spans="1:6" x14ac:dyDescent="0.25">
      <c r="A1275" s="194" t="s">
        <v>1363</v>
      </c>
      <c r="B1275" s="194" t="s">
        <v>1364</v>
      </c>
      <c r="C1275" s="195">
        <v>0</v>
      </c>
      <c r="D1275" s="195">
        <v>29728.65</v>
      </c>
      <c r="E1275" s="195">
        <v>231860876</v>
      </c>
      <c r="F1275" s="195">
        <v>231860876</v>
      </c>
    </row>
    <row r="1276" spans="1:6" x14ac:dyDescent="0.25">
      <c r="A1276" s="192" t="s">
        <v>1365</v>
      </c>
      <c r="B1276" s="192" t="s">
        <v>280</v>
      </c>
      <c r="C1276" s="193">
        <v>170332827</v>
      </c>
      <c r="D1276" s="193">
        <v>0</v>
      </c>
      <c r="E1276" s="193">
        <v>0</v>
      </c>
      <c r="F1276" s="193">
        <v>170332827</v>
      </c>
    </row>
    <row r="1277" spans="1:6" x14ac:dyDescent="0.25">
      <c r="A1277" s="194" t="s">
        <v>1366</v>
      </c>
      <c r="B1277" s="194" t="s">
        <v>1367</v>
      </c>
      <c r="C1277" s="195">
        <v>170332827</v>
      </c>
      <c r="D1277" s="195">
        <v>0</v>
      </c>
      <c r="E1277" s="195">
        <v>0</v>
      </c>
      <c r="F1277" s="195">
        <v>170332827</v>
      </c>
    </row>
    <row r="1278" spans="1:6" x14ac:dyDescent="0.25">
      <c r="A1278" s="192" t="s">
        <v>1368</v>
      </c>
      <c r="B1278" s="192" t="s">
        <v>1369</v>
      </c>
      <c r="C1278" s="193">
        <v>-8145027</v>
      </c>
      <c r="D1278" s="193">
        <v>0</v>
      </c>
      <c r="E1278" s="193">
        <v>0</v>
      </c>
      <c r="F1278" s="193">
        <v>-8145027</v>
      </c>
    </row>
    <row r="1279" spans="1:6" x14ac:dyDescent="0.25">
      <c r="A1279" s="194" t="s">
        <v>1370</v>
      </c>
      <c r="B1279" s="194" t="s">
        <v>1369</v>
      </c>
      <c r="C1279" s="195">
        <v>-8145027</v>
      </c>
      <c r="D1279" s="195">
        <v>0</v>
      </c>
      <c r="E1279" s="195">
        <v>0</v>
      </c>
      <c r="F1279" s="195">
        <v>-8145027</v>
      </c>
    </row>
    <row r="1280" spans="1:6" x14ac:dyDescent="0.25">
      <c r="A1280" s="192" t="s">
        <v>1371</v>
      </c>
      <c r="B1280" s="192" t="s">
        <v>1372</v>
      </c>
      <c r="C1280" s="193">
        <v>-8145027</v>
      </c>
      <c r="D1280" s="193">
        <v>0</v>
      </c>
      <c r="E1280" s="193">
        <v>0</v>
      </c>
      <c r="F1280" s="193">
        <v>-8145027</v>
      </c>
    </row>
    <row r="1281" spans="1:6" x14ac:dyDescent="0.25">
      <c r="A1281" s="194" t="s">
        <v>1373</v>
      </c>
      <c r="B1281" s="194" t="s">
        <v>1374</v>
      </c>
      <c r="C1281" s="195">
        <v>-192621586545</v>
      </c>
      <c r="D1281" s="195">
        <v>-30113808.5</v>
      </c>
      <c r="E1281" s="195">
        <v>-234864819760</v>
      </c>
      <c r="F1281" s="195">
        <v>-427486406305</v>
      </c>
    </row>
    <row r="1282" spans="1:6" x14ac:dyDescent="0.25">
      <c r="A1282" s="192" t="s">
        <v>1375</v>
      </c>
      <c r="B1282" s="192" t="s">
        <v>280</v>
      </c>
      <c r="C1282" s="193">
        <v>-185438179754</v>
      </c>
      <c r="D1282" s="193">
        <v>-29644864.760000002</v>
      </c>
      <c r="E1282" s="193">
        <v>-231207414994</v>
      </c>
      <c r="F1282" s="193">
        <v>-416645594748</v>
      </c>
    </row>
    <row r="1283" spans="1:6" x14ac:dyDescent="0.25">
      <c r="A1283" s="194" t="s">
        <v>1376</v>
      </c>
      <c r="B1283" s="194" t="s">
        <v>280</v>
      </c>
      <c r="C1283" s="195">
        <v>0</v>
      </c>
      <c r="D1283" s="195">
        <v>-27980247.23</v>
      </c>
      <c r="E1283" s="195">
        <v>-218224663406</v>
      </c>
      <c r="F1283" s="195">
        <v>-218224663406</v>
      </c>
    </row>
    <row r="1284" spans="1:6" x14ac:dyDescent="0.25">
      <c r="A1284" s="192" t="s">
        <v>1377</v>
      </c>
      <c r="B1284" s="192" t="s">
        <v>1105</v>
      </c>
      <c r="C1284" s="193">
        <v>0</v>
      </c>
      <c r="D1284" s="193">
        <v>-27980247.23</v>
      </c>
      <c r="E1284" s="193">
        <v>-218224663406</v>
      </c>
      <c r="F1284" s="193">
        <v>-218224663406</v>
      </c>
    </row>
    <row r="1285" spans="1:6" x14ac:dyDescent="0.25">
      <c r="A1285" s="194" t="s">
        <v>1378</v>
      </c>
      <c r="B1285" s="194" t="s">
        <v>280</v>
      </c>
      <c r="C1285" s="195">
        <v>0</v>
      </c>
      <c r="D1285" s="195">
        <v>-1666864.31</v>
      </c>
      <c r="E1285" s="195">
        <v>-13000274728</v>
      </c>
      <c r="F1285" s="195">
        <v>-13000274728</v>
      </c>
    </row>
    <row r="1286" spans="1:6" x14ac:dyDescent="0.25">
      <c r="A1286" s="192" t="s">
        <v>1379</v>
      </c>
      <c r="B1286" s="192" t="s">
        <v>1380</v>
      </c>
      <c r="C1286" s="193">
        <v>0</v>
      </c>
      <c r="D1286" s="193">
        <v>-1493606.32</v>
      </c>
      <c r="E1286" s="193">
        <v>-13000274728</v>
      </c>
      <c r="F1286" s="193">
        <v>-13000274728</v>
      </c>
    </row>
    <row r="1287" spans="1:6" x14ac:dyDescent="0.25">
      <c r="A1287" s="194" t="s">
        <v>1381</v>
      </c>
      <c r="B1287" s="194" t="s">
        <v>280</v>
      </c>
      <c r="C1287" s="195">
        <v>-185438179754</v>
      </c>
      <c r="D1287" s="195">
        <v>0</v>
      </c>
      <c r="E1287" s="195">
        <v>0</v>
      </c>
      <c r="F1287" s="195">
        <v>-185438179754</v>
      </c>
    </row>
    <row r="1288" spans="1:6" x14ac:dyDescent="0.25">
      <c r="A1288" s="192" t="s">
        <v>1382</v>
      </c>
      <c r="B1288" s="192" t="s">
        <v>1383</v>
      </c>
      <c r="C1288" s="193">
        <v>-185438179754</v>
      </c>
      <c r="D1288" s="193">
        <v>0</v>
      </c>
      <c r="E1288" s="193">
        <v>0</v>
      </c>
      <c r="F1288" s="193">
        <v>-185438179754</v>
      </c>
    </row>
    <row r="1289" spans="1:6" x14ac:dyDescent="0.25">
      <c r="A1289" s="194" t="s">
        <v>1384</v>
      </c>
      <c r="B1289" s="194" t="s">
        <v>280</v>
      </c>
      <c r="C1289" s="195">
        <v>-65245135</v>
      </c>
      <c r="D1289" s="195">
        <v>0</v>
      </c>
      <c r="E1289" s="195">
        <v>0</v>
      </c>
      <c r="F1289" s="195">
        <v>-65245135</v>
      </c>
    </row>
    <row r="1290" spans="1:6" x14ac:dyDescent="0.25">
      <c r="A1290" s="192" t="s">
        <v>1385</v>
      </c>
      <c r="B1290" s="192" t="s">
        <v>1386</v>
      </c>
      <c r="C1290" s="193">
        <v>-65245135</v>
      </c>
      <c r="D1290" s="193">
        <v>0</v>
      </c>
      <c r="E1290" s="193">
        <v>0</v>
      </c>
      <c r="F1290" s="193">
        <v>-65245135</v>
      </c>
    </row>
    <row r="1291" spans="1:6" x14ac:dyDescent="0.25">
      <c r="A1291" s="194" t="s">
        <v>1387</v>
      </c>
      <c r="B1291" s="194" t="s">
        <v>280</v>
      </c>
      <c r="C1291" s="195">
        <v>0</v>
      </c>
      <c r="D1291" s="195">
        <v>-34346.83</v>
      </c>
      <c r="E1291" s="195">
        <v>-267879171</v>
      </c>
      <c r="F1291" s="195">
        <v>-267879171</v>
      </c>
    </row>
    <row r="1292" spans="1:6" x14ac:dyDescent="0.25">
      <c r="A1292" s="192" t="s">
        <v>1388</v>
      </c>
      <c r="B1292" s="192" t="s">
        <v>1389</v>
      </c>
      <c r="C1292" s="193">
        <v>0</v>
      </c>
      <c r="D1292" s="193">
        <v>-34346.83</v>
      </c>
      <c r="E1292" s="193">
        <v>-267879171</v>
      </c>
      <c r="F1292" s="193">
        <v>-267879171</v>
      </c>
    </row>
    <row r="1293" spans="1:6" x14ac:dyDescent="0.25">
      <c r="A1293" s="194" t="s">
        <v>1390</v>
      </c>
      <c r="B1293" s="194" t="s">
        <v>280</v>
      </c>
      <c r="C1293" s="195">
        <v>0</v>
      </c>
      <c r="D1293" s="195">
        <v>34346.83</v>
      </c>
      <c r="E1293" s="195">
        <v>267879171</v>
      </c>
      <c r="F1293" s="195">
        <v>267879171</v>
      </c>
    </row>
    <row r="1294" spans="1:6" x14ac:dyDescent="0.25">
      <c r="A1294" s="192" t="s">
        <v>1391</v>
      </c>
      <c r="B1294" s="192" t="s">
        <v>1392</v>
      </c>
      <c r="C1294" s="193">
        <v>0</v>
      </c>
      <c r="D1294" s="193">
        <v>34346.83</v>
      </c>
      <c r="E1294" s="193">
        <v>267879171</v>
      </c>
      <c r="F1294" s="193">
        <v>267879171</v>
      </c>
    </row>
    <row r="1295" spans="1:6" x14ac:dyDescent="0.25">
      <c r="A1295" s="194" t="s">
        <v>2984</v>
      </c>
      <c r="B1295" s="194" t="s">
        <v>280</v>
      </c>
      <c r="C1295" s="195">
        <v>0</v>
      </c>
      <c r="D1295" s="195">
        <v>2246.7800000000002</v>
      </c>
      <c r="E1295" s="195">
        <v>17523140</v>
      </c>
      <c r="F1295" s="195">
        <v>17523140</v>
      </c>
    </row>
    <row r="1296" spans="1:6" x14ac:dyDescent="0.25">
      <c r="A1296" s="192" t="s">
        <v>2985</v>
      </c>
      <c r="B1296" s="192" t="s">
        <v>2986</v>
      </c>
      <c r="C1296" s="193">
        <v>0</v>
      </c>
      <c r="D1296" s="193">
        <v>2013.24</v>
      </c>
      <c r="E1296" s="193">
        <v>17523140</v>
      </c>
      <c r="F1296" s="193">
        <v>17523140</v>
      </c>
    </row>
    <row r="1297" spans="1:6" x14ac:dyDescent="0.25">
      <c r="A1297" s="194" t="s">
        <v>1393</v>
      </c>
      <c r="B1297" s="194" t="s">
        <v>280</v>
      </c>
      <c r="C1297" s="195">
        <v>65245135</v>
      </c>
      <c r="D1297" s="195">
        <v>0</v>
      </c>
      <c r="E1297" s="195">
        <v>0</v>
      </c>
      <c r="F1297" s="195">
        <v>65245135</v>
      </c>
    </row>
    <row r="1298" spans="1:6" x14ac:dyDescent="0.25">
      <c r="A1298" s="192" t="s">
        <v>1394</v>
      </c>
      <c r="B1298" s="192" t="s">
        <v>1395</v>
      </c>
      <c r="C1298" s="193">
        <v>65245135</v>
      </c>
      <c r="D1298" s="193">
        <v>0</v>
      </c>
      <c r="E1298" s="193">
        <v>0</v>
      </c>
      <c r="F1298" s="193">
        <v>65245135</v>
      </c>
    </row>
    <row r="1299" spans="1:6" x14ac:dyDescent="0.25">
      <c r="A1299" s="194" t="s">
        <v>1396</v>
      </c>
      <c r="B1299" s="194" t="s">
        <v>1369</v>
      </c>
      <c r="C1299" s="195">
        <v>-273595</v>
      </c>
      <c r="D1299" s="195">
        <v>-1088.5899999999999</v>
      </c>
      <c r="E1299" s="195">
        <v>-8490165</v>
      </c>
      <c r="F1299" s="195">
        <v>-8763760</v>
      </c>
    </row>
    <row r="1300" spans="1:6" x14ac:dyDescent="0.25">
      <c r="A1300" s="192" t="s">
        <v>1397</v>
      </c>
      <c r="B1300" s="192" t="s">
        <v>1369</v>
      </c>
      <c r="C1300" s="193">
        <v>0</v>
      </c>
      <c r="D1300" s="193">
        <v>-12.62</v>
      </c>
      <c r="E1300" s="193">
        <v>-98426</v>
      </c>
      <c r="F1300" s="193">
        <v>-98426</v>
      </c>
    </row>
    <row r="1301" spans="1:6" x14ac:dyDescent="0.25">
      <c r="A1301" s="194" t="s">
        <v>1398</v>
      </c>
      <c r="B1301" s="194" t="s">
        <v>1399</v>
      </c>
      <c r="C1301" s="195">
        <v>0</v>
      </c>
      <c r="D1301" s="195">
        <v>-12.62</v>
      </c>
      <c r="E1301" s="195">
        <v>-98426</v>
      </c>
      <c r="F1301" s="195">
        <v>-98426</v>
      </c>
    </row>
    <row r="1302" spans="1:6" x14ac:dyDescent="0.25">
      <c r="A1302" s="192" t="s">
        <v>2801</v>
      </c>
      <c r="B1302" s="192" t="s">
        <v>1369</v>
      </c>
      <c r="C1302" s="193">
        <v>0</v>
      </c>
      <c r="D1302" s="193">
        <v>-1075.97</v>
      </c>
      <c r="E1302" s="193">
        <v>-8391739</v>
      </c>
      <c r="F1302" s="193">
        <v>-8391739</v>
      </c>
    </row>
    <row r="1303" spans="1:6" x14ac:dyDescent="0.25">
      <c r="A1303" s="194" t="s">
        <v>2802</v>
      </c>
      <c r="B1303" s="194" t="s">
        <v>2819</v>
      </c>
      <c r="C1303" s="195">
        <v>0</v>
      </c>
      <c r="D1303" s="195">
        <v>-964.13</v>
      </c>
      <c r="E1303" s="195">
        <v>-8391739</v>
      </c>
      <c r="F1303" s="195">
        <v>-8391739</v>
      </c>
    </row>
    <row r="1304" spans="1:6" x14ac:dyDescent="0.25">
      <c r="A1304" s="192" t="s">
        <v>3090</v>
      </c>
      <c r="B1304" s="192" t="s">
        <v>1369</v>
      </c>
      <c r="C1304" s="193">
        <v>-273595</v>
      </c>
      <c r="D1304" s="193">
        <v>0</v>
      </c>
      <c r="E1304" s="193">
        <v>0</v>
      </c>
      <c r="F1304" s="193">
        <v>-273595</v>
      </c>
    </row>
    <row r="1305" spans="1:6" x14ac:dyDescent="0.25">
      <c r="A1305" s="194" t="s">
        <v>3091</v>
      </c>
      <c r="B1305" s="194" t="s">
        <v>1108</v>
      </c>
      <c r="C1305" s="195">
        <v>-273595</v>
      </c>
      <c r="D1305" s="195">
        <v>0</v>
      </c>
      <c r="E1305" s="195">
        <v>0</v>
      </c>
      <c r="F1305" s="195">
        <v>-273595</v>
      </c>
    </row>
    <row r="1306" spans="1:6" x14ac:dyDescent="0.25">
      <c r="A1306" s="192" t="s">
        <v>1400</v>
      </c>
      <c r="B1306" s="192" t="s">
        <v>1401</v>
      </c>
      <c r="C1306" s="193">
        <v>-7080321336</v>
      </c>
      <c r="D1306" s="193">
        <v>-467855.15</v>
      </c>
      <c r="E1306" s="193">
        <v>-3648914601</v>
      </c>
      <c r="F1306" s="193">
        <v>-10729235937</v>
      </c>
    </row>
    <row r="1307" spans="1:6" x14ac:dyDescent="0.25">
      <c r="A1307" s="194" t="s">
        <v>1402</v>
      </c>
      <c r="B1307" s="194" t="s">
        <v>1401</v>
      </c>
      <c r="C1307" s="195">
        <v>0</v>
      </c>
      <c r="D1307" s="195">
        <v>-467855.15</v>
      </c>
      <c r="E1307" s="195">
        <v>-3648914601</v>
      </c>
      <c r="F1307" s="195">
        <v>-3648914601</v>
      </c>
    </row>
    <row r="1308" spans="1:6" x14ac:dyDescent="0.25">
      <c r="A1308" s="192" t="s">
        <v>1403</v>
      </c>
      <c r="B1308" s="192" t="s">
        <v>1404</v>
      </c>
      <c r="C1308" s="193">
        <v>0</v>
      </c>
      <c r="D1308" s="193">
        <v>-467855.15</v>
      </c>
      <c r="E1308" s="193">
        <v>-3648914601</v>
      </c>
      <c r="F1308" s="193">
        <v>-3648914601</v>
      </c>
    </row>
    <row r="1309" spans="1:6" x14ac:dyDescent="0.25">
      <c r="A1309" s="194" t="s">
        <v>1405</v>
      </c>
      <c r="B1309" s="194" t="s">
        <v>1401</v>
      </c>
      <c r="C1309" s="195">
        <v>-7080321336</v>
      </c>
      <c r="D1309" s="195">
        <v>0</v>
      </c>
      <c r="E1309" s="195">
        <v>0</v>
      </c>
      <c r="F1309" s="195">
        <v>-7080321336</v>
      </c>
    </row>
    <row r="1310" spans="1:6" x14ac:dyDescent="0.25">
      <c r="A1310" s="192" t="s">
        <v>1406</v>
      </c>
      <c r="B1310" s="192" t="s">
        <v>1407</v>
      </c>
      <c r="C1310" s="193">
        <v>-7080321336</v>
      </c>
      <c r="D1310" s="193">
        <v>0</v>
      </c>
      <c r="E1310" s="193">
        <v>0</v>
      </c>
      <c r="F1310" s="193">
        <v>-7080321336</v>
      </c>
    </row>
    <row r="1311" spans="1:6" x14ac:dyDescent="0.25">
      <c r="A1311" s="194" t="s">
        <v>3434</v>
      </c>
      <c r="B1311" s="194" t="s">
        <v>280</v>
      </c>
      <c r="C1311" s="195">
        <v>-102811860</v>
      </c>
      <c r="D1311" s="195">
        <v>0</v>
      </c>
      <c r="E1311" s="195">
        <v>0</v>
      </c>
      <c r="F1311" s="195">
        <v>-102811860</v>
      </c>
    </row>
    <row r="1312" spans="1:6" x14ac:dyDescent="0.25">
      <c r="A1312" s="192" t="s">
        <v>3435</v>
      </c>
      <c r="B1312" s="192" t="s">
        <v>280</v>
      </c>
      <c r="C1312" s="193">
        <v>-102811860</v>
      </c>
      <c r="D1312" s="193">
        <v>0</v>
      </c>
      <c r="E1312" s="193">
        <v>0</v>
      </c>
      <c r="F1312" s="193">
        <v>-102811860</v>
      </c>
    </row>
    <row r="1313" spans="1:6" x14ac:dyDescent="0.25">
      <c r="A1313" s="194" t="s">
        <v>3436</v>
      </c>
      <c r="B1313" s="194" t="s">
        <v>1383</v>
      </c>
      <c r="C1313" s="195">
        <v>-102811860</v>
      </c>
      <c r="D1313" s="195">
        <v>0</v>
      </c>
      <c r="E1313" s="195">
        <v>0</v>
      </c>
      <c r="F1313" s="195">
        <v>-102811860</v>
      </c>
    </row>
    <row r="1314" spans="1:6" x14ac:dyDescent="0.25">
      <c r="A1314" s="192" t="s">
        <v>3279</v>
      </c>
      <c r="B1314" s="192" t="s">
        <v>3280</v>
      </c>
      <c r="C1314" s="193">
        <v>-7086223325</v>
      </c>
      <c r="D1314" s="193">
        <v>0</v>
      </c>
      <c r="E1314" s="193">
        <v>0</v>
      </c>
      <c r="F1314" s="193">
        <v>-7086223325</v>
      </c>
    </row>
    <row r="1315" spans="1:6" x14ac:dyDescent="0.25">
      <c r="A1315" s="194" t="s">
        <v>3281</v>
      </c>
      <c r="B1315" s="194" t="s">
        <v>3280</v>
      </c>
      <c r="C1315" s="195">
        <v>-7086223325</v>
      </c>
      <c r="D1315" s="195">
        <v>0</v>
      </c>
      <c r="E1315" s="195">
        <v>0</v>
      </c>
      <c r="F1315" s="195">
        <v>-7086223325</v>
      </c>
    </row>
    <row r="1316" spans="1:6" x14ac:dyDescent="0.25">
      <c r="A1316" s="192" t="s">
        <v>3282</v>
      </c>
      <c r="B1316" s="192" t="s">
        <v>3280</v>
      </c>
      <c r="C1316" s="193">
        <v>-7086223325</v>
      </c>
      <c r="D1316" s="193">
        <v>0</v>
      </c>
      <c r="E1316" s="193">
        <v>0</v>
      </c>
      <c r="F1316" s="193">
        <v>-7086223325</v>
      </c>
    </row>
    <row r="1317" spans="1:6" x14ac:dyDescent="0.25">
      <c r="A1317" s="194" t="s">
        <v>3283</v>
      </c>
      <c r="B1317" s="194" t="s">
        <v>3284</v>
      </c>
      <c r="C1317" s="195">
        <v>-7086223325</v>
      </c>
      <c r="D1317" s="195">
        <v>0</v>
      </c>
      <c r="E1317" s="195">
        <v>0</v>
      </c>
      <c r="F1317" s="195">
        <v>-7086223325</v>
      </c>
    </row>
    <row r="1318" spans="1:6" x14ac:dyDescent="0.25">
      <c r="A1318" s="192" t="s">
        <v>1408</v>
      </c>
      <c r="B1318" s="192" t="s">
        <v>1409</v>
      </c>
      <c r="C1318" s="193">
        <v>-9983108391</v>
      </c>
      <c r="D1318" s="193">
        <v>-515016.5</v>
      </c>
      <c r="E1318" s="193">
        <v>-4016737287</v>
      </c>
      <c r="F1318" s="193">
        <v>-13999845678</v>
      </c>
    </row>
    <row r="1319" spans="1:6" x14ac:dyDescent="0.25">
      <c r="A1319" s="194" t="s">
        <v>1410</v>
      </c>
      <c r="B1319" s="194" t="s">
        <v>280</v>
      </c>
      <c r="C1319" s="195">
        <v>-9983108391</v>
      </c>
      <c r="D1319" s="195">
        <v>-515016.5</v>
      </c>
      <c r="E1319" s="195">
        <v>-4016737287</v>
      </c>
      <c r="F1319" s="195">
        <v>-13999845678</v>
      </c>
    </row>
    <row r="1320" spans="1:6" x14ac:dyDescent="0.25">
      <c r="A1320" s="192" t="s">
        <v>1411</v>
      </c>
      <c r="B1320" s="192" t="s">
        <v>280</v>
      </c>
      <c r="C1320" s="193">
        <v>0</v>
      </c>
      <c r="D1320" s="193">
        <v>-515016.5</v>
      </c>
      <c r="E1320" s="193">
        <v>-4016737287</v>
      </c>
      <c r="F1320" s="193">
        <v>-4016737287</v>
      </c>
    </row>
    <row r="1321" spans="1:6" x14ac:dyDescent="0.25">
      <c r="A1321" s="194" t="s">
        <v>1412</v>
      </c>
      <c r="B1321" s="194" t="s">
        <v>1413</v>
      </c>
      <c r="C1321" s="195">
        <v>0</v>
      </c>
      <c r="D1321" s="195">
        <v>-515016.5</v>
      </c>
      <c r="E1321" s="195">
        <v>-4016737287</v>
      </c>
      <c r="F1321" s="195">
        <v>-4016737287</v>
      </c>
    </row>
    <row r="1322" spans="1:6" x14ac:dyDescent="0.25">
      <c r="A1322" s="192" t="s">
        <v>1414</v>
      </c>
      <c r="B1322" s="192" t="s">
        <v>280</v>
      </c>
      <c r="C1322" s="193">
        <v>-9983108391</v>
      </c>
      <c r="D1322" s="193">
        <v>0</v>
      </c>
      <c r="E1322" s="193">
        <v>0</v>
      </c>
      <c r="F1322" s="193">
        <v>-9983108391</v>
      </c>
    </row>
    <row r="1323" spans="1:6" x14ac:dyDescent="0.25">
      <c r="A1323" s="194" t="s">
        <v>1415</v>
      </c>
      <c r="B1323" s="194" t="s">
        <v>1416</v>
      </c>
      <c r="C1323" s="195">
        <v>-9983108391</v>
      </c>
      <c r="D1323" s="195">
        <v>0</v>
      </c>
      <c r="E1323" s="195">
        <v>0</v>
      </c>
      <c r="F1323" s="195">
        <v>-9983108391</v>
      </c>
    </row>
    <row r="1324" spans="1:6" x14ac:dyDescent="0.25">
      <c r="A1324" s="192" t="s">
        <v>1417</v>
      </c>
      <c r="B1324" s="192" t="s">
        <v>1418</v>
      </c>
      <c r="C1324" s="193">
        <v>-451965818726</v>
      </c>
      <c r="D1324" s="193">
        <v>-114482282.23999999</v>
      </c>
      <c r="E1324" s="193">
        <v>-892874794938</v>
      </c>
      <c r="F1324" s="193">
        <v>-1344840613664</v>
      </c>
    </row>
    <row r="1325" spans="1:6" x14ac:dyDescent="0.25">
      <c r="A1325" s="194" t="s">
        <v>1419</v>
      </c>
      <c r="B1325" s="194" t="s">
        <v>280</v>
      </c>
      <c r="C1325" s="195">
        <v>-451965818726</v>
      </c>
      <c r="D1325" s="195">
        <v>-114482282.23999999</v>
      </c>
      <c r="E1325" s="195">
        <v>-892874794938</v>
      </c>
      <c r="F1325" s="195">
        <v>-1344840613664</v>
      </c>
    </row>
    <row r="1326" spans="1:6" x14ac:dyDescent="0.25">
      <c r="A1326" s="192" t="s">
        <v>1420</v>
      </c>
      <c r="B1326" s="192" t="s">
        <v>280</v>
      </c>
      <c r="C1326" s="193">
        <v>0</v>
      </c>
      <c r="D1326" s="193">
        <v>-114482282.23999999</v>
      </c>
      <c r="E1326" s="193">
        <v>-892874794938</v>
      </c>
      <c r="F1326" s="193">
        <v>-892874794938</v>
      </c>
    </row>
    <row r="1327" spans="1:6" x14ac:dyDescent="0.25">
      <c r="A1327" s="194" t="s">
        <v>3691</v>
      </c>
      <c r="B1327" s="194" t="s">
        <v>3692</v>
      </c>
      <c r="C1327" s="195">
        <v>0</v>
      </c>
      <c r="D1327" s="195">
        <v>-500000</v>
      </c>
      <c r="E1327" s="195">
        <v>-3899620000</v>
      </c>
      <c r="F1327" s="195">
        <v>-3899620000</v>
      </c>
    </row>
    <row r="1328" spans="1:6" x14ac:dyDescent="0.25">
      <c r="A1328" s="192" t="s">
        <v>3437</v>
      </c>
      <c r="B1328" s="192" t="s">
        <v>3438</v>
      </c>
      <c r="C1328" s="193">
        <v>0</v>
      </c>
      <c r="D1328" s="193">
        <v>-731800</v>
      </c>
      <c r="E1328" s="193">
        <v>-5707483832</v>
      </c>
      <c r="F1328" s="193">
        <v>-5707483832</v>
      </c>
    </row>
    <row r="1329" spans="1:6" x14ac:dyDescent="0.25">
      <c r="A1329" s="194" t="s">
        <v>2987</v>
      </c>
      <c r="B1329" s="194" t="s">
        <v>2988</v>
      </c>
      <c r="C1329" s="195">
        <v>0</v>
      </c>
      <c r="D1329" s="195">
        <v>-2457000</v>
      </c>
      <c r="E1329" s="195">
        <v>-19162732680</v>
      </c>
      <c r="F1329" s="195">
        <v>-19162732680</v>
      </c>
    </row>
    <row r="1330" spans="1:6" x14ac:dyDescent="0.25">
      <c r="A1330" s="192" t="s">
        <v>1421</v>
      </c>
      <c r="B1330" s="192" t="s">
        <v>1422</v>
      </c>
      <c r="C1330" s="193">
        <v>0</v>
      </c>
      <c r="D1330" s="193">
        <v>-237700</v>
      </c>
      <c r="E1330" s="193">
        <v>-1853879348</v>
      </c>
      <c r="F1330" s="193">
        <v>-1853879348</v>
      </c>
    </row>
    <row r="1331" spans="1:6" x14ac:dyDescent="0.25">
      <c r="A1331" s="194" t="s">
        <v>2989</v>
      </c>
      <c r="B1331" s="194" t="s">
        <v>2990</v>
      </c>
      <c r="C1331" s="195">
        <v>0</v>
      </c>
      <c r="D1331" s="195">
        <v>-1557674</v>
      </c>
      <c r="E1331" s="195">
        <v>-12148673367</v>
      </c>
      <c r="F1331" s="195">
        <v>-12148673367</v>
      </c>
    </row>
    <row r="1332" spans="1:6" x14ac:dyDescent="0.25">
      <c r="A1332" s="192" t="s">
        <v>1423</v>
      </c>
      <c r="B1332" s="192" t="s">
        <v>1424</v>
      </c>
      <c r="C1332" s="193">
        <v>0</v>
      </c>
      <c r="D1332" s="193">
        <v>-63405361.630000003</v>
      </c>
      <c r="E1332" s="193">
        <v>-494513632640</v>
      </c>
      <c r="F1332" s="193">
        <v>-494513632640</v>
      </c>
    </row>
    <row r="1333" spans="1:6" x14ac:dyDescent="0.25">
      <c r="A1333" s="194" t="s">
        <v>1425</v>
      </c>
      <c r="B1333" s="194" t="s">
        <v>1426</v>
      </c>
      <c r="C1333" s="195">
        <v>0</v>
      </c>
      <c r="D1333" s="195">
        <v>-45592746.609999999</v>
      </c>
      <c r="E1333" s="195">
        <v>-355588773071</v>
      </c>
      <c r="F1333" s="195">
        <v>-355588773071</v>
      </c>
    </row>
    <row r="1334" spans="1:6" x14ac:dyDescent="0.25">
      <c r="A1334" s="192" t="s">
        <v>1427</v>
      </c>
      <c r="B1334" s="192" t="s">
        <v>280</v>
      </c>
      <c r="C1334" s="193">
        <v>-451965818726</v>
      </c>
      <c r="D1334" s="193">
        <v>0</v>
      </c>
      <c r="E1334" s="193">
        <v>0</v>
      </c>
      <c r="F1334" s="193">
        <v>-451965818726</v>
      </c>
    </row>
    <row r="1335" spans="1:6" x14ac:dyDescent="0.25">
      <c r="A1335" s="194" t="s">
        <v>3693</v>
      </c>
      <c r="B1335" s="194" t="s">
        <v>3694</v>
      </c>
      <c r="C1335" s="195">
        <v>-2500000000</v>
      </c>
      <c r="D1335" s="195">
        <v>0</v>
      </c>
      <c r="E1335" s="195">
        <v>0</v>
      </c>
      <c r="F1335" s="195">
        <v>-2500000000</v>
      </c>
    </row>
    <row r="1336" spans="1:6" x14ac:dyDescent="0.25">
      <c r="A1336" s="192" t="s">
        <v>3439</v>
      </c>
      <c r="B1336" s="192" t="s">
        <v>3440</v>
      </c>
      <c r="C1336" s="193">
        <v>-2500000000</v>
      </c>
      <c r="D1336" s="193">
        <v>0</v>
      </c>
      <c r="E1336" s="193">
        <v>0</v>
      </c>
      <c r="F1336" s="193">
        <v>-2500000000</v>
      </c>
    </row>
    <row r="1337" spans="1:6" x14ac:dyDescent="0.25">
      <c r="A1337" s="194" t="s">
        <v>2991</v>
      </c>
      <c r="B1337" s="194" t="s">
        <v>2992</v>
      </c>
      <c r="C1337" s="195">
        <v>-1710000000</v>
      </c>
      <c r="D1337" s="195">
        <v>0</v>
      </c>
      <c r="E1337" s="195">
        <v>0</v>
      </c>
      <c r="F1337" s="195">
        <v>-1710000000</v>
      </c>
    </row>
    <row r="1338" spans="1:6" x14ac:dyDescent="0.25">
      <c r="A1338" s="192" t="s">
        <v>1428</v>
      </c>
      <c r="B1338" s="192" t="s">
        <v>1429</v>
      </c>
      <c r="C1338" s="193">
        <v>-5735000000</v>
      </c>
      <c r="D1338" s="193">
        <v>0</v>
      </c>
      <c r="E1338" s="193">
        <v>0</v>
      </c>
      <c r="F1338" s="193">
        <v>-5735000000</v>
      </c>
    </row>
    <row r="1339" spans="1:6" x14ac:dyDescent="0.25">
      <c r="A1339" s="194" t="s">
        <v>1430</v>
      </c>
      <c r="B1339" s="194" t="s">
        <v>1431</v>
      </c>
      <c r="C1339" s="195">
        <v>-4932755683</v>
      </c>
      <c r="D1339" s="195">
        <v>0</v>
      </c>
      <c r="E1339" s="195">
        <v>0</v>
      </c>
      <c r="F1339" s="195">
        <v>-4932755683</v>
      </c>
    </row>
    <row r="1340" spans="1:6" x14ac:dyDescent="0.25">
      <c r="A1340" s="192" t="s">
        <v>1432</v>
      </c>
      <c r="B1340" s="192" t="s">
        <v>1433</v>
      </c>
      <c r="C1340" s="193">
        <v>-345335687054</v>
      </c>
      <c r="D1340" s="193">
        <v>0</v>
      </c>
      <c r="E1340" s="193">
        <v>0</v>
      </c>
      <c r="F1340" s="193">
        <v>-345335687054</v>
      </c>
    </row>
    <row r="1341" spans="1:6" x14ac:dyDescent="0.25">
      <c r="A1341" s="194" t="s">
        <v>1434</v>
      </c>
      <c r="B1341" s="194" t="s">
        <v>1435</v>
      </c>
      <c r="C1341" s="195">
        <v>-89252375989</v>
      </c>
      <c r="D1341" s="195">
        <v>0</v>
      </c>
      <c r="E1341" s="195">
        <v>0</v>
      </c>
      <c r="F1341" s="195">
        <v>-89252375989</v>
      </c>
    </row>
    <row r="1342" spans="1:6" x14ac:dyDescent="0.25">
      <c r="A1342" s="192" t="s">
        <v>2993</v>
      </c>
      <c r="B1342" s="192" t="s">
        <v>2994</v>
      </c>
      <c r="C1342" s="193">
        <v>0</v>
      </c>
      <c r="D1342" s="193">
        <v>-2246.7800000000002</v>
      </c>
      <c r="E1342" s="193">
        <v>-17523140</v>
      </c>
      <c r="F1342" s="193">
        <v>-17523140</v>
      </c>
    </row>
    <row r="1343" spans="1:6" x14ac:dyDescent="0.25">
      <c r="A1343" s="194" t="s">
        <v>2995</v>
      </c>
      <c r="B1343" s="194" t="s">
        <v>280</v>
      </c>
      <c r="C1343" s="195">
        <v>0</v>
      </c>
      <c r="D1343" s="195">
        <v>-2246.7800000000002</v>
      </c>
      <c r="E1343" s="195">
        <v>-17523140</v>
      </c>
      <c r="F1343" s="195">
        <v>-17523140</v>
      </c>
    </row>
    <row r="1344" spans="1:6" x14ac:dyDescent="0.25">
      <c r="A1344" s="192" t="s">
        <v>2996</v>
      </c>
      <c r="B1344" s="192" t="s">
        <v>280</v>
      </c>
      <c r="C1344" s="193">
        <v>0</v>
      </c>
      <c r="D1344" s="193">
        <v>-2246.7800000000002</v>
      </c>
      <c r="E1344" s="193">
        <v>-17523140</v>
      </c>
      <c r="F1344" s="193">
        <v>-17523140</v>
      </c>
    </row>
    <row r="1345" spans="1:6" x14ac:dyDescent="0.25">
      <c r="A1345" s="194" t="s">
        <v>2997</v>
      </c>
      <c r="B1345" s="194" t="s">
        <v>2998</v>
      </c>
      <c r="C1345" s="195">
        <v>0</v>
      </c>
      <c r="D1345" s="195">
        <v>-2013.24</v>
      </c>
      <c r="E1345" s="195">
        <v>-17523140</v>
      </c>
      <c r="F1345" s="195">
        <v>-17523140</v>
      </c>
    </row>
    <row r="1346" spans="1:6" x14ac:dyDescent="0.25">
      <c r="A1346" s="192" t="s">
        <v>1436</v>
      </c>
      <c r="B1346" s="192" t="s">
        <v>1437</v>
      </c>
      <c r="C1346" s="193">
        <v>-69611482037</v>
      </c>
      <c r="D1346" s="193">
        <v>-22839719.670000002</v>
      </c>
      <c r="E1346" s="193">
        <v>-178132455240</v>
      </c>
      <c r="F1346" s="193">
        <v>-247743937277</v>
      </c>
    </row>
    <row r="1347" spans="1:6" x14ac:dyDescent="0.25">
      <c r="A1347" s="194" t="s">
        <v>1438</v>
      </c>
      <c r="B1347" s="194" t="s">
        <v>280</v>
      </c>
      <c r="C1347" s="195">
        <v>-69611482037</v>
      </c>
      <c r="D1347" s="195">
        <v>-22839719.670000002</v>
      </c>
      <c r="E1347" s="195">
        <v>-178132455240</v>
      </c>
      <c r="F1347" s="195">
        <v>-247743937277</v>
      </c>
    </row>
    <row r="1348" spans="1:6" x14ac:dyDescent="0.25">
      <c r="A1348" s="192" t="s">
        <v>1439</v>
      </c>
      <c r="B1348" s="192" t="s">
        <v>280</v>
      </c>
      <c r="C1348" s="193">
        <v>0</v>
      </c>
      <c r="D1348" s="193">
        <v>-22839719.670000002</v>
      </c>
      <c r="E1348" s="193">
        <v>-178132455240</v>
      </c>
      <c r="F1348" s="193">
        <v>-178132455240</v>
      </c>
    </row>
    <row r="1349" spans="1:6" x14ac:dyDescent="0.25">
      <c r="A1349" s="194" t="s">
        <v>1440</v>
      </c>
      <c r="B1349" s="194" t="s">
        <v>1105</v>
      </c>
      <c r="C1349" s="195">
        <v>0</v>
      </c>
      <c r="D1349" s="195">
        <v>-22839719.670000002</v>
      </c>
      <c r="E1349" s="195">
        <v>-178132455240</v>
      </c>
      <c r="F1349" s="195">
        <v>-178132455240</v>
      </c>
    </row>
    <row r="1350" spans="1:6" x14ac:dyDescent="0.25">
      <c r="A1350" s="192" t="s">
        <v>1441</v>
      </c>
      <c r="B1350" s="192" t="s">
        <v>280</v>
      </c>
      <c r="C1350" s="193">
        <v>-69611482037</v>
      </c>
      <c r="D1350" s="193">
        <v>0</v>
      </c>
      <c r="E1350" s="193">
        <v>0</v>
      </c>
      <c r="F1350" s="193">
        <v>-69611482037</v>
      </c>
    </row>
    <row r="1351" spans="1:6" x14ac:dyDescent="0.25">
      <c r="A1351" s="194" t="s">
        <v>1442</v>
      </c>
      <c r="B1351" s="194" t="s">
        <v>1108</v>
      </c>
      <c r="C1351" s="195">
        <v>-69611482037</v>
      </c>
      <c r="D1351" s="195">
        <v>0</v>
      </c>
      <c r="E1351" s="195">
        <v>0</v>
      </c>
      <c r="F1351" s="195">
        <v>-69611482037</v>
      </c>
    </row>
    <row r="1352" spans="1:6" x14ac:dyDescent="0.25">
      <c r="A1352" s="192" t="s">
        <v>3695</v>
      </c>
      <c r="B1352" s="192" t="s">
        <v>364</v>
      </c>
      <c r="C1352" s="193">
        <v>0</v>
      </c>
      <c r="D1352" s="193">
        <v>-2300000</v>
      </c>
      <c r="E1352" s="193">
        <v>-17938252000</v>
      </c>
      <c r="F1352" s="193">
        <v>-17938252000</v>
      </c>
    </row>
    <row r="1353" spans="1:6" x14ac:dyDescent="0.25">
      <c r="A1353" s="194" t="s">
        <v>3696</v>
      </c>
      <c r="B1353" s="194" t="s">
        <v>1270</v>
      </c>
      <c r="C1353" s="195">
        <v>0</v>
      </c>
      <c r="D1353" s="195">
        <v>-2300000</v>
      </c>
      <c r="E1353" s="195">
        <v>-17938252000</v>
      </c>
      <c r="F1353" s="195">
        <v>-17938252000</v>
      </c>
    </row>
    <row r="1354" spans="1:6" x14ac:dyDescent="0.25">
      <c r="A1354" s="192" t="s">
        <v>3697</v>
      </c>
      <c r="B1354" s="192" t="s">
        <v>280</v>
      </c>
      <c r="C1354" s="193">
        <v>0</v>
      </c>
      <c r="D1354" s="193">
        <v>-2300000</v>
      </c>
      <c r="E1354" s="193">
        <v>-17938252000</v>
      </c>
      <c r="F1354" s="193">
        <v>-17938252000</v>
      </c>
    </row>
    <row r="1355" spans="1:6" x14ac:dyDescent="0.25">
      <c r="A1355" s="194" t="s">
        <v>3698</v>
      </c>
      <c r="B1355" s="194" t="s">
        <v>280</v>
      </c>
      <c r="C1355" s="195">
        <v>0</v>
      </c>
      <c r="D1355" s="195">
        <v>-2300000</v>
      </c>
      <c r="E1355" s="195">
        <v>-17938252000</v>
      </c>
      <c r="F1355" s="195">
        <v>-17938252000</v>
      </c>
    </row>
    <row r="1356" spans="1:6" x14ac:dyDescent="0.25">
      <c r="A1356" s="192" t="s">
        <v>3699</v>
      </c>
      <c r="B1356" s="192" t="s">
        <v>3700</v>
      </c>
      <c r="C1356" s="193">
        <v>0</v>
      </c>
      <c r="D1356" s="193">
        <v>-2300000</v>
      </c>
      <c r="E1356" s="193">
        <v>-17938252000</v>
      </c>
      <c r="F1356" s="193">
        <v>-17938252000</v>
      </c>
    </row>
    <row r="1357" spans="1:6" x14ac:dyDescent="0.25">
      <c r="A1357" s="194" t="s">
        <v>1443</v>
      </c>
      <c r="B1357" s="194" t="s">
        <v>534</v>
      </c>
      <c r="C1357" s="195">
        <v>-512759791282</v>
      </c>
      <c r="D1357" s="195">
        <v>-10752229.84</v>
      </c>
      <c r="E1357" s="195">
        <v>-83859221057</v>
      </c>
      <c r="F1357" s="195">
        <v>-596619012339</v>
      </c>
    </row>
    <row r="1358" spans="1:6" x14ac:dyDescent="0.25">
      <c r="A1358" s="192" t="s">
        <v>1444</v>
      </c>
      <c r="B1358" s="192" t="s">
        <v>1445</v>
      </c>
      <c r="C1358" s="193">
        <v>-753403802</v>
      </c>
      <c r="D1358" s="193">
        <v>0</v>
      </c>
      <c r="E1358" s="193">
        <v>0</v>
      </c>
      <c r="F1358" s="193">
        <v>-753403802</v>
      </c>
    </row>
    <row r="1359" spans="1:6" x14ac:dyDescent="0.25">
      <c r="A1359" s="194" t="s">
        <v>1446</v>
      </c>
      <c r="B1359" s="194" t="s">
        <v>1447</v>
      </c>
      <c r="C1359" s="195">
        <v>-1493505</v>
      </c>
      <c r="D1359" s="195">
        <v>0</v>
      </c>
      <c r="E1359" s="195">
        <v>0</v>
      </c>
      <c r="F1359" s="195">
        <v>-1493505</v>
      </c>
    </row>
    <row r="1360" spans="1:6" x14ac:dyDescent="0.25">
      <c r="A1360" s="192" t="s">
        <v>1448</v>
      </c>
      <c r="B1360" s="192" t="s">
        <v>1447</v>
      </c>
      <c r="C1360" s="193">
        <v>-1493505</v>
      </c>
      <c r="D1360" s="193">
        <v>0</v>
      </c>
      <c r="E1360" s="193">
        <v>0</v>
      </c>
      <c r="F1360" s="193">
        <v>-1493505</v>
      </c>
    </row>
    <row r="1361" spans="1:6" x14ac:dyDescent="0.25">
      <c r="A1361" s="194" t="s">
        <v>1449</v>
      </c>
      <c r="B1361" s="194" t="s">
        <v>1108</v>
      </c>
      <c r="C1361" s="195">
        <v>-1493505</v>
      </c>
      <c r="D1361" s="195">
        <v>0</v>
      </c>
      <c r="E1361" s="195">
        <v>0</v>
      </c>
      <c r="F1361" s="195">
        <v>-1493505</v>
      </c>
    </row>
    <row r="1362" spans="1:6" x14ac:dyDescent="0.25">
      <c r="A1362" s="192" t="s">
        <v>1450</v>
      </c>
      <c r="B1362" s="192" t="s">
        <v>1451</v>
      </c>
      <c r="C1362" s="193">
        <v>-751910297</v>
      </c>
      <c r="D1362" s="193">
        <v>0</v>
      </c>
      <c r="E1362" s="193">
        <v>0</v>
      </c>
      <c r="F1362" s="193">
        <v>-751910297</v>
      </c>
    </row>
    <row r="1363" spans="1:6" x14ac:dyDescent="0.25">
      <c r="A1363" s="194" t="s">
        <v>1452</v>
      </c>
      <c r="B1363" s="194" t="s">
        <v>1451</v>
      </c>
      <c r="C1363" s="195">
        <v>-751910297</v>
      </c>
      <c r="D1363" s="195">
        <v>0</v>
      </c>
      <c r="E1363" s="195">
        <v>0</v>
      </c>
      <c r="F1363" s="195">
        <v>-751910297</v>
      </c>
    </row>
    <row r="1364" spans="1:6" x14ac:dyDescent="0.25">
      <c r="A1364" s="192" t="s">
        <v>1453</v>
      </c>
      <c r="B1364" s="192" t="s">
        <v>1108</v>
      </c>
      <c r="C1364" s="193">
        <v>-751910297</v>
      </c>
      <c r="D1364" s="193">
        <v>0</v>
      </c>
      <c r="E1364" s="193">
        <v>0</v>
      </c>
      <c r="F1364" s="193">
        <v>-751910297</v>
      </c>
    </row>
    <row r="1365" spans="1:6" x14ac:dyDescent="0.25">
      <c r="A1365" s="194" t="s">
        <v>1454</v>
      </c>
      <c r="B1365" s="194" t="s">
        <v>1455</v>
      </c>
      <c r="C1365" s="195">
        <v>-20920399903</v>
      </c>
      <c r="D1365" s="195">
        <v>0</v>
      </c>
      <c r="E1365" s="195">
        <v>0</v>
      </c>
      <c r="F1365" s="195">
        <v>-20920399903</v>
      </c>
    </row>
    <row r="1366" spans="1:6" x14ac:dyDescent="0.25">
      <c r="A1366" s="192" t="s">
        <v>1456</v>
      </c>
      <c r="B1366" s="192" t="s">
        <v>1457</v>
      </c>
      <c r="C1366" s="193">
        <v>-112696234</v>
      </c>
      <c r="D1366" s="193">
        <v>0</v>
      </c>
      <c r="E1366" s="193">
        <v>0</v>
      </c>
      <c r="F1366" s="193">
        <v>-112696234</v>
      </c>
    </row>
    <row r="1367" spans="1:6" x14ac:dyDescent="0.25">
      <c r="A1367" s="194" t="s">
        <v>1458</v>
      </c>
      <c r="B1367" s="194" t="s">
        <v>1457</v>
      </c>
      <c r="C1367" s="195">
        <v>-112696234</v>
      </c>
      <c r="D1367" s="195">
        <v>0</v>
      </c>
      <c r="E1367" s="195">
        <v>0</v>
      </c>
      <c r="F1367" s="195">
        <v>-112696234</v>
      </c>
    </row>
    <row r="1368" spans="1:6" x14ac:dyDescent="0.25">
      <c r="A1368" s="192" t="s">
        <v>1459</v>
      </c>
      <c r="B1368" s="192" t="s">
        <v>1455</v>
      </c>
      <c r="C1368" s="193">
        <v>-112696234</v>
      </c>
      <c r="D1368" s="193">
        <v>0</v>
      </c>
      <c r="E1368" s="193">
        <v>0</v>
      </c>
      <c r="F1368" s="193">
        <v>-112696234</v>
      </c>
    </row>
    <row r="1369" spans="1:6" x14ac:dyDescent="0.25">
      <c r="A1369" s="194" t="s">
        <v>1460</v>
      </c>
      <c r="B1369" s="194" t="s">
        <v>1447</v>
      </c>
      <c r="C1369" s="195">
        <v>-25641561</v>
      </c>
      <c r="D1369" s="195">
        <v>0</v>
      </c>
      <c r="E1369" s="195">
        <v>0</v>
      </c>
      <c r="F1369" s="195">
        <v>-25641561</v>
      </c>
    </row>
    <row r="1370" spans="1:6" x14ac:dyDescent="0.25">
      <c r="A1370" s="192" t="s">
        <v>1461</v>
      </c>
      <c r="B1370" s="192" t="s">
        <v>1447</v>
      </c>
      <c r="C1370" s="193">
        <v>-25641561</v>
      </c>
      <c r="D1370" s="193">
        <v>0</v>
      </c>
      <c r="E1370" s="193">
        <v>0</v>
      </c>
      <c r="F1370" s="193">
        <v>-25641561</v>
      </c>
    </row>
    <row r="1371" spans="1:6" x14ac:dyDescent="0.25">
      <c r="A1371" s="194" t="s">
        <v>1462</v>
      </c>
      <c r="B1371" s="194" t="s">
        <v>1455</v>
      </c>
      <c r="C1371" s="195">
        <v>-25641561</v>
      </c>
      <c r="D1371" s="195">
        <v>0</v>
      </c>
      <c r="E1371" s="195">
        <v>0</v>
      </c>
      <c r="F1371" s="195">
        <v>-25641561</v>
      </c>
    </row>
    <row r="1372" spans="1:6" x14ac:dyDescent="0.25">
      <c r="A1372" s="192" t="s">
        <v>1463</v>
      </c>
      <c r="B1372" s="192" t="s">
        <v>537</v>
      </c>
      <c r="C1372" s="193">
        <v>-20098275716</v>
      </c>
      <c r="D1372" s="193">
        <v>0</v>
      </c>
      <c r="E1372" s="193">
        <v>0</v>
      </c>
      <c r="F1372" s="193">
        <v>-20098275716</v>
      </c>
    </row>
    <row r="1373" spans="1:6" x14ac:dyDescent="0.25">
      <c r="A1373" s="194" t="s">
        <v>1464</v>
      </c>
      <c r="B1373" s="194" t="s">
        <v>537</v>
      </c>
      <c r="C1373" s="195">
        <v>-20098275716</v>
      </c>
      <c r="D1373" s="195">
        <v>0</v>
      </c>
      <c r="E1373" s="195">
        <v>0</v>
      </c>
      <c r="F1373" s="195">
        <v>-20098275716</v>
      </c>
    </row>
    <row r="1374" spans="1:6" x14ac:dyDescent="0.25">
      <c r="A1374" s="192" t="s">
        <v>1465</v>
      </c>
      <c r="B1374" s="192" t="s">
        <v>1455</v>
      </c>
      <c r="C1374" s="193">
        <v>-20098275716</v>
      </c>
      <c r="D1374" s="193">
        <v>0</v>
      </c>
      <c r="E1374" s="193">
        <v>0</v>
      </c>
      <c r="F1374" s="193">
        <v>-20098275716</v>
      </c>
    </row>
    <row r="1375" spans="1:6" x14ac:dyDescent="0.25">
      <c r="A1375" s="194" t="s">
        <v>1466</v>
      </c>
      <c r="B1375" s="194" t="s">
        <v>1451</v>
      </c>
      <c r="C1375" s="195">
        <v>-683786392</v>
      </c>
      <c r="D1375" s="195">
        <v>0</v>
      </c>
      <c r="E1375" s="195">
        <v>0</v>
      </c>
      <c r="F1375" s="195">
        <v>-683786392</v>
      </c>
    </row>
    <row r="1376" spans="1:6" x14ac:dyDescent="0.25">
      <c r="A1376" s="192" t="s">
        <v>1467</v>
      </c>
      <c r="B1376" s="192" t="s">
        <v>1451</v>
      </c>
      <c r="C1376" s="193">
        <v>-683786392</v>
      </c>
      <c r="D1376" s="193">
        <v>0</v>
      </c>
      <c r="E1376" s="193">
        <v>0</v>
      </c>
      <c r="F1376" s="193">
        <v>-683786392</v>
      </c>
    </row>
    <row r="1377" spans="1:6" x14ac:dyDescent="0.25">
      <c r="A1377" s="194" t="s">
        <v>1468</v>
      </c>
      <c r="B1377" s="194" t="s">
        <v>1455</v>
      </c>
      <c r="C1377" s="195">
        <v>-683786392</v>
      </c>
      <c r="D1377" s="195">
        <v>0</v>
      </c>
      <c r="E1377" s="195">
        <v>0</v>
      </c>
      <c r="F1377" s="195">
        <v>-683786392</v>
      </c>
    </row>
    <row r="1378" spans="1:6" x14ac:dyDescent="0.25">
      <c r="A1378" s="192" t="s">
        <v>1469</v>
      </c>
      <c r="B1378" s="192" t="s">
        <v>1374</v>
      </c>
      <c r="C1378" s="193">
        <v>-55085987577</v>
      </c>
      <c r="D1378" s="193">
        <v>-19229.84</v>
      </c>
      <c r="E1378" s="193">
        <v>-149978137</v>
      </c>
      <c r="F1378" s="193">
        <v>-55235965714</v>
      </c>
    </row>
    <row r="1379" spans="1:6" x14ac:dyDescent="0.25">
      <c r="A1379" s="194" t="s">
        <v>1470</v>
      </c>
      <c r="B1379" s="194" t="s">
        <v>1447</v>
      </c>
      <c r="C1379" s="195">
        <v>-41091500053</v>
      </c>
      <c r="D1379" s="195">
        <v>0</v>
      </c>
      <c r="E1379" s="195">
        <v>0</v>
      </c>
      <c r="F1379" s="195">
        <v>-41091500053</v>
      </c>
    </row>
    <row r="1380" spans="1:6" x14ac:dyDescent="0.25">
      <c r="A1380" s="192" t="s">
        <v>1471</v>
      </c>
      <c r="B1380" s="192" t="s">
        <v>1447</v>
      </c>
      <c r="C1380" s="193">
        <v>-41091500053</v>
      </c>
      <c r="D1380" s="193">
        <v>0</v>
      </c>
      <c r="E1380" s="193">
        <v>0</v>
      </c>
      <c r="F1380" s="193">
        <v>-41091500053</v>
      </c>
    </row>
    <row r="1381" spans="1:6" x14ac:dyDescent="0.25">
      <c r="A1381" s="194" t="s">
        <v>1472</v>
      </c>
      <c r="B1381" s="194" t="s">
        <v>1095</v>
      </c>
      <c r="C1381" s="195">
        <v>-41091500053</v>
      </c>
      <c r="D1381" s="195">
        <v>0</v>
      </c>
      <c r="E1381" s="195">
        <v>0</v>
      </c>
      <c r="F1381" s="195">
        <v>-41091500053</v>
      </c>
    </row>
    <row r="1382" spans="1:6" x14ac:dyDescent="0.25">
      <c r="A1382" s="192" t="s">
        <v>1473</v>
      </c>
      <c r="B1382" s="192" t="s">
        <v>537</v>
      </c>
      <c r="C1382" s="193">
        <v>-19970644</v>
      </c>
      <c r="D1382" s="193">
        <v>0</v>
      </c>
      <c r="E1382" s="193">
        <v>0</v>
      </c>
      <c r="F1382" s="193">
        <v>-19970644</v>
      </c>
    </row>
    <row r="1383" spans="1:6" x14ac:dyDescent="0.25">
      <c r="A1383" s="194" t="s">
        <v>1474</v>
      </c>
      <c r="B1383" s="194" t="s">
        <v>537</v>
      </c>
      <c r="C1383" s="195">
        <v>-19970644</v>
      </c>
      <c r="D1383" s="195">
        <v>0</v>
      </c>
      <c r="E1383" s="195">
        <v>0</v>
      </c>
      <c r="F1383" s="195">
        <v>-19970644</v>
      </c>
    </row>
    <row r="1384" spans="1:6" x14ac:dyDescent="0.25">
      <c r="A1384" s="192" t="s">
        <v>1475</v>
      </c>
      <c r="B1384" s="192" t="s">
        <v>1095</v>
      </c>
      <c r="C1384" s="193">
        <v>-19970644</v>
      </c>
      <c r="D1384" s="193">
        <v>0</v>
      </c>
      <c r="E1384" s="193">
        <v>0</v>
      </c>
      <c r="F1384" s="193">
        <v>-19970644</v>
      </c>
    </row>
    <row r="1385" spans="1:6" x14ac:dyDescent="0.25">
      <c r="A1385" s="194" t="s">
        <v>1476</v>
      </c>
      <c r="B1385" s="194" t="s">
        <v>1451</v>
      </c>
      <c r="C1385" s="195">
        <v>-13974516880</v>
      </c>
      <c r="D1385" s="195">
        <v>-19229.84</v>
      </c>
      <c r="E1385" s="195">
        <v>-149978137</v>
      </c>
      <c r="F1385" s="195">
        <v>-14124495017</v>
      </c>
    </row>
    <row r="1386" spans="1:6" x14ac:dyDescent="0.25">
      <c r="A1386" s="192" t="s">
        <v>2999</v>
      </c>
      <c r="B1386" s="192" t="s">
        <v>1451</v>
      </c>
      <c r="C1386" s="193">
        <v>0</v>
      </c>
      <c r="D1386" s="193">
        <v>-19229.84</v>
      </c>
      <c r="E1386" s="193">
        <v>-149978137</v>
      </c>
      <c r="F1386" s="193">
        <v>-149978137</v>
      </c>
    </row>
    <row r="1387" spans="1:6" x14ac:dyDescent="0.25">
      <c r="A1387" s="194" t="s">
        <v>3000</v>
      </c>
      <c r="B1387" s="194" t="s">
        <v>3001</v>
      </c>
      <c r="C1387" s="195">
        <v>0</v>
      </c>
      <c r="D1387" s="195">
        <v>-19229.84</v>
      </c>
      <c r="E1387" s="195">
        <v>-149978137</v>
      </c>
      <c r="F1387" s="195">
        <v>-149978137</v>
      </c>
    </row>
    <row r="1388" spans="1:6" x14ac:dyDescent="0.25">
      <c r="A1388" s="192" t="s">
        <v>1477</v>
      </c>
      <c r="B1388" s="192" t="s">
        <v>1451</v>
      </c>
      <c r="C1388" s="193">
        <v>-13974516880</v>
      </c>
      <c r="D1388" s="193">
        <v>0</v>
      </c>
      <c r="E1388" s="193">
        <v>0</v>
      </c>
      <c r="F1388" s="193">
        <v>-13974516880</v>
      </c>
    </row>
    <row r="1389" spans="1:6" x14ac:dyDescent="0.25">
      <c r="A1389" s="194" t="s">
        <v>1478</v>
      </c>
      <c r="B1389" s="194" t="s">
        <v>1095</v>
      </c>
      <c r="C1389" s="195">
        <v>-13974516880</v>
      </c>
      <c r="D1389" s="195">
        <v>0</v>
      </c>
      <c r="E1389" s="195">
        <v>0</v>
      </c>
      <c r="F1389" s="195">
        <v>-13974516880</v>
      </c>
    </row>
    <row r="1390" spans="1:6" x14ac:dyDescent="0.25">
      <c r="A1390" s="192" t="s">
        <v>1479</v>
      </c>
      <c r="B1390" s="192" t="s">
        <v>1480</v>
      </c>
      <c r="C1390" s="193">
        <v>-436000000000</v>
      </c>
      <c r="D1390" s="193">
        <v>-10733000</v>
      </c>
      <c r="E1390" s="193">
        <v>-83709242920</v>
      </c>
      <c r="F1390" s="193">
        <v>-519709242920</v>
      </c>
    </row>
    <row r="1391" spans="1:6" x14ac:dyDescent="0.25">
      <c r="A1391" s="194" t="s">
        <v>1481</v>
      </c>
      <c r="B1391" s="194" t="s">
        <v>1447</v>
      </c>
      <c r="C1391" s="195">
        <v>-436000000000</v>
      </c>
      <c r="D1391" s="195">
        <v>-10733000</v>
      </c>
      <c r="E1391" s="195">
        <v>-83709242920</v>
      </c>
      <c r="F1391" s="195">
        <v>-519709242920</v>
      </c>
    </row>
    <row r="1392" spans="1:6" x14ac:dyDescent="0.25">
      <c r="A1392" s="192" t="s">
        <v>1482</v>
      </c>
      <c r="B1392" s="192" t="s">
        <v>1447</v>
      </c>
      <c r="C1392" s="193">
        <v>0</v>
      </c>
      <c r="D1392" s="193">
        <v>-10733000</v>
      </c>
      <c r="E1392" s="193">
        <v>-83709242920</v>
      </c>
      <c r="F1392" s="193">
        <v>-83709242920</v>
      </c>
    </row>
    <row r="1393" spans="1:6" x14ac:dyDescent="0.25">
      <c r="A1393" s="194" t="s">
        <v>3285</v>
      </c>
      <c r="B1393" s="194" t="s">
        <v>1483</v>
      </c>
      <c r="C1393" s="195">
        <v>0</v>
      </c>
      <c r="D1393" s="195">
        <v>-463000</v>
      </c>
      <c r="E1393" s="195">
        <v>-3611048120</v>
      </c>
      <c r="F1393" s="195">
        <v>-3611048120</v>
      </c>
    </row>
    <row r="1394" spans="1:6" x14ac:dyDescent="0.25">
      <c r="A1394" s="192" t="s">
        <v>1484</v>
      </c>
      <c r="B1394" s="192" t="s">
        <v>1483</v>
      </c>
      <c r="C1394" s="193">
        <v>0</v>
      </c>
      <c r="D1394" s="193">
        <v>-10270000</v>
      </c>
      <c r="E1394" s="193">
        <v>-80098194800</v>
      </c>
      <c r="F1394" s="193">
        <v>-80098194800</v>
      </c>
    </row>
    <row r="1395" spans="1:6" x14ac:dyDescent="0.25">
      <c r="A1395" s="194" t="s">
        <v>1485</v>
      </c>
      <c r="B1395" s="194" t="s">
        <v>1447</v>
      </c>
      <c r="C1395" s="195">
        <v>-436000000000</v>
      </c>
      <c r="D1395" s="195">
        <v>0</v>
      </c>
      <c r="E1395" s="195">
        <v>0</v>
      </c>
      <c r="F1395" s="195">
        <v>-436000000000</v>
      </c>
    </row>
    <row r="1396" spans="1:6" x14ac:dyDescent="0.25">
      <c r="A1396" s="192" t="s">
        <v>3286</v>
      </c>
      <c r="B1396" s="192" t="s">
        <v>1483</v>
      </c>
      <c r="C1396" s="193">
        <v>-50000000000</v>
      </c>
      <c r="D1396" s="193">
        <v>0</v>
      </c>
      <c r="E1396" s="193">
        <v>0</v>
      </c>
      <c r="F1396" s="193">
        <v>-50000000000</v>
      </c>
    </row>
    <row r="1397" spans="1:6" x14ac:dyDescent="0.25">
      <c r="A1397" s="194" t="s">
        <v>1486</v>
      </c>
      <c r="B1397" s="194" t="s">
        <v>1483</v>
      </c>
      <c r="C1397" s="195">
        <v>-386000000000</v>
      </c>
      <c r="D1397" s="195">
        <v>0</v>
      </c>
      <c r="E1397" s="195">
        <v>0</v>
      </c>
      <c r="F1397" s="195">
        <v>-386000000000</v>
      </c>
    </row>
    <row r="1398" spans="1:6" x14ac:dyDescent="0.25">
      <c r="A1398" s="192" t="s">
        <v>1487</v>
      </c>
      <c r="B1398" s="192" t="s">
        <v>1488</v>
      </c>
      <c r="C1398" s="193">
        <v>0</v>
      </c>
      <c r="D1398" s="193">
        <v>-15000000</v>
      </c>
      <c r="E1398" s="193">
        <v>-116988600000</v>
      </c>
      <c r="F1398" s="193">
        <v>-116988600000</v>
      </c>
    </row>
    <row r="1399" spans="1:6" x14ac:dyDescent="0.25">
      <c r="A1399" s="194" t="s">
        <v>1489</v>
      </c>
      <c r="B1399" s="194" t="s">
        <v>1490</v>
      </c>
      <c r="C1399" s="195">
        <v>0</v>
      </c>
      <c r="D1399" s="195">
        <v>-15000000</v>
      </c>
      <c r="E1399" s="195">
        <v>-116988600000</v>
      </c>
      <c r="F1399" s="195">
        <v>-116988600000</v>
      </c>
    </row>
    <row r="1400" spans="1:6" x14ac:dyDescent="0.25">
      <c r="A1400" s="192" t="s">
        <v>1491</v>
      </c>
      <c r="B1400" s="192" t="s">
        <v>1492</v>
      </c>
      <c r="C1400" s="193">
        <v>0</v>
      </c>
      <c r="D1400" s="193">
        <v>-15000000</v>
      </c>
      <c r="E1400" s="193">
        <v>-116988600000</v>
      </c>
      <c r="F1400" s="193">
        <v>-116988600000</v>
      </c>
    </row>
    <row r="1401" spans="1:6" x14ac:dyDescent="0.25">
      <c r="A1401" s="194" t="s">
        <v>1493</v>
      </c>
      <c r="B1401" s="194" t="s">
        <v>1492</v>
      </c>
      <c r="C1401" s="195">
        <v>0</v>
      </c>
      <c r="D1401" s="195">
        <v>-15000000</v>
      </c>
      <c r="E1401" s="195">
        <v>-116988600000</v>
      </c>
      <c r="F1401" s="195">
        <v>-116988600000</v>
      </c>
    </row>
    <row r="1402" spans="1:6" x14ac:dyDescent="0.25">
      <c r="A1402" s="192" t="s">
        <v>1494</v>
      </c>
      <c r="B1402" s="192" t="s">
        <v>1495</v>
      </c>
      <c r="C1402" s="193">
        <v>0</v>
      </c>
      <c r="D1402" s="193">
        <v>-15000000</v>
      </c>
      <c r="E1402" s="193">
        <v>-116988600000</v>
      </c>
      <c r="F1402" s="193">
        <v>-116988600000</v>
      </c>
    </row>
    <row r="1403" spans="1:6" x14ac:dyDescent="0.25">
      <c r="A1403" s="194" t="s">
        <v>1496</v>
      </c>
      <c r="B1403" s="194" t="s">
        <v>1295</v>
      </c>
      <c r="C1403" s="195">
        <v>-12909431316</v>
      </c>
      <c r="D1403" s="195">
        <v>-2502327.25</v>
      </c>
      <c r="E1403" s="195">
        <v>-19516250938</v>
      </c>
      <c r="F1403" s="195">
        <v>-32425682254</v>
      </c>
    </row>
    <row r="1404" spans="1:6" x14ac:dyDescent="0.25">
      <c r="A1404" s="192" t="s">
        <v>1497</v>
      </c>
      <c r="B1404" s="192" t="s">
        <v>1297</v>
      </c>
      <c r="C1404" s="193">
        <v>-8073806667</v>
      </c>
      <c r="D1404" s="193">
        <v>-2100016.2000000002</v>
      </c>
      <c r="E1404" s="193">
        <v>-16378530503</v>
      </c>
      <c r="F1404" s="193">
        <v>-24452337170</v>
      </c>
    </row>
    <row r="1405" spans="1:6" x14ac:dyDescent="0.25">
      <c r="A1405" s="194" t="s">
        <v>1498</v>
      </c>
      <c r="B1405" s="194" t="s">
        <v>1499</v>
      </c>
      <c r="C1405" s="195">
        <v>-38400361434</v>
      </c>
      <c r="D1405" s="195">
        <v>-10006316.85</v>
      </c>
      <c r="E1405" s="195">
        <v>-78041666630</v>
      </c>
      <c r="F1405" s="195">
        <v>-116442028064</v>
      </c>
    </row>
    <row r="1406" spans="1:6" x14ac:dyDescent="0.25">
      <c r="A1406" s="192" t="s">
        <v>1500</v>
      </c>
      <c r="B1406" s="192" t="s">
        <v>1499</v>
      </c>
      <c r="C1406" s="193">
        <v>0</v>
      </c>
      <c r="D1406" s="193">
        <v>-10006316.85</v>
      </c>
      <c r="E1406" s="193">
        <v>-78041666630</v>
      </c>
      <c r="F1406" s="193">
        <v>-78041666630</v>
      </c>
    </row>
    <row r="1407" spans="1:6" x14ac:dyDescent="0.25">
      <c r="A1407" s="194" t="s">
        <v>3701</v>
      </c>
      <c r="B1407" s="194" t="s">
        <v>3702</v>
      </c>
      <c r="C1407" s="195">
        <v>0</v>
      </c>
      <c r="D1407" s="195">
        <v>-1150</v>
      </c>
      <c r="E1407" s="195">
        <v>-8969126</v>
      </c>
      <c r="F1407" s="195">
        <v>-8969126</v>
      </c>
    </row>
    <row r="1408" spans="1:6" x14ac:dyDescent="0.25">
      <c r="A1408" s="192" t="s">
        <v>3441</v>
      </c>
      <c r="B1408" s="192" t="s">
        <v>3442</v>
      </c>
      <c r="C1408" s="193">
        <v>0</v>
      </c>
      <c r="D1408" s="193">
        <v>-2984</v>
      </c>
      <c r="E1408" s="193">
        <v>-23272933</v>
      </c>
      <c r="F1408" s="193">
        <v>-23272933</v>
      </c>
    </row>
    <row r="1409" spans="1:6" x14ac:dyDescent="0.25">
      <c r="A1409" s="194" t="s">
        <v>3002</v>
      </c>
      <c r="B1409" s="194" t="s">
        <v>3003</v>
      </c>
      <c r="C1409" s="195">
        <v>0</v>
      </c>
      <c r="D1409" s="195">
        <v>-19643</v>
      </c>
      <c r="E1409" s="195">
        <v>-153200471</v>
      </c>
      <c r="F1409" s="195">
        <v>-153200471</v>
      </c>
    </row>
    <row r="1410" spans="1:6" x14ac:dyDescent="0.25">
      <c r="A1410" s="192" t="s">
        <v>1501</v>
      </c>
      <c r="B1410" s="192" t="s">
        <v>1502</v>
      </c>
      <c r="C1410" s="193">
        <v>0</v>
      </c>
      <c r="D1410" s="193">
        <v>-2771.38</v>
      </c>
      <c r="E1410" s="193">
        <v>-21614658</v>
      </c>
      <c r="F1410" s="193">
        <v>-21614658</v>
      </c>
    </row>
    <row r="1411" spans="1:6" x14ac:dyDescent="0.25">
      <c r="A1411" s="194" t="s">
        <v>3004</v>
      </c>
      <c r="B1411" s="194" t="s">
        <v>3005</v>
      </c>
      <c r="C1411" s="195">
        <v>0</v>
      </c>
      <c r="D1411" s="195">
        <v>-26335.97</v>
      </c>
      <c r="E1411" s="195">
        <v>-205400551</v>
      </c>
      <c r="F1411" s="195">
        <v>-205400551</v>
      </c>
    </row>
    <row r="1412" spans="1:6" x14ac:dyDescent="0.25">
      <c r="A1412" s="192" t="s">
        <v>1503</v>
      </c>
      <c r="B1412" s="192" t="s">
        <v>1504</v>
      </c>
      <c r="C1412" s="193">
        <v>0</v>
      </c>
      <c r="D1412" s="193">
        <v>-4564527.04</v>
      </c>
      <c r="E1412" s="193">
        <v>-35599841872</v>
      </c>
      <c r="F1412" s="193">
        <v>-35599841872</v>
      </c>
    </row>
    <row r="1413" spans="1:6" x14ac:dyDescent="0.25">
      <c r="A1413" s="194" t="s">
        <v>1505</v>
      </c>
      <c r="B1413" s="194" t="s">
        <v>1506</v>
      </c>
      <c r="C1413" s="195">
        <v>0</v>
      </c>
      <c r="D1413" s="195">
        <v>-5388905.46</v>
      </c>
      <c r="E1413" s="195">
        <v>-42029367019</v>
      </c>
      <c r="F1413" s="195">
        <v>-42029367019</v>
      </c>
    </row>
    <row r="1414" spans="1:6" x14ac:dyDescent="0.25">
      <c r="A1414" s="192" t="s">
        <v>1507</v>
      </c>
      <c r="B1414" s="192" t="s">
        <v>1499</v>
      </c>
      <c r="C1414" s="193">
        <v>-38400361434</v>
      </c>
      <c r="D1414" s="193">
        <v>0</v>
      </c>
      <c r="E1414" s="193">
        <v>0</v>
      </c>
      <c r="F1414" s="193">
        <v>-38400361434</v>
      </c>
    </row>
    <row r="1415" spans="1:6" x14ac:dyDescent="0.25">
      <c r="A1415" s="194" t="s">
        <v>3703</v>
      </c>
      <c r="B1415" s="194" t="s">
        <v>3704</v>
      </c>
      <c r="C1415" s="195">
        <v>-8424658</v>
      </c>
      <c r="D1415" s="195">
        <v>0</v>
      </c>
      <c r="E1415" s="195">
        <v>0</v>
      </c>
      <c r="F1415" s="195">
        <v>-8424658</v>
      </c>
    </row>
    <row r="1416" spans="1:6" x14ac:dyDescent="0.25">
      <c r="A1416" s="192" t="s">
        <v>3443</v>
      </c>
      <c r="B1416" s="192" t="s">
        <v>3444</v>
      </c>
      <c r="C1416" s="193">
        <v>-8705479</v>
      </c>
      <c r="D1416" s="193">
        <v>0</v>
      </c>
      <c r="E1416" s="193">
        <v>0</v>
      </c>
      <c r="F1416" s="193">
        <v>-8705479</v>
      </c>
    </row>
    <row r="1417" spans="1:6" x14ac:dyDescent="0.25">
      <c r="A1417" s="194" t="s">
        <v>3006</v>
      </c>
      <c r="B1417" s="194" t="s">
        <v>3007</v>
      </c>
      <c r="C1417" s="195">
        <v>-20169862</v>
      </c>
      <c r="D1417" s="195">
        <v>0</v>
      </c>
      <c r="E1417" s="195">
        <v>0</v>
      </c>
      <c r="F1417" s="195">
        <v>-20169862</v>
      </c>
    </row>
    <row r="1418" spans="1:6" x14ac:dyDescent="0.25">
      <c r="A1418" s="192" t="s">
        <v>1508</v>
      </c>
      <c r="B1418" s="192" t="s">
        <v>1509</v>
      </c>
      <c r="C1418" s="193">
        <v>-76161978</v>
      </c>
      <c r="D1418" s="193">
        <v>0</v>
      </c>
      <c r="E1418" s="193">
        <v>0</v>
      </c>
      <c r="F1418" s="193">
        <v>-76161978</v>
      </c>
    </row>
    <row r="1419" spans="1:6" x14ac:dyDescent="0.25">
      <c r="A1419" s="194" t="s">
        <v>1510</v>
      </c>
      <c r="B1419" s="194" t="s">
        <v>1511</v>
      </c>
      <c r="C1419" s="195">
        <v>-124991490</v>
      </c>
      <c r="D1419" s="195">
        <v>0</v>
      </c>
      <c r="E1419" s="195">
        <v>0</v>
      </c>
      <c r="F1419" s="195">
        <v>-124991490</v>
      </c>
    </row>
    <row r="1420" spans="1:6" x14ac:dyDescent="0.25">
      <c r="A1420" s="192" t="s">
        <v>1512</v>
      </c>
      <c r="B1420" s="192" t="s">
        <v>1513</v>
      </c>
      <c r="C1420" s="193">
        <v>-23317928679</v>
      </c>
      <c r="D1420" s="193">
        <v>0</v>
      </c>
      <c r="E1420" s="193">
        <v>0</v>
      </c>
      <c r="F1420" s="193">
        <v>-23317928679</v>
      </c>
    </row>
    <row r="1421" spans="1:6" x14ac:dyDescent="0.25">
      <c r="A1421" s="194" t="s">
        <v>1514</v>
      </c>
      <c r="B1421" s="194" t="s">
        <v>1515</v>
      </c>
      <c r="C1421" s="195">
        <v>-14843979288</v>
      </c>
      <c r="D1421" s="195">
        <v>0</v>
      </c>
      <c r="E1421" s="195">
        <v>0</v>
      </c>
      <c r="F1421" s="195">
        <v>-14843979288</v>
      </c>
    </row>
    <row r="1422" spans="1:6" x14ac:dyDescent="0.25">
      <c r="A1422" s="192" t="s">
        <v>2863</v>
      </c>
      <c r="B1422" s="192" t="s">
        <v>2864</v>
      </c>
      <c r="C1422" s="193">
        <v>-94</v>
      </c>
      <c r="D1422" s="193">
        <v>-0.35</v>
      </c>
      <c r="E1422" s="193">
        <v>-2808</v>
      </c>
      <c r="F1422" s="193">
        <v>-2902</v>
      </c>
    </row>
    <row r="1423" spans="1:6" x14ac:dyDescent="0.25">
      <c r="A1423" s="194" t="s">
        <v>2865</v>
      </c>
      <c r="B1423" s="194" t="s">
        <v>2864</v>
      </c>
      <c r="C1423" s="195">
        <v>0</v>
      </c>
      <c r="D1423" s="195">
        <v>-0.36</v>
      </c>
      <c r="E1423" s="195">
        <v>-2808</v>
      </c>
      <c r="F1423" s="195">
        <v>-2808</v>
      </c>
    </row>
    <row r="1424" spans="1:6" x14ac:dyDescent="0.25">
      <c r="A1424" s="192" t="s">
        <v>2866</v>
      </c>
      <c r="B1424" s="192" t="s">
        <v>2867</v>
      </c>
      <c r="C1424" s="193">
        <v>0</v>
      </c>
      <c r="D1424" s="193">
        <v>-0.36</v>
      </c>
      <c r="E1424" s="193">
        <v>-2808</v>
      </c>
      <c r="F1424" s="193">
        <v>-2808</v>
      </c>
    </row>
    <row r="1425" spans="1:6" x14ac:dyDescent="0.25">
      <c r="A1425" s="194" t="s">
        <v>3445</v>
      </c>
      <c r="B1425" s="194" t="s">
        <v>2864</v>
      </c>
      <c r="C1425" s="195">
        <v>0</v>
      </c>
      <c r="D1425" s="195">
        <v>0.01</v>
      </c>
      <c r="E1425" s="195">
        <v>0</v>
      </c>
      <c r="F1425" s="195">
        <v>0</v>
      </c>
    </row>
    <row r="1426" spans="1:6" x14ac:dyDescent="0.25">
      <c r="A1426" s="192" t="s">
        <v>3210</v>
      </c>
      <c r="B1426" s="192" t="s">
        <v>2864</v>
      </c>
      <c r="C1426" s="193">
        <v>-94</v>
      </c>
      <c r="D1426" s="193">
        <v>0</v>
      </c>
      <c r="E1426" s="193">
        <v>0</v>
      </c>
      <c r="F1426" s="193">
        <v>-94</v>
      </c>
    </row>
    <row r="1427" spans="1:6" x14ac:dyDescent="0.25">
      <c r="A1427" s="194" t="s">
        <v>3211</v>
      </c>
      <c r="B1427" s="194" t="s">
        <v>3212</v>
      </c>
      <c r="C1427" s="195">
        <v>-94</v>
      </c>
      <c r="D1427" s="195">
        <v>0</v>
      </c>
      <c r="E1427" s="195">
        <v>0</v>
      </c>
      <c r="F1427" s="195">
        <v>-94</v>
      </c>
    </row>
    <row r="1428" spans="1:6" x14ac:dyDescent="0.25">
      <c r="A1428" s="192" t="s">
        <v>3705</v>
      </c>
      <c r="B1428" s="192" t="s">
        <v>3706</v>
      </c>
      <c r="C1428" s="193">
        <v>0</v>
      </c>
      <c r="D1428" s="193">
        <v>0.01</v>
      </c>
      <c r="E1428" s="193">
        <v>0</v>
      </c>
      <c r="F1428" s="193">
        <v>0</v>
      </c>
    </row>
    <row r="1429" spans="1:6" x14ac:dyDescent="0.25">
      <c r="A1429" s="194" t="s">
        <v>3707</v>
      </c>
      <c r="B1429" s="194" t="s">
        <v>3706</v>
      </c>
      <c r="C1429" s="195">
        <v>0</v>
      </c>
      <c r="D1429" s="195">
        <v>0.01</v>
      </c>
      <c r="E1429" s="195">
        <v>0</v>
      </c>
      <c r="F1429" s="195">
        <v>0</v>
      </c>
    </row>
    <row r="1430" spans="1:6" x14ac:dyDescent="0.25">
      <c r="A1430" s="192" t="s">
        <v>1516</v>
      </c>
      <c r="B1430" s="192" t="s">
        <v>1517</v>
      </c>
      <c r="C1430" s="193">
        <v>30326554861</v>
      </c>
      <c r="D1430" s="193">
        <v>7906300.9900000002</v>
      </c>
      <c r="E1430" s="193">
        <v>61663138935</v>
      </c>
      <c r="F1430" s="193">
        <v>91989693796</v>
      </c>
    </row>
    <row r="1431" spans="1:6" x14ac:dyDescent="0.25">
      <c r="A1431" s="194" t="s">
        <v>1518</v>
      </c>
      <c r="B1431" s="194" t="s">
        <v>1517</v>
      </c>
      <c r="C1431" s="195">
        <v>0</v>
      </c>
      <c r="D1431" s="195">
        <v>7906300.9900000002</v>
      </c>
      <c r="E1431" s="195">
        <v>61663138935</v>
      </c>
      <c r="F1431" s="195">
        <v>61663138935</v>
      </c>
    </row>
    <row r="1432" spans="1:6" x14ac:dyDescent="0.25">
      <c r="A1432" s="192" t="s">
        <v>3708</v>
      </c>
      <c r="B1432" s="192" t="s">
        <v>3709</v>
      </c>
      <c r="C1432" s="193">
        <v>0</v>
      </c>
      <c r="D1432" s="193">
        <v>77</v>
      </c>
      <c r="E1432" s="193">
        <v>600541</v>
      </c>
      <c r="F1432" s="193">
        <v>600541</v>
      </c>
    </row>
    <row r="1433" spans="1:6" x14ac:dyDescent="0.25">
      <c r="A1433" s="194" t="s">
        <v>3446</v>
      </c>
      <c r="B1433" s="194" t="s">
        <v>3447</v>
      </c>
      <c r="C1433" s="195">
        <v>0</v>
      </c>
      <c r="D1433" s="195">
        <v>2362</v>
      </c>
      <c r="E1433" s="195">
        <v>18421805</v>
      </c>
      <c r="F1433" s="195">
        <v>18421805</v>
      </c>
    </row>
    <row r="1434" spans="1:6" x14ac:dyDescent="0.25">
      <c r="A1434" s="192" t="s">
        <v>3008</v>
      </c>
      <c r="B1434" s="192" t="s">
        <v>3009</v>
      </c>
      <c r="C1434" s="193">
        <v>0</v>
      </c>
      <c r="D1434" s="193">
        <v>15740</v>
      </c>
      <c r="E1434" s="193">
        <v>122760038</v>
      </c>
      <c r="F1434" s="193">
        <v>122760038</v>
      </c>
    </row>
    <row r="1435" spans="1:6" x14ac:dyDescent="0.25">
      <c r="A1435" s="194" t="s">
        <v>1519</v>
      </c>
      <c r="B1435" s="194" t="s">
        <v>1520</v>
      </c>
      <c r="C1435" s="195">
        <v>0</v>
      </c>
      <c r="D1435" s="195">
        <v>2336.38</v>
      </c>
      <c r="E1435" s="195">
        <v>18221988</v>
      </c>
      <c r="F1435" s="195">
        <v>18221988</v>
      </c>
    </row>
    <row r="1436" spans="1:6" x14ac:dyDescent="0.25">
      <c r="A1436" s="192" t="s">
        <v>3010</v>
      </c>
      <c r="B1436" s="192" t="s">
        <v>3011</v>
      </c>
      <c r="C1436" s="193">
        <v>0</v>
      </c>
      <c r="D1436" s="193">
        <v>12218.97</v>
      </c>
      <c r="E1436" s="193">
        <v>95298680</v>
      </c>
      <c r="F1436" s="193">
        <v>95298680</v>
      </c>
    </row>
    <row r="1437" spans="1:6" x14ac:dyDescent="0.25">
      <c r="A1437" s="194" t="s">
        <v>1521</v>
      </c>
      <c r="B1437" s="194" t="s">
        <v>1522</v>
      </c>
      <c r="C1437" s="195">
        <v>0</v>
      </c>
      <c r="D1437" s="195">
        <v>3142000.21</v>
      </c>
      <c r="E1437" s="195">
        <v>24505213718</v>
      </c>
      <c r="F1437" s="195">
        <v>24505213718</v>
      </c>
    </row>
    <row r="1438" spans="1:6" x14ac:dyDescent="0.25">
      <c r="A1438" s="192" t="s">
        <v>1523</v>
      </c>
      <c r="B1438" s="192" t="s">
        <v>1524</v>
      </c>
      <c r="C1438" s="193">
        <v>0</v>
      </c>
      <c r="D1438" s="193">
        <v>4731566.43</v>
      </c>
      <c r="E1438" s="193">
        <v>36902622165</v>
      </c>
      <c r="F1438" s="193">
        <v>36902622165</v>
      </c>
    </row>
    <row r="1439" spans="1:6" x14ac:dyDescent="0.25">
      <c r="A1439" s="194" t="s">
        <v>1525</v>
      </c>
      <c r="B1439" s="194" t="s">
        <v>1517</v>
      </c>
      <c r="C1439" s="195">
        <v>30326554861</v>
      </c>
      <c r="D1439" s="195">
        <v>0</v>
      </c>
      <c r="E1439" s="195">
        <v>0</v>
      </c>
      <c r="F1439" s="195">
        <v>30326554861</v>
      </c>
    </row>
    <row r="1440" spans="1:6" x14ac:dyDescent="0.25">
      <c r="A1440" s="192" t="s">
        <v>3710</v>
      </c>
      <c r="B1440" s="192" t="s">
        <v>3711</v>
      </c>
      <c r="C1440" s="193">
        <v>561645</v>
      </c>
      <c r="D1440" s="193">
        <v>0</v>
      </c>
      <c r="E1440" s="193">
        <v>0</v>
      </c>
      <c r="F1440" s="193">
        <v>561645</v>
      </c>
    </row>
    <row r="1441" spans="1:6" x14ac:dyDescent="0.25">
      <c r="A1441" s="194" t="s">
        <v>3448</v>
      </c>
      <c r="B1441" s="194" t="s">
        <v>3449</v>
      </c>
      <c r="C1441" s="195">
        <v>7582192</v>
      </c>
      <c r="D1441" s="195">
        <v>0</v>
      </c>
      <c r="E1441" s="195">
        <v>0</v>
      </c>
      <c r="F1441" s="195">
        <v>7582192</v>
      </c>
    </row>
    <row r="1442" spans="1:6" x14ac:dyDescent="0.25">
      <c r="A1442" s="192" t="s">
        <v>3012</v>
      </c>
      <c r="B1442" s="192" t="s">
        <v>3013</v>
      </c>
      <c r="C1442" s="193">
        <v>14040549</v>
      </c>
      <c r="D1442" s="193">
        <v>0</v>
      </c>
      <c r="E1442" s="193">
        <v>0</v>
      </c>
      <c r="F1442" s="193">
        <v>14040549</v>
      </c>
    </row>
    <row r="1443" spans="1:6" x14ac:dyDescent="0.25">
      <c r="A1443" s="194" t="s">
        <v>1526</v>
      </c>
      <c r="B1443" s="194" t="s">
        <v>1527</v>
      </c>
      <c r="C1443" s="195">
        <v>23508757</v>
      </c>
      <c r="D1443" s="195">
        <v>0</v>
      </c>
      <c r="E1443" s="195">
        <v>0</v>
      </c>
      <c r="F1443" s="195">
        <v>23508757</v>
      </c>
    </row>
    <row r="1444" spans="1:6" x14ac:dyDescent="0.25">
      <c r="A1444" s="192" t="s">
        <v>1528</v>
      </c>
      <c r="B1444" s="192" t="s">
        <v>1529</v>
      </c>
      <c r="C1444" s="193">
        <v>69628588</v>
      </c>
      <c r="D1444" s="193">
        <v>0</v>
      </c>
      <c r="E1444" s="193">
        <v>0</v>
      </c>
      <c r="F1444" s="193">
        <v>69628588</v>
      </c>
    </row>
    <row r="1445" spans="1:6" x14ac:dyDescent="0.25">
      <c r="A1445" s="194" t="s">
        <v>1530</v>
      </c>
      <c r="B1445" s="194" t="s">
        <v>1531</v>
      </c>
      <c r="C1445" s="195">
        <v>17277527725</v>
      </c>
      <c r="D1445" s="195">
        <v>0</v>
      </c>
      <c r="E1445" s="195">
        <v>0</v>
      </c>
      <c r="F1445" s="195">
        <v>17277527725</v>
      </c>
    </row>
    <row r="1446" spans="1:6" x14ac:dyDescent="0.25">
      <c r="A1446" s="192" t="s">
        <v>1532</v>
      </c>
      <c r="B1446" s="192" t="s">
        <v>1533</v>
      </c>
      <c r="C1446" s="193">
        <v>12933705405</v>
      </c>
      <c r="D1446" s="193">
        <v>0</v>
      </c>
      <c r="E1446" s="193">
        <v>0</v>
      </c>
      <c r="F1446" s="193">
        <v>12933705405</v>
      </c>
    </row>
    <row r="1447" spans="1:6" x14ac:dyDescent="0.25">
      <c r="A1447" s="194" t="s">
        <v>1534</v>
      </c>
      <c r="B1447" s="194" t="s">
        <v>1535</v>
      </c>
      <c r="C1447" s="195">
        <v>-4835624649</v>
      </c>
      <c r="D1447" s="195">
        <v>-56146</v>
      </c>
      <c r="E1447" s="195">
        <v>-437896130</v>
      </c>
      <c r="F1447" s="195">
        <v>-5273520779</v>
      </c>
    </row>
    <row r="1448" spans="1:6" x14ac:dyDescent="0.25">
      <c r="A1448" s="192" t="s">
        <v>1536</v>
      </c>
      <c r="B1448" s="192" t="s">
        <v>1499</v>
      </c>
      <c r="C1448" s="193">
        <v>-103708340539</v>
      </c>
      <c r="D1448" s="193">
        <v>-1162571.6200000001</v>
      </c>
      <c r="E1448" s="193">
        <v>-9067175082</v>
      </c>
      <c r="F1448" s="193">
        <v>-112775515621</v>
      </c>
    </row>
    <row r="1449" spans="1:6" x14ac:dyDescent="0.25">
      <c r="A1449" s="194" t="s">
        <v>1537</v>
      </c>
      <c r="B1449" s="194" t="s">
        <v>1499</v>
      </c>
      <c r="C1449" s="195">
        <v>0</v>
      </c>
      <c r="D1449" s="195">
        <v>-1162571.6200000001</v>
      </c>
      <c r="E1449" s="195">
        <v>-9067175082</v>
      </c>
      <c r="F1449" s="195">
        <v>-9067175082</v>
      </c>
    </row>
    <row r="1450" spans="1:6" x14ac:dyDescent="0.25">
      <c r="A1450" s="192" t="s">
        <v>3287</v>
      </c>
      <c r="B1450" s="192" t="s">
        <v>1538</v>
      </c>
      <c r="C1450" s="193">
        <v>0</v>
      </c>
      <c r="D1450" s="193">
        <v>-13887.46</v>
      </c>
      <c r="E1450" s="193">
        <v>-108311634</v>
      </c>
      <c r="F1450" s="193">
        <v>-108311634</v>
      </c>
    </row>
    <row r="1451" spans="1:6" x14ac:dyDescent="0.25">
      <c r="A1451" s="194" t="s">
        <v>1539</v>
      </c>
      <c r="B1451" s="194" t="s">
        <v>1538</v>
      </c>
      <c r="C1451" s="195">
        <v>0</v>
      </c>
      <c r="D1451" s="195">
        <v>-1148684.1599999999</v>
      </c>
      <c r="E1451" s="195">
        <v>-8958863448</v>
      </c>
      <c r="F1451" s="195">
        <v>-8958863448</v>
      </c>
    </row>
    <row r="1452" spans="1:6" x14ac:dyDescent="0.25">
      <c r="A1452" s="192" t="s">
        <v>1540</v>
      </c>
      <c r="B1452" s="192" t="s">
        <v>1499</v>
      </c>
      <c r="C1452" s="193">
        <v>-103708340539</v>
      </c>
      <c r="D1452" s="193">
        <v>0</v>
      </c>
      <c r="E1452" s="193">
        <v>0</v>
      </c>
      <c r="F1452" s="193">
        <v>-103708340539</v>
      </c>
    </row>
    <row r="1453" spans="1:6" x14ac:dyDescent="0.25">
      <c r="A1453" s="194" t="s">
        <v>3288</v>
      </c>
      <c r="B1453" s="194" t="s">
        <v>1541</v>
      </c>
      <c r="C1453" s="195">
        <v>-2496260274</v>
      </c>
      <c r="D1453" s="195">
        <v>0</v>
      </c>
      <c r="E1453" s="195">
        <v>0</v>
      </c>
      <c r="F1453" s="195">
        <v>-2496260274</v>
      </c>
    </row>
    <row r="1454" spans="1:6" x14ac:dyDescent="0.25">
      <c r="A1454" s="192" t="s">
        <v>1542</v>
      </c>
      <c r="B1454" s="192" t="s">
        <v>1541</v>
      </c>
      <c r="C1454" s="193">
        <v>-101212080265</v>
      </c>
      <c r="D1454" s="193">
        <v>0</v>
      </c>
      <c r="E1454" s="193">
        <v>0</v>
      </c>
      <c r="F1454" s="193">
        <v>-101212080265</v>
      </c>
    </row>
    <row r="1455" spans="1:6" x14ac:dyDescent="0.25">
      <c r="A1455" s="194" t="s">
        <v>1543</v>
      </c>
      <c r="B1455" s="194" t="s">
        <v>1517</v>
      </c>
      <c r="C1455" s="195">
        <v>98872715890</v>
      </c>
      <c r="D1455" s="195">
        <v>1106425.6200000001</v>
      </c>
      <c r="E1455" s="195">
        <v>8629278952</v>
      </c>
      <c r="F1455" s="195">
        <v>107501994842</v>
      </c>
    </row>
    <row r="1456" spans="1:6" x14ac:dyDescent="0.25">
      <c r="A1456" s="192" t="s">
        <v>1544</v>
      </c>
      <c r="B1456" s="192" t="s">
        <v>1517</v>
      </c>
      <c r="C1456" s="193">
        <v>0</v>
      </c>
      <c r="D1456" s="193">
        <v>1106425.6200000001</v>
      </c>
      <c r="E1456" s="193">
        <v>8629278952</v>
      </c>
      <c r="F1456" s="193">
        <v>8629278952</v>
      </c>
    </row>
    <row r="1457" spans="1:6" x14ac:dyDescent="0.25">
      <c r="A1457" s="194" t="s">
        <v>3289</v>
      </c>
      <c r="B1457" s="194" t="s">
        <v>1538</v>
      </c>
      <c r="C1457" s="195">
        <v>0</v>
      </c>
      <c r="D1457" s="195">
        <v>12227.46</v>
      </c>
      <c r="E1457" s="195">
        <v>95364895</v>
      </c>
      <c r="F1457" s="195">
        <v>95364895</v>
      </c>
    </row>
    <row r="1458" spans="1:6" x14ac:dyDescent="0.25">
      <c r="A1458" s="192" t="s">
        <v>1545</v>
      </c>
      <c r="B1458" s="192" t="s">
        <v>1538</v>
      </c>
      <c r="C1458" s="193">
        <v>0</v>
      </c>
      <c r="D1458" s="193">
        <v>1094198.1599999999</v>
      </c>
      <c r="E1458" s="193">
        <v>8533914057</v>
      </c>
      <c r="F1458" s="193">
        <v>8533914057</v>
      </c>
    </row>
    <row r="1459" spans="1:6" x14ac:dyDescent="0.25">
      <c r="A1459" s="194" t="s">
        <v>1546</v>
      </c>
      <c r="B1459" s="194" t="s">
        <v>1517</v>
      </c>
      <c r="C1459" s="195">
        <v>98872715890</v>
      </c>
      <c r="D1459" s="195">
        <v>0</v>
      </c>
      <c r="E1459" s="195">
        <v>0</v>
      </c>
      <c r="F1459" s="195">
        <v>98872715890</v>
      </c>
    </row>
    <row r="1460" spans="1:6" x14ac:dyDescent="0.25">
      <c r="A1460" s="192" t="s">
        <v>3290</v>
      </c>
      <c r="B1460" s="192" t="s">
        <v>1541</v>
      </c>
      <c r="C1460" s="193">
        <v>2259293152</v>
      </c>
      <c r="D1460" s="193">
        <v>0</v>
      </c>
      <c r="E1460" s="193">
        <v>0</v>
      </c>
      <c r="F1460" s="193">
        <v>2259293152</v>
      </c>
    </row>
    <row r="1461" spans="1:6" x14ac:dyDescent="0.25">
      <c r="A1461" s="194" t="s">
        <v>1547</v>
      </c>
      <c r="B1461" s="194" t="s">
        <v>1541</v>
      </c>
      <c r="C1461" s="195">
        <v>96613422738</v>
      </c>
      <c r="D1461" s="195">
        <v>0</v>
      </c>
      <c r="E1461" s="195">
        <v>0</v>
      </c>
      <c r="F1461" s="195">
        <v>96613422738</v>
      </c>
    </row>
    <row r="1462" spans="1:6" x14ac:dyDescent="0.25">
      <c r="A1462" s="192" t="s">
        <v>1548</v>
      </c>
      <c r="B1462" s="192" t="s">
        <v>1549</v>
      </c>
      <c r="C1462" s="193">
        <v>0</v>
      </c>
      <c r="D1462" s="193">
        <v>-346165.05</v>
      </c>
      <c r="E1462" s="193">
        <v>-2699824305</v>
      </c>
      <c r="F1462" s="193">
        <v>-2699824305</v>
      </c>
    </row>
    <row r="1463" spans="1:6" x14ac:dyDescent="0.25">
      <c r="A1463" s="194" t="s">
        <v>1550</v>
      </c>
      <c r="B1463" s="194" t="s">
        <v>1499</v>
      </c>
      <c r="C1463" s="195">
        <v>0</v>
      </c>
      <c r="D1463" s="195">
        <v>-1803698.66</v>
      </c>
      <c r="E1463" s="195">
        <v>-14067478737</v>
      </c>
      <c r="F1463" s="195">
        <v>-14067478737</v>
      </c>
    </row>
    <row r="1464" spans="1:6" x14ac:dyDescent="0.25">
      <c r="A1464" s="192" t="s">
        <v>1551</v>
      </c>
      <c r="B1464" s="192" t="s">
        <v>1499</v>
      </c>
      <c r="C1464" s="193">
        <v>0</v>
      </c>
      <c r="D1464" s="193">
        <v>-1803698.66</v>
      </c>
      <c r="E1464" s="193">
        <v>-14067478737</v>
      </c>
      <c r="F1464" s="193">
        <v>-14067478737</v>
      </c>
    </row>
    <row r="1465" spans="1:6" x14ac:dyDescent="0.25">
      <c r="A1465" s="194" t="s">
        <v>1552</v>
      </c>
      <c r="B1465" s="194" t="s">
        <v>1553</v>
      </c>
      <c r="C1465" s="195">
        <v>0</v>
      </c>
      <c r="D1465" s="195">
        <v>-1803698.66</v>
      </c>
      <c r="E1465" s="195">
        <v>-14067478737</v>
      </c>
      <c r="F1465" s="195">
        <v>-14067478737</v>
      </c>
    </row>
    <row r="1466" spans="1:6" x14ac:dyDescent="0.25">
      <c r="A1466" s="192" t="s">
        <v>1554</v>
      </c>
      <c r="B1466" s="192" t="s">
        <v>1517</v>
      </c>
      <c r="C1466" s="193">
        <v>0</v>
      </c>
      <c r="D1466" s="193">
        <v>1457533.61</v>
      </c>
      <c r="E1466" s="193">
        <v>11367654432</v>
      </c>
      <c r="F1466" s="193">
        <v>11367654432</v>
      </c>
    </row>
    <row r="1467" spans="1:6" x14ac:dyDescent="0.25">
      <c r="A1467" s="194" t="s">
        <v>1555</v>
      </c>
      <c r="B1467" s="194" t="s">
        <v>1517</v>
      </c>
      <c r="C1467" s="195">
        <v>0</v>
      </c>
      <c r="D1467" s="195">
        <v>1457533.61</v>
      </c>
      <c r="E1467" s="195">
        <v>11367654432</v>
      </c>
      <c r="F1467" s="195">
        <v>11367654432</v>
      </c>
    </row>
    <row r="1468" spans="1:6" x14ac:dyDescent="0.25">
      <c r="A1468" s="192" t="s">
        <v>1556</v>
      </c>
      <c r="B1468" s="192" t="s">
        <v>1557</v>
      </c>
      <c r="C1468" s="193">
        <v>0</v>
      </c>
      <c r="D1468" s="193">
        <v>1457533.61</v>
      </c>
      <c r="E1468" s="193">
        <v>11367654432</v>
      </c>
      <c r="F1468" s="193">
        <v>11367654432</v>
      </c>
    </row>
    <row r="1469" spans="1:6" x14ac:dyDescent="0.25">
      <c r="A1469" s="194" t="s">
        <v>1558</v>
      </c>
      <c r="B1469" s="194" t="s">
        <v>11</v>
      </c>
      <c r="C1469" s="195">
        <v>-10656128710</v>
      </c>
      <c r="D1469" s="195">
        <v>-492766.46</v>
      </c>
      <c r="E1469" s="195">
        <v>-3843203887</v>
      </c>
      <c r="F1469" s="195">
        <v>-14499332597</v>
      </c>
    </row>
    <row r="1470" spans="1:6" x14ac:dyDescent="0.25">
      <c r="A1470" s="192" t="s">
        <v>1559</v>
      </c>
      <c r="B1470" s="192" t="s">
        <v>1560</v>
      </c>
      <c r="C1470" s="193">
        <v>-43439212</v>
      </c>
      <c r="D1470" s="193">
        <v>0</v>
      </c>
      <c r="E1470" s="193">
        <v>0</v>
      </c>
      <c r="F1470" s="193">
        <v>-43439212</v>
      </c>
    </row>
    <row r="1471" spans="1:6" x14ac:dyDescent="0.25">
      <c r="A1471" s="194" t="s">
        <v>1561</v>
      </c>
      <c r="B1471" s="194" t="s">
        <v>1562</v>
      </c>
      <c r="C1471" s="195">
        <v>-43439212</v>
      </c>
      <c r="D1471" s="195">
        <v>0</v>
      </c>
      <c r="E1471" s="195">
        <v>0</v>
      </c>
      <c r="F1471" s="195">
        <v>-43439212</v>
      </c>
    </row>
    <row r="1472" spans="1:6" x14ac:dyDescent="0.25">
      <c r="A1472" s="192" t="s">
        <v>1563</v>
      </c>
      <c r="B1472" s="192" t="s">
        <v>1564</v>
      </c>
      <c r="C1472" s="193">
        <v>-43439212</v>
      </c>
      <c r="D1472" s="193">
        <v>0</v>
      </c>
      <c r="E1472" s="193">
        <v>0</v>
      </c>
      <c r="F1472" s="193">
        <v>-43439212</v>
      </c>
    </row>
    <row r="1473" spans="1:6" x14ac:dyDescent="0.25">
      <c r="A1473" s="194" t="s">
        <v>1565</v>
      </c>
      <c r="B1473" s="194" t="s">
        <v>1566</v>
      </c>
      <c r="C1473" s="195">
        <v>-28809905</v>
      </c>
      <c r="D1473" s="195">
        <v>0</v>
      </c>
      <c r="E1473" s="195">
        <v>0</v>
      </c>
      <c r="F1473" s="195">
        <v>-28809905</v>
      </c>
    </row>
    <row r="1474" spans="1:6" x14ac:dyDescent="0.25">
      <c r="A1474" s="192" t="s">
        <v>1567</v>
      </c>
      <c r="B1474" s="192" t="s">
        <v>1568</v>
      </c>
      <c r="C1474" s="193">
        <v>-14629307</v>
      </c>
      <c r="D1474" s="193">
        <v>0</v>
      </c>
      <c r="E1474" s="193">
        <v>0</v>
      </c>
      <c r="F1474" s="193">
        <v>-14629307</v>
      </c>
    </row>
    <row r="1475" spans="1:6" x14ac:dyDescent="0.25">
      <c r="A1475" s="194" t="s">
        <v>1569</v>
      </c>
      <c r="B1475" s="194" t="s">
        <v>1570</v>
      </c>
      <c r="C1475" s="195">
        <v>-904487892</v>
      </c>
      <c r="D1475" s="195">
        <v>0</v>
      </c>
      <c r="E1475" s="195">
        <v>0</v>
      </c>
      <c r="F1475" s="195">
        <v>-904487892</v>
      </c>
    </row>
    <row r="1476" spans="1:6" x14ac:dyDescent="0.25">
      <c r="A1476" s="192" t="s">
        <v>1571</v>
      </c>
      <c r="B1476" s="192" t="s">
        <v>1572</v>
      </c>
      <c r="C1476" s="193">
        <v>-343004841</v>
      </c>
      <c r="D1476" s="193">
        <v>0</v>
      </c>
      <c r="E1476" s="193">
        <v>0</v>
      </c>
      <c r="F1476" s="193">
        <v>-343004841</v>
      </c>
    </row>
    <row r="1477" spans="1:6" x14ac:dyDescent="0.25">
      <c r="A1477" s="194" t="s">
        <v>1573</v>
      </c>
      <c r="B1477" s="194" t="s">
        <v>1574</v>
      </c>
      <c r="C1477" s="195">
        <v>-343004841</v>
      </c>
      <c r="D1477" s="195">
        <v>0</v>
      </c>
      <c r="E1477" s="195">
        <v>0</v>
      </c>
      <c r="F1477" s="195">
        <v>-343004841</v>
      </c>
    </row>
    <row r="1478" spans="1:6" x14ac:dyDescent="0.25">
      <c r="A1478" s="192" t="s">
        <v>1575</v>
      </c>
      <c r="B1478" s="192" t="s">
        <v>1576</v>
      </c>
      <c r="C1478" s="193">
        <v>-343004841</v>
      </c>
      <c r="D1478" s="193">
        <v>0</v>
      </c>
      <c r="E1478" s="193">
        <v>0</v>
      </c>
      <c r="F1478" s="193">
        <v>-343004841</v>
      </c>
    </row>
    <row r="1479" spans="1:6" x14ac:dyDescent="0.25">
      <c r="A1479" s="194" t="s">
        <v>3291</v>
      </c>
      <c r="B1479" s="194" t="s">
        <v>3292</v>
      </c>
      <c r="C1479" s="195">
        <v>-561483051</v>
      </c>
      <c r="D1479" s="195">
        <v>0</v>
      </c>
      <c r="E1479" s="195">
        <v>0</v>
      </c>
      <c r="F1479" s="195">
        <v>-561483051</v>
      </c>
    </row>
    <row r="1480" spans="1:6" x14ac:dyDescent="0.25">
      <c r="A1480" s="192" t="s">
        <v>3293</v>
      </c>
      <c r="B1480" s="192" t="s">
        <v>3292</v>
      </c>
      <c r="C1480" s="193">
        <v>-561483051</v>
      </c>
      <c r="D1480" s="193">
        <v>0</v>
      </c>
      <c r="E1480" s="193">
        <v>0</v>
      </c>
      <c r="F1480" s="193">
        <v>-561483051</v>
      </c>
    </row>
    <row r="1481" spans="1:6" x14ac:dyDescent="0.25">
      <c r="A1481" s="194" t="s">
        <v>3294</v>
      </c>
      <c r="B1481" s="194" t="s">
        <v>3295</v>
      </c>
      <c r="C1481" s="195">
        <v>-538927692</v>
      </c>
      <c r="D1481" s="195">
        <v>0</v>
      </c>
      <c r="E1481" s="195">
        <v>0</v>
      </c>
      <c r="F1481" s="195">
        <v>-538927692</v>
      </c>
    </row>
    <row r="1482" spans="1:6" x14ac:dyDescent="0.25">
      <c r="A1482" s="192" t="s">
        <v>3296</v>
      </c>
      <c r="B1482" s="192" t="s">
        <v>3297</v>
      </c>
      <c r="C1482" s="193">
        <v>-22555359</v>
      </c>
      <c r="D1482" s="193">
        <v>0</v>
      </c>
      <c r="E1482" s="193">
        <v>0</v>
      </c>
      <c r="F1482" s="193">
        <v>-22555359</v>
      </c>
    </row>
    <row r="1483" spans="1:6" x14ac:dyDescent="0.25">
      <c r="A1483" s="194" t="s">
        <v>1577</v>
      </c>
      <c r="B1483" s="194" t="s">
        <v>1578</v>
      </c>
      <c r="C1483" s="195">
        <v>-9708201606</v>
      </c>
      <c r="D1483" s="195">
        <v>-492766.46</v>
      </c>
      <c r="E1483" s="195">
        <v>-3843203887</v>
      </c>
      <c r="F1483" s="195">
        <v>-13551405493</v>
      </c>
    </row>
    <row r="1484" spans="1:6" x14ac:dyDescent="0.25">
      <c r="A1484" s="192" t="s">
        <v>1579</v>
      </c>
      <c r="B1484" s="192" t="s">
        <v>1580</v>
      </c>
      <c r="C1484" s="193">
        <v>-6747489499</v>
      </c>
      <c r="D1484" s="193">
        <v>-167919.98</v>
      </c>
      <c r="E1484" s="193">
        <v>-1309648225</v>
      </c>
      <c r="F1484" s="193">
        <v>-8057137724</v>
      </c>
    </row>
    <row r="1485" spans="1:6" x14ac:dyDescent="0.25">
      <c r="A1485" s="194" t="s">
        <v>1581</v>
      </c>
      <c r="B1485" s="194" t="s">
        <v>280</v>
      </c>
      <c r="C1485" s="195">
        <v>-6747489499</v>
      </c>
      <c r="D1485" s="195">
        <v>-167919.98</v>
      </c>
      <c r="E1485" s="195">
        <v>-1309648225</v>
      </c>
      <c r="F1485" s="195">
        <v>-8057137724</v>
      </c>
    </row>
    <row r="1486" spans="1:6" x14ac:dyDescent="0.25">
      <c r="A1486" s="192" t="s">
        <v>1582</v>
      </c>
      <c r="B1486" s="192" t="s">
        <v>1583</v>
      </c>
      <c r="C1486" s="193">
        <v>0</v>
      </c>
      <c r="D1486" s="193">
        <v>-167919.98</v>
      </c>
      <c r="E1486" s="193">
        <v>-1309648225</v>
      </c>
      <c r="F1486" s="193">
        <v>-1309648225</v>
      </c>
    </row>
    <row r="1487" spans="1:6" x14ac:dyDescent="0.25">
      <c r="A1487" s="194" t="s">
        <v>1584</v>
      </c>
      <c r="B1487" s="194" t="s">
        <v>1585</v>
      </c>
      <c r="C1487" s="195">
        <v>-2228339591</v>
      </c>
      <c r="D1487" s="195">
        <v>0</v>
      </c>
      <c r="E1487" s="195">
        <v>0</v>
      </c>
      <c r="F1487" s="195">
        <v>-2228339591</v>
      </c>
    </row>
    <row r="1488" spans="1:6" x14ac:dyDescent="0.25">
      <c r="A1488" s="192" t="s">
        <v>3298</v>
      </c>
      <c r="B1488" s="192" t="s">
        <v>3299</v>
      </c>
      <c r="C1488" s="193">
        <v>-393549810</v>
      </c>
      <c r="D1488" s="193">
        <v>0</v>
      </c>
      <c r="E1488" s="193">
        <v>0</v>
      </c>
      <c r="F1488" s="193">
        <v>-393549810</v>
      </c>
    </row>
    <row r="1489" spans="1:6" x14ac:dyDescent="0.25">
      <c r="A1489" s="194" t="s">
        <v>3153</v>
      </c>
      <c r="B1489" s="194" t="s">
        <v>3154</v>
      </c>
      <c r="C1489" s="195">
        <v>-30000000</v>
      </c>
      <c r="D1489" s="195">
        <v>0</v>
      </c>
      <c r="E1489" s="195">
        <v>0</v>
      </c>
      <c r="F1489" s="195">
        <v>-30000000</v>
      </c>
    </row>
    <row r="1490" spans="1:6" x14ac:dyDescent="0.25">
      <c r="A1490" s="192" t="s">
        <v>1586</v>
      </c>
      <c r="B1490" s="192" t="s">
        <v>1587</v>
      </c>
      <c r="C1490" s="193">
        <v>-182301000</v>
      </c>
      <c r="D1490" s="193">
        <v>0</v>
      </c>
      <c r="E1490" s="193">
        <v>0</v>
      </c>
      <c r="F1490" s="193">
        <v>-182301000</v>
      </c>
    </row>
    <row r="1491" spans="1:6" x14ac:dyDescent="0.25">
      <c r="A1491" s="194" t="s">
        <v>1588</v>
      </c>
      <c r="B1491" s="194" t="s">
        <v>1589</v>
      </c>
      <c r="C1491" s="195">
        <v>-800000</v>
      </c>
      <c r="D1491" s="195">
        <v>0</v>
      </c>
      <c r="E1491" s="195">
        <v>0</v>
      </c>
      <c r="F1491" s="195">
        <v>-800000</v>
      </c>
    </row>
    <row r="1492" spans="1:6" x14ac:dyDescent="0.25">
      <c r="A1492" s="192" t="s">
        <v>1590</v>
      </c>
      <c r="B1492" s="192" t="s">
        <v>1591</v>
      </c>
      <c r="C1492" s="193">
        <v>-755113169</v>
      </c>
      <c r="D1492" s="193">
        <v>0</v>
      </c>
      <c r="E1492" s="193">
        <v>0</v>
      </c>
      <c r="F1492" s="193">
        <v>-755113169</v>
      </c>
    </row>
    <row r="1493" spans="1:6" x14ac:dyDescent="0.25">
      <c r="A1493" s="194" t="s">
        <v>1592</v>
      </c>
      <c r="B1493" s="194" t="s">
        <v>1593</v>
      </c>
      <c r="C1493" s="195">
        <v>-200291179</v>
      </c>
      <c r="D1493" s="195">
        <v>0</v>
      </c>
      <c r="E1493" s="195">
        <v>0</v>
      </c>
      <c r="F1493" s="195">
        <v>-200291179</v>
      </c>
    </row>
    <row r="1494" spans="1:6" x14ac:dyDescent="0.25">
      <c r="A1494" s="192" t="s">
        <v>2868</v>
      </c>
      <c r="B1494" s="192" t="s">
        <v>2869</v>
      </c>
      <c r="C1494" s="193">
        <v>-403827543</v>
      </c>
      <c r="D1494" s="193">
        <v>0</v>
      </c>
      <c r="E1494" s="193">
        <v>0</v>
      </c>
      <c r="F1494" s="193">
        <v>-403827543</v>
      </c>
    </row>
    <row r="1495" spans="1:6" x14ac:dyDescent="0.25">
      <c r="A1495" s="194" t="s">
        <v>1594</v>
      </c>
      <c r="B1495" s="194" t="s">
        <v>1595</v>
      </c>
      <c r="C1495" s="195">
        <v>-1410244983</v>
      </c>
      <c r="D1495" s="195">
        <v>0</v>
      </c>
      <c r="E1495" s="195">
        <v>0</v>
      </c>
      <c r="F1495" s="195">
        <v>-1410244983</v>
      </c>
    </row>
    <row r="1496" spans="1:6" x14ac:dyDescent="0.25">
      <c r="A1496" s="192" t="s">
        <v>1596</v>
      </c>
      <c r="B1496" s="192" t="s">
        <v>1597</v>
      </c>
      <c r="C1496" s="193">
        <v>-814896182</v>
      </c>
      <c r="D1496" s="193">
        <v>0</v>
      </c>
      <c r="E1496" s="193">
        <v>0</v>
      </c>
      <c r="F1496" s="193">
        <v>-814896182</v>
      </c>
    </row>
    <row r="1497" spans="1:6" x14ac:dyDescent="0.25">
      <c r="A1497" s="194" t="s">
        <v>3014</v>
      </c>
      <c r="B1497" s="194" t="s">
        <v>3450</v>
      </c>
      <c r="C1497" s="195">
        <v>-8617000</v>
      </c>
      <c r="D1497" s="195">
        <v>0</v>
      </c>
      <c r="E1497" s="195">
        <v>0</v>
      </c>
      <c r="F1497" s="195">
        <v>-8617000</v>
      </c>
    </row>
    <row r="1498" spans="1:6" x14ac:dyDescent="0.25">
      <c r="A1498" s="192" t="s">
        <v>1598</v>
      </c>
      <c r="B1498" s="192" t="s">
        <v>1599</v>
      </c>
      <c r="C1498" s="193">
        <v>-99326428</v>
      </c>
      <c r="D1498" s="193">
        <v>0</v>
      </c>
      <c r="E1498" s="193">
        <v>0</v>
      </c>
      <c r="F1498" s="193">
        <v>-99326428</v>
      </c>
    </row>
    <row r="1499" spans="1:6" x14ac:dyDescent="0.25">
      <c r="A1499" s="194" t="s">
        <v>1600</v>
      </c>
      <c r="B1499" s="194" t="s">
        <v>1601</v>
      </c>
      <c r="C1499" s="195">
        <v>-220182614</v>
      </c>
      <c r="D1499" s="195">
        <v>0</v>
      </c>
      <c r="E1499" s="195">
        <v>0</v>
      </c>
      <c r="F1499" s="195">
        <v>-220182614</v>
      </c>
    </row>
    <row r="1500" spans="1:6" x14ac:dyDescent="0.25">
      <c r="A1500" s="192" t="s">
        <v>1602</v>
      </c>
      <c r="B1500" s="192" t="s">
        <v>734</v>
      </c>
      <c r="C1500" s="193">
        <v>-2960712107</v>
      </c>
      <c r="D1500" s="193">
        <v>-324846.48</v>
      </c>
      <c r="E1500" s="193">
        <v>-2533555662</v>
      </c>
      <c r="F1500" s="193">
        <v>-5494267769</v>
      </c>
    </row>
    <row r="1501" spans="1:6" x14ac:dyDescent="0.25">
      <c r="A1501" s="194" t="s">
        <v>1603</v>
      </c>
      <c r="B1501" s="194" t="s">
        <v>280</v>
      </c>
      <c r="C1501" s="195">
        <v>-2940331750</v>
      </c>
      <c r="D1501" s="195">
        <v>-324846.48</v>
      </c>
      <c r="E1501" s="195">
        <v>-2533555662</v>
      </c>
      <c r="F1501" s="195">
        <v>-5473887412</v>
      </c>
    </row>
    <row r="1502" spans="1:6" x14ac:dyDescent="0.25">
      <c r="A1502" s="192" t="s">
        <v>3300</v>
      </c>
      <c r="B1502" s="192" t="s">
        <v>3301</v>
      </c>
      <c r="C1502" s="193">
        <v>-60100390</v>
      </c>
      <c r="D1502" s="193">
        <v>0</v>
      </c>
      <c r="E1502" s="193">
        <v>0</v>
      </c>
      <c r="F1502" s="193">
        <v>-60100390</v>
      </c>
    </row>
    <row r="1503" spans="1:6" x14ac:dyDescent="0.25">
      <c r="A1503" s="194" t="s">
        <v>3712</v>
      </c>
      <c r="B1503" s="194" t="s">
        <v>3713</v>
      </c>
      <c r="C1503" s="195">
        <v>-65000000</v>
      </c>
      <c r="D1503" s="195">
        <v>0</v>
      </c>
      <c r="E1503" s="195">
        <v>0</v>
      </c>
      <c r="F1503" s="195">
        <v>-65000000</v>
      </c>
    </row>
    <row r="1504" spans="1:6" x14ac:dyDescent="0.25">
      <c r="A1504" s="192" t="s">
        <v>3302</v>
      </c>
      <c r="B1504" s="192" t="s">
        <v>3303</v>
      </c>
      <c r="C1504" s="193">
        <v>-125000000</v>
      </c>
      <c r="D1504" s="193">
        <v>0</v>
      </c>
      <c r="E1504" s="193">
        <v>0</v>
      </c>
      <c r="F1504" s="193">
        <v>-125000000</v>
      </c>
    </row>
    <row r="1505" spans="1:6" x14ac:dyDescent="0.25">
      <c r="A1505" s="194" t="s">
        <v>3714</v>
      </c>
      <c r="B1505" s="194" t="s">
        <v>3715</v>
      </c>
      <c r="C1505" s="195">
        <v>0</v>
      </c>
      <c r="D1505" s="195">
        <v>-10000</v>
      </c>
      <c r="E1505" s="195">
        <v>-77992400</v>
      </c>
      <c r="F1505" s="195">
        <v>-77992400</v>
      </c>
    </row>
    <row r="1506" spans="1:6" x14ac:dyDescent="0.25">
      <c r="A1506" s="192" t="s">
        <v>3716</v>
      </c>
      <c r="B1506" s="192" t="s">
        <v>3717</v>
      </c>
      <c r="C1506" s="193">
        <v>-9786047</v>
      </c>
      <c r="D1506" s="193">
        <v>0</v>
      </c>
      <c r="E1506" s="193">
        <v>0</v>
      </c>
      <c r="F1506" s="193">
        <v>-9786047</v>
      </c>
    </row>
    <row r="1507" spans="1:6" x14ac:dyDescent="0.25">
      <c r="A1507" s="194" t="s">
        <v>3718</v>
      </c>
      <c r="B1507" s="194" t="s">
        <v>3719</v>
      </c>
      <c r="C1507" s="195">
        <v>0</v>
      </c>
      <c r="D1507" s="195">
        <v>-225000</v>
      </c>
      <c r="E1507" s="195">
        <v>-1754829000</v>
      </c>
      <c r="F1507" s="195">
        <v>-1754829000</v>
      </c>
    </row>
    <row r="1508" spans="1:6" x14ac:dyDescent="0.25">
      <c r="A1508" s="192" t="s">
        <v>1604</v>
      </c>
      <c r="B1508" s="192" t="s">
        <v>1605</v>
      </c>
      <c r="C1508" s="193">
        <v>-1000000</v>
      </c>
      <c r="D1508" s="193">
        <v>0</v>
      </c>
      <c r="E1508" s="193">
        <v>0</v>
      </c>
      <c r="F1508" s="193">
        <v>-1000000</v>
      </c>
    </row>
    <row r="1509" spans="1:6" x14ac:dyDescent="0.25">
      <c r="A1509" s="194" t="s">
        <v>1606</v>
      </c>
      <c r="B1509" s="194" t="s">
        <v>1607</v>
      </c>
      <c r="C1509" s="195">
        <v>-436514072</v>
      </c>
      <c r="D1509" s="195">
        <v>0</v>
      </c>
      <c r="E1509" s="195">
        <v>0</v>
      </c>
      <c r="F1509" s="195">
        <v>-436514072</v>
      </c>
    </row>
    <row r="1510" spans="1:6" x14ac:dyDescent="0.25">
      <c r="A1510" s="192" t="s">
        <v>3720</v>
      </c>
      <c r="B1510" s="192" t="s">
        <v>3721</v>
      </c>
      <c r="C1510" s="193">
        <v>-209790000</v>
      </c>
      <c r="D1510" s="193">
        <v>0</v>
      </c>
      <c r="E1510" s="193">
        <v>0</v>
      </c>
      <c r="F1510" s="193">
        <v>-209790000</v>
      </c>
    </row>
    <row r="1511" spans="1:6" x14ac:dyDescent="0.25">
      <c r="A1511" s="194" t="s">
        <v>1608</v>
      </c>
      <c r="B1511" s="194" t="s">
        <v>754</v>
      </c>
      <c r="C1511" s="195">
        <v>-1071117951</v>
      </c>
      <c r="D1511" s="195">
        <v>0</v>
      </c>
      <c r="E1511" s="195">
        <v>0</v>
      </c>
      <c r="F1511" s="195">
        <v>-1071117951</v>
      </c>
    </row>
    <row r="1512" spans="1:6" x14ac:dyDescent="0.25">
      <c r="A1512" s="192" t="s">
        <v>1609</v>
      </c>
      <c r="B1512" s="192" t="s">
        <v>1610</v>
      </c>
      <c r="C1512" s="193">
        <v>-5500000</v>
      </c>
      <c r="D1512" s="193">
        <v>0</v>
      </c>
      <c r="E1512" s="193">
        <v>0</v>
      </c>
      <c r="F1512" s="193">
        <v>-5500000</v>
      </c>
    </row>
    <row r="1513" spans="1:6" x14ac:dyDescent="0.25">
      <c r="A1513" s="194" t="s">
        <v>1611</v>
      </c>
      <c r="B1513" s="194" t="s">
        <v>1612</v>
      </c>
      <c r="C1513" s="195">
        <v>-19433675</v>
      </c>
      <c r="D1513" s="195">
        <v>0</v>
      </c>
      <c r="E1513" s="195">
        <v>0</v>
      </c>
      <c r="F1513" s="195">
        <v>-19433675</v>
      </c>
    </row>
    <row r="1514" spans="1:6" x14ac:dyDescent="0.25">
      <c r="A1514" s="192" t="s">
        <v>1613</v>
      </c>
      <c r="B1514" s="192" t="s">
        <v>1614</v>
      </c>
      <c r="C1514" s="193">
        <v>-110020000</v>
      </c>
      <c r="D1514" s="193">
        <v>0</v>
      </c>
      <c r="E1514" s="193">
        <v>0</v>
      </c>
      <c r="F1514" s="193">
        <v>-110020000</v>
      </c>
    </row>
    <row r="1515" spans="1:6" x14ac:dyDescent="0.25">
      <c r="A1515" s="194" t="s">
        <v>3304</v>
      </c>
      <c r="B1515" s="194" t="s">
        <v>3305</v>
      </c>
      <c r="C1515" s="195">
        <v>-788840554</v>
      </c>
      <c r="D1515" s="195">
        <v>0</v>
      </c>
      <c r="E1515" s="195">
        <v>0</v>
      </c>
      <c r="F1515" s="195">
        <v>-788840554</v>
      </c>
    </row>
    <row r="1516" spans="1:6" x14ac:dyDescent="0.25">
      <c r="A1516" s="192" t="s">
        <v>1615</v>
      </c>
      <c r="B1516" s="192" t="s">
        <v>1616</v>
      </c>
      <c r="C1516" s="193">
        <v>0</v>
      </c>
      <c r="D1516" s="193">
        <v>-3631.48</v>
      </c>
      <c r="E1516" s="193">
        <v>-28322785</v>
      </c>
      <c r="F1516" s="193">
        <v>-28322785</v>
      </c>
    </row>
    <row r="1517" spans="1:6" x14ac:dyDescent="0.25">
      <c r="A1517" s="194" t="s">
        <v>1617</v>
      </c>
      <c r="B1517" s="194" t="s">
        <v>1618</v>
      </c>
      <c r="C1517" s="195">
        <v>-35707203</v>
      </c>
      <c r="D1517" s="195">
        <v>0</v>
      </c>
      <c r="E1517" s="195">
        <v>0</v>
      </c>
      <c r="F1517" s="195">
        <v>-35707203</v>
      </c>
    </row>
    <row r="1518" spans="1:6" x14ac:dyDescent="0.25">
      <c r="A1518" s="192" t="s">
        <v>1619</v>
      </c>
      <c r="B1518" s="192" t="s">
        <v>1620</v>
      </c>
      <c r="C1518" s="193">
        <v>-2521858</v>
      </c>
      <c r="D1518" s="193">
        <v>0</v>
      </c>
      <c r="E1518" s="193">
        <v>0</v>
      </c>
      <c r="F1518" s="193">
        <v>-2521858</v>
      </c>
    </row>
    <row r="1519" spans="1:6" x14ac:dyDescent="0.25">
      <c r="A1519" s="194" t="s">
        <v>3306</v>
      </c>
      <c r="B1519" s="194" t="s">
        <v>3307</v>
      </c>
      <c r="C1519" s="195">
        <v>0</v>
      </c>
      <c r="D1519" s="195">
        <v>-86215</v>
      </c>
      <c r="E1519" s="195">
        <v>-672411477</v>
      </c>
      <c r="F1519" s="195">
        <v>-672411477</v>
      </c>
    </row>
    <row r="1520" spans="1:6" x14ac:dyDescent="0.25">
      <c r="A1520" s="192" t="s">
        <v>1621</v>
      </c>
      <c r="B1520" s="192" t="s">
        <v>1578</v>
      </c>
      <c r="C1520" s="193">
        <v>-20380357</v>
      </c>
      <c r="D1520" s="193">
        <v>0</v>
      </c>
      <c r="E1520" s="193">
        <v>0</v>
      </c>
      <c r="F1520" s="193">
        <v>-20380357</v>
      </c>
    </row>
    <row r="1521" spans="1:6" x14ac:dyDescent="0.25">
      <c r="A1521" s="194" t="s">
        <v>1622</v>
      </c>
      <c r="B1521" s="194" t="s">
        <v>1623</v>
      </c>
      <c r="C1521" s="195">
        <v>-20380357</v>
      </c>
      <c r="D1521" s="195">
        <v>0</v>
      </c>
      <c r="E1521" s="195">
        <v>0</v>
      </c>
      <c r="F1521" s="195">
        <v>-20380357</v>
      </c>
    </row>
    <row r="1522" spans="1:6" x14ac:dyDescent="0.25">
      <c r="A1522" s="192" t="s">
        <v>1624</v>
      </c>
      <c r="B1522" s="192" t="s">
        <v>13</v>
      </c>
      <c r="C1522" s="193">
        <v>-12958496740</v>
      </c>
      <c r="D1522" s="193">
        <v>-357493.07</v>
      </c>
      <c r="E1522" s="193">
        <v>-2788174251</v>
      </c>
      <c r="F1522" s="193">
        <v>-15746670991</v>
      </c>
    </row>
    <row r="1523" spans="1:6" x14ac:dyDescent="0.25">
      <c r="A1523" s="194" t="s">
        <v>1625</v>
      </c>
      <c r="B1523" s="194" t="s">
        <v>1626</v>
      </c>
      <c r="C1523" s="195">
        <v>-12707106795</v>
      </c>
      <c r="D1523" s="195">
        <v>-357493.07</v>
      </c>
      <c r="E1523" s="195">
        <v>-2788174251</v>
      </c>
      <c r="F1523" s="195">
        <v>-15495281046</v>
      </c>
    </row>
    <row r="1524" spans="1:6" x14ac:dyDescent="0.25">
      <c r="A1524" s="192" t="s">
        <v>1627</v>
      </c>
      <c r="B1524" s="192" t="s">
        <v>1628</v>
      </c>
      <c r="C1524" s="193">
        <v>-4065000000</v>
      </c>
      <c r="D1524" s="193">
        <v>0</v>
      </c>
      <c r="E1524" s="193">
        <v>0</v>
      </c>
      <c r="F1524" s="193">
        <v>-4065000000</v>
      </c>
    </row>
    <row r="1525" spans="1:6" x14ac:dyDescent="0.25">
      <c r="A1525" s="194" t="s">
        <v>1629</v>
      </c>
      <c r="B1525" s="194" t="s">
        <v>1628</v>
      </c>
      <c r="C1525" s="195">
        <v>-4065000000</v>
      </c>
      <c r="D1525" s="195">
        <v>0</v>
      </c>
      <c r="E1525" s="195">
        <v>0</v>
      </c>
      <c r="F1525" s="195">
        <v>-4065000000</v>
      </c>
    </row>
    <row r="1526" spans="1:6" x14ac:dyDescent="0.25">
      <c r="A1526" s="192" t="s">
        <v>1630</v>
      </c>
      <c r="B1526" s="192" t="s">
        <v>1631</v>
      </c>
      <c r="C1526" s="193">
        <v>-4065000000</v>
      </c>
      <c r="D1526" s="193">
        <v>0</v>
      </c>
      <c r="E1526" s="193">
        <v>0</v>
      </c>
      <c r="F1526" s="193">
        <v>-4065000000</v>
      </c>
    </row>
    <row r="1527" spans="1:6" x14ac:dyDescent="0.25">
      <c r="A1527" s="194" t="s">
        <v>1632</v>
      </c>
      <c r="B1527" s="194" t="s">
        <v>1633</v>
      </c>
      <c r="C1527" s="195">
        <v>-8642106795</v>
      </c>
      <c r="D1527" s="195">
        <v>-357493.07</v>
      </c>
      <c r="E1527" s="195">
        <v>-2788174251</v>
      </c>
      <c r="F1527" s="195">
        <v>-11430281046</v>
      </c>
    </row>
    <row r="1528" spans="1:6" x14ac:dyDescent="0.25">
      <c r="A1528" s="192" t="s">
        <v>1634</v>
      </c>
      <c r="B1528" s="192" t="s">
        <v>1633</v>
      </c>
      <c r="C1528" s="193">
        <v>-8642106795</v>
      </c>
      <c r="D1528" s="193">
        <v>-357493.07</v>
      </c>
      <c r="E1528" s="193">
        <v>-2788174251</v>
      </c>
      <c r="F1528" s="193">
        <v>-11430281046</v>
      </c>
    </row>
    <row r="1529" spans="1:6" x14ac:dyDescent="0.25">
      <c r="A1529" s="194" t="s">
        <v>3308</v>
      </c>
      <c r="B1529" s="194" t="s">
        <v>3309</v>
      </c>
      <c r="C1529" s="195">
        <v>-1778997196</v>
      </c>
      <c r="D1529" s="195">
        <v>0</v>
      </c>
      <c r="E1529" s="195">
        <v>0</v>
      </c>
      <c r="F1529" s="195">
        <v>-1778997196</v>
      </c>
    </row>
    <row r="1530" spans="1:6" x14ac:dyDescent="0.25">
      <c r="A1530" s="192" t="s">
        <v>1635</v>
      </c>
      <c r="B1530" s="192" t="s">
        <v>1636</v>
      </c>
      <c r="C1530" s="193">
        <v>-167430002</v>
      </c>
      <c r="D1530" s="193">
        <v>0</v>
      </c>
      <c r="E1530" s="193">
        <v>0</v>
      </c>
      <c r="F1530" s="193">
        <v>-167430002</v>
      </c>
    </row>
    <row r="1531" spans="1:6" x14ac:dyDescent="0.25">
      <c r="A1531" s="194" t="s">
        <v>3310</v>
      </c>
      <c r="B1531" s="194" t="s">
        <v>3311</v>
      </c>
      <c r="C1531" s="195">
        <v>0</v>
      </c>
      <c r="D1531" s="195">
        <v>-10000</v>
      </c>
      <c r="E1531" s="195">
        <v>-77992400</v>
      </c>
      <c r="F1531" s="195">
        <v>-77992400</v>
      </c>
    </row>
    <row r="1532" spans="1:6" x14ac:dyDescent="0.25">
      <c r="A1532" s="192" t="s">
        <v>2870</v>
      </c>
      <c r="B1532" s="192" t="s">
        <v>2871</v>
      </c>
      <c r="C1532" s="193">
        <v>-952237284</v>
      </c>
      <c r="D1532" s="193">
        <v>0</v>
      </c>
      <c r="E1532" s="193">
        <v>0</v>
      </c>
      <c r="F1532" s="193">
        <v>-952237284</v>
      </c>
    </row>
    <row r="1533" spans="1:6" x14ac:dyDescent="0.25">
      <c r="A1533" s="194" t="s">
        <v>2872</v>
      </c>
      <c r="B1533" s="194" t="s">
        <v>1638</v>
      </c>
      <c r="C1533" s="195">
        <v>0</v>
      </c>
      <c r="D1533" s="195">
        <v>-347493.07</v>
      </c>
      <c r="E1533" s="195">
        <v>-2710181851</v>
      </c>
      <c r="F1533" s="195">
        <v>-2710181851</v>
      </c>
    </row>
    <row r="1534" spans="1:6" x14ac:dyDescent="0.25">
      <c r="A1534" s="192" t="s">
        <v>1637</v>
      </c>
      <c r="B1534" s="192" t="s">
        <v>1638</v>
      </c>
      <c r="C1534" s="193">
        <v>-3066632819</v>
      </c>
      <c r="D1534" s="193">
        <v>0</v>
      </c>
      <c r="E1534" s="193">
        <v>0</v>
      </c>
      <c r="F1534" s="193">
        <v>-3066632819</v>
      </c>
    </row>
    <row r="1535" spans="1:6" x14ac:dyDescent="0.25">
      <c r="A1535" s="194" t="s">
        <v>1639</v>
      </c>
      <c r="B1535" s="194" t="s">
        <v>1640</v>
      </c>
      <c r="C1535" s="195">
        <v>-2676809494</v>
      </c>
      <c r="D1535" s="195">
        <v>0</v>
      </c>
      <c r="E1535" s="195">
        <v>0</v>
      </c>
      <c r="F1535" s="195">
        <v>-2676809494</v>
      </c>
    </row>
    <row r="1536" spans="1:6" x14ac:dyDescent="0.25">
      <c r="A1536" s="192" t="s">
        <v>1641</v>
      </c>
      <c r="B1536" s="192" t="s">
        <v>1642</v>
      </c>
      <c r="C1536" s="193">
        <v>-251389945</v>
      </c>
      <c r="D1536" s="193">
        <v>0</v>
      </c>
      <c r="E1536" s="193">
        <v>0</v>
      </c>
      <c r="F1536" s="193">
        <v>-251389945</v>
      </c>
    </row>
    <row r="1537" spans="1:6" x14ac:dyDescent="0.25">
      <c r="A1537" s="194" t="s">
        <v>1643</v>
      </c>
      <c r="B1537" s="194" t="s">
        <v>1644</v>
      </c>
      <c r="C1537" s="195">
        <v>-225146212</v>
      </c>
      <c r="D1537" s="195">
        <v>0</v>
      </c>
      <c r="E1537" s="195">
        <v>0</v>
      </c>
      <c r="F1537" s="195">
        <v>-225146212</v>
      </c>
    </row>
    <row r="1538" spans="1:6" x14ac:dyDescent="0.25">
      <c r="A1538" s="192" t="s">
        <v>1645</v>
      </c>
      <c r="B1538" s="192" t="s">
        <v>280</v>
      </c>
      <c r="C1538" s="193">
        <v>-225146212</v>
      </c>
      <c r="D1538" s="193">
        <v>0</v>
      </c>
      <c r="E1538" s="193">
        <v>0</v>
      </c>
      <c r="F1538" s="193">
        <v>-225146212</v>
      </c>
    </row>
    <row r="1539" spans="1:6" x14ac:dyDescent="0.25">
      <c r="A1539" s="194" t="s">
        <v>1646</v>
      </c>
      <c r="B1539" s="194" t="s">
        <v>1647</v>
      </c>
      <c r="C1539" s="195">
        <v>-225146212</v>
      </c>
      <c r="D1539" s="195">
        <v>0</v>
      </c>
      <c r="E1539" s="195">
        <v>0</v>
      </c>
      <c r="F1539" s="195">
        <v>-225146212</v>
      </c>
    </row>
    <row r="1540" spans="1:6" x14ac:dyDescent="0.25">
      <c r="A1540" s="192" t="s">
        <v>3015</v>
      </c>
      <c r="B1540" s="192" t="s">
        <v>3016</v>
      </c>
      <c r="C1540" s="193">
        <v>-26243733</v>
      </c>
      <c r="D1540" s="193">
        <v>0</v>
      </c>
      <c r="E1540" s="193">
        <v>0</v>
      </c>
      <c r="F1540" s="193">
        <v>-26243733</v>
      </c>
    </row>
    <row r="1541" spans="1:6" x14ac:dyDescent="0.25">
      <c r="A1541" s="194" t="s">
        <v>3017</v>
      </c>
      <c r="B1541" s="194" t="s">
        <v>3016</v>
      </c>
      <c r="C1541" s="195">
        <v>-26243733</v>
      </c>
      <c r="D1541" s="195">
        <v>0</v>
      </c>
      <c r="E1541" s="195">
        <v>0</v>
      </c>
      <c r="F1541" s="195">
        <v>-26243733</v>
      </c>
    </row>
    <row r="1542" spans="1:6" x14ac:dyDescent="0.25">
      <c r="A1542" s="192" t="s">
        <v>3018</v>
      </c>
      <c r="B1542" s="192" t="s">
        <v>3016</v>
      </c>
      <c r="C1542" s="193">
        <v>-26243733</v>
      </c>
      <c r="D1542" s="193">
        <v>0</v>
      </c>
      <c r="E1542" s="193">
        <v>0</v>
      </c>
      <c r="F1542" s="193">
        <v>-26243733</v>
      </c>
    </row>
    <row r="1543" spans="1:6" x14ac:dyDescent="0.25">
      <c r="A1543" s="194" t="s">
        <v>1648</v>
      </c>
      <c r="B1543" s="194" t="s">
        <v>1649</v>
      </c>
      <c r="C1543" s="195">
        <v>-560719812158</v>
      </c>
      <c r="D1543" s="195">
        <v>0</v>
      </c>
      <c r="E1543" s="195">
        <v>0</v>
      </c>
      <c r="F1543" s="195">
        <v>-560719812158</v>
      </c>
    </row>
    <row r="1544" spans="1:6" x14ac:dyDescent="0.25">
      <c r="A1544" s="192" t="s">
        <v>1650</v>
      </c>
      <c r="B1544" s="192" t="s">
        <v>1649</v>
      </c>
      <c r="C1544" s="193">
        <v>-560719812158</v>
      </c>
      <c r="D1544" s="193">
        <v>0</v>
      </c>
      <c r="E1544" s="193">
        <v>0</v>
      </c>
      <c r="F1544" s="193">
        <v>-560719812158</v>
      </c>
    </row>
    <row r="1545" spans="1:6" x14ac:dyDescent="0.25">
      <c r="A1545" s="194" t="s">
        <v>1651</v>
      </c>
      <c r="B1545" s="194" t="s">
        <v>20</v>
      </c>
      <c r="C1545" s="195">
        <v>-432643583884</v>
      </c>
      <c r="D1545" s="195">
        <v>0</v>
      </c>
      <c r="E1545" s="195">
        <v>0</v>
      </c>
      <c r="F1545" s="195">
        <v>-432643583884</v>
      </c>
    </row>
    <row r="1546" spans="1:6" x14ac:dyDescent="0.25">
      <c r="A1546" s="192" t="s">
        <v>1652</v>
      </c>
      <c r="B1546" s="192" t="s">
        <v>87</v>
      </c>
      <c r="C1546" s="193">
        <v>-432643583884</v>
      </c>
      <c r="D1546" s="193">
        <v>0</v>
      </c>
      <c r="E1546" s="193">
        <v>0</v>
      </c>
      <c r="F1546" s="193">
        <v>-432643583884</v>
      </c>
    </row>
    <row r="1547" spans="1:6" x14ac:dyDescent="0.25">
      <c r="A1547" s="194" t="s">
        <v>1653</v>
      </c>
      <c r="B1547" s="194" t="s">
        <v>87</v>
      </c>
      <c r="C1547" s="195">
        <v>-432643583884</v>
      </c>
      <c r="D1547" s="195">
        <v>0</v>
      </c>
      <c r="E1547" s="195">
        <v>0</v>
      </c>
      <c r="F1547" s="195">
        <v>-432643583884</v>
      </c>
    </row>
    <row r="1548" spans="1:6" x14ac:dyDescent="0.25">
      <c r="A1548" s="192" t="s">
        <v>1654</v>
      </c>
      <c r="B1548" s="192" t="s">
        <v>1655</v>
      </c>
      <c r="C1548" s="193">
        <v>-432643583884</v>
      </c>
      <c r="D1548" s="193">
        <v>0</v>
      </c>
      <c r="E1548" s="193">
        <v>0</v>
      </c>
      <c r="F1548" s="193">
        <v>-432643583884</v>
      </c>
    </row>
    <row r="1549" spans="1:6" x14ac:dyDescent="0.25">
      <c r="A1549" s="194" t="s">
        <v>1656</v>
      </c>
      <c r="B1549" s="194" t="s">
        <v>1657</v>
      </c>
      <c r="C1549" s="195">
        <v>-22190000000</v>
      </c>
      <c r="D1549" s="195">
        <v>0</v>
      </c>
      <c r="E1549" s="195">
        <v>0</v>
      </c>
      <c r="F1549" s="195">
        <v>-22190000000</v>
      </c>
    </row>
    <row r="1550" spans="1:6" x14ac:dyDescent="0.25">
      <c r="A1550" s="192" t="s">
        <v>1658</v>
      </c>
      <c r="B1550" s="192" t="s">
        <v>1659</v>
      </c>
      <c r="C1550" s="193">
        <v>-7190000000</v>
      </c>
      <c r="D1550" s="193">
        <v>0</v>
      </c>
      <c r="E1550" s="193">
        <v>0</v>
      </c>
      <c r="F1550" s="193">
        <v>-7190000000</v>
      </c>
    </row>
    <row r="1551" spans="1:6" x14ac:dyDescent="0.25">
      <c r="A1551" s="194" t="s">
        <v>1660</v>
      </c>
      <c r="B1551" s="194" t="s">
        <v>1659</v>
      </c>
      <c r="C1551" s="195">
        <v>-7190000000</v>
      </c>
      <c r="D1551" s="195">
        <v>0</v>
      </c>
      <c r="E1551" s="195">
        <v>0</v>
      </c>
      <c r="F1551" s="195">
        <v>-7190000000</v>
      </c>
    </row>
    <row r="1552" spans="1:6" x14ac:dyDescent="0.25">
      <c r="A1552" s="192" t="s">
        <v>1661</v>
      </c>
      <c r="B1552" s="192" t="s">
        <v>1659</v>
      </c>
      <c r="C1552" s="193">
        <v>-7190000000</v>
      </c>
      <c r="D1552" s="193">
        <v>0</v>
      </c>
      <c r="E1552" s="193">
        <v>0</v>
      </c>
      <c r="F1552" s="193">
        <v>-7190000000</v>
      </c>
    </row>
    <row r="1553" spans="1:6" x14ac:dyDescent="0.25">
      <c r="A1553" s="194" t="s">
        <v>1662</v>
      </c>
      <c r="B1553" s="194" t="s">
        <v>3722</v>
      </c>
      <c r="C1553" s="195">
        <v>-15000000000</v>
      </c>
      <c r="D1553" s="195">
        <v>0</v>
      </c>
      <c r="E1553" s="195">
        <v>0</v>
      </c>
      <c r="F1553" s="195">
        <v>-15000000000</v>
      </c>
    </row>
    <row r="1554" spans="1:6" x14ac:dyDescent="0.25">
      <c r="A1554" s="192" t="s">
        <v>3723</v>
      </c>
      <c r="B1554" s="192" t="s">
        <v>3722</v>
      </c>
      <c r="C1554" s="193">
        <v>-15000000000</v>
      </c>
      <c r="D1554" s="193">
        <v>0</v>
      </c>
      <c r="E1554" s="193">
        <v>0</v>
      </c>
      <c r="F1554" s="193">
        <v>-15000000000</v>
      </c>
    </row>
    <row r="1555" spans="1:6" x14ac:dyDescent="0.25">
      <c r="A1555" s="194" t="s">
        <v>3724</v>
      </c>
      <c r="B1555" s="194" t="s">
        <v>3155</v>
      </c>
      <c r="C1555" s="195">
        <v>-15000000000</v>
      </c>
      <c r="D1555" s="195">
        <v>0</v>
      </c>
      <c r="E1555" s="195">
        <v>0</v>
      </c>
      <c r="F1555" s="195">
        <v>-15000000000</v>
      </c>
    </row>
    <row r="1556" spans="1:6" x14ac:dyDescent="0.25">
      <c r="A1556" s="192" t="s">
        <v>1663</v>
      </c>
      <c r="B1556" s="192" t="s">
        <v>1664</v>
      </c>
      <c r="C1556" s="193">
        <v>-973034864</v>
      </c>
      <c r="D1556" s="193">
        <v>0</v>
      </c>
      <c r="E1556" s="193">
        <v>0</v>
      </c>
      <c r="F1556" s="193">
        <v>-973034864</v>
      </c>
    </row>
    <row r="1557" spans="1:6" x14ac:dyDescent="0.25">
      <c r="A1557" s="194" t="s">
        <v>1665</v>
      </c>
      <c r="B1557" s="194" t="s">
        <v>69</v>
      </c>
      <c r="C1557" s="195">
        <v>-973034864</v>
      </c>
      <c r="D1557" s="195">
        <v>0</v>
      </c>
      <c r="E1557" s="195">
        <v>0</v>
      </c>
      <c r="F1557" s="195">
        <v>-973034864</v>
      </c>
    </row>
    <row r="1558" spans="1:6" x14ac:dyDescent="0.25">
      <c r="A1558" s="192" t="s">
        <v>1666</v>
      </c>
      <c r="B1558" s="192" t="s">
        <v>1667</v>
      </c>
      <c r="C1558" s="193">
        <v>-973034864</v>
      </c>
      <c r="D1558" s="193">
        <v>0</v>
      </c>
      <c r="E1558" s="193">
        <v>0</v>
      </c>
      <c r="F1558" s="193">
        <v>-973034864</v>
      </c>
    </row>
    <row r="1559" spans="1:6" x14ac:dyDescent="0.25">
      <c r="A1559" s="194" t="s">
        <v>1668</v>
      </c>
      <c r="B1559" s="194" t="s">
        <v>1669</v>
      </c>
      <c r="C1559" s="195">
        <v>-336054421</v>
      </c>
      <c r="D1559" s="195">
        <v>0</v>
      </c>
      <c r="E1559" s="195">
        <v>0</v>
      </c>
      <c r="F1559" s="195">
        <v>-336054421</v>
      </c>
    </row>
    <row r="1560" spans="1:6" x14ac:dyDescent="0.25">
      <c r="A1560" s="192" t="s">
        <v>1670</v>
      </c>
      <c r="B1560" s="192" t="s">
        <v>1671</v>
      </c>
      <c r="C1560" s="193">
        <v>-636980443</v>
      </c>
      <c r="D1560" s="193">
        <v>0</v>
      </c>
      <c r="E1560" s="193">
        <v>0</v>
      </c>
      <c r="F1560" s="193">
        <v>-636980443</v>
      </c>
    </row>
    <row r="1561" spans="1:6" x14ac:dyDescent="0.25">
      <c r="A1561" s="194" t="s">
        <v>1672</v>
      </c>
      <c r="B1561" s="194" t="s">
        <v>1673</v>
      </c>
      <c r="C1561" s="195">
        <v>-54396220257</v>
      </c>
      <c r="D1561" s="195">
        <v>0</v>
      </c>
      <c r="E1561" s="195">
        <v>0</v>
      </c>
      <c r="F1561" s="195">
        <v>-54396220257</v>
      </c>
    </row>
    <row r="1562" spans="1:6" x14ac:dyDescent="0.25">
      <c r="A1562" s="192" t="s">
        <v>1674</v>
      </c>
      <c r="B1562" s="192" t="s">
        <v>1675</v>
      </c>
      <c r="C1562" s="193">
        <v>-54396220257</v>
      </c>
      <c r="D1562" s="193">
        <v>0</v>
      </c>
      <c r="E1562" s="193">
        <v>0</v>
      </c>
      <c r="F1562" s="193">
        <v>-54396220257</v>
      </c>
    </row>
    <row r="1563" spans="1:6" x14ac:dyDescent="0.25">
      <c r="A1563" s="194" t="s">
        <v>1676</v>
      </c>
      <c r="B1563" s="194" t="s">
        <v>1675</v>
      </c>
      <c r="C1563" s="195">
        <v>-54396220257</v>
      </c>
      <c r="D1563" s="195">
        <v>0</v>
      </c>
      <c r="E1563" s="195">
        <v>0</v>
      </c>
      <c r="F1563" s="195">
        <v>-54396220257</v>
      </c>
    </row>
    <row r="1564" spans="1:6" x14ac:dyDescent="0.25">
      <c r="A1564" s="192" t="s">
        <v>1677</v>
      </c>
      <c r="B1564" s="192" t="s">
        <v>79</v>
      </c>
      <c r="C1564" s="193">
        <v>-54396220257</v>
      </c>
      <c r="D1564" s="193">
        <v>0</v>
      </c>
      <c r="E1564" s="193">
        <v>0</v>
      </c>
      <c r="F1564" s="193">
        <v>-54396220257</v>
      </c>
    </row>
    <row r="1565" spans="1:6" x14ac:dyDescent="0.25">
      <c r="A1565" s="194" t="s">
        <v>1678</v>
      </c>
      <c r="B1565" s="194" t="s">
        <v>88</v>
      </c>
      <c r="C1565" s="195">
        <v>-50516973153</v>
      </c>
      <c r="D1565" s="195">
        <v>0</v>
      </c>
      <c r="E1565" s="195">
        <v>0</v>
      </c>
      <c r="F1565" s="195">
        <v>-50516973153</v>
      </c>
    </row>
    <row r="1566" spans="1:6" x14ac:dyDescent="0.25">
      <c r="A1566" s="192" t="s">
        <v>1679</v>
      </c>
      <c r="B1566" s="192" t="s">
        <v>1680</v>
      </c>
      <c r="C1566" s="193">
        <v>-50516973153</v>
      </c>
      <c r="D1566" s="193">
        <v>0</v>
      </c>
      <c r="E1566" s="193">
        <v>0</v>
      </c>
      <c r="F1566" s="193">
        <v>-50516973153</v>
      </c>
    </row>
    <row r="1567" spans="1:6" x14ac:dyDescent="0.25">
      <c r="A1567" s="194" t="s">
        <v>1681</v>
      </c>
      <c r="B1567" s="194" t="s">
        <v>1680</v>
      </c>
      <c r="C1567" s="195">
        <v>-50516973153</v>
      </c>
      <c r="D1567" s="195">
        <v>0</v>
      </c>
      <c r="E1567" s="195">
        <v>0</v>
      </c>
      <c r="F1567" s="195">
        <v>-50516973153</v>
      </c>
    </row>
    <row r="1568" spans="1:6" x14ac:dyDescent="0.25">
      <c r="A1568" s="192" t="s">
        <v>1682</v>
      </c>
      <c r="B1568" s="192" t="s">
        <v>1680</v>
      </c>
      <c r="C1568" s="193">
        <v>-50516973153</v>
      </c>
      <c r="D1568" s="193">
        <v>0</v>
      </c>
      <c r="E1568" s="193">
        <v>0</v>
      </c>
      <c r="F1568" s="193">
        <v>-50516973153</v>
      </c>
    </row>
    <row r="1569" spans="1:6" x14ac:dyDescent="0.25">
      <c r="A1569" s="194" t="s">
        <v>1683</v>
      </c>
      <c r="B1569" s="194" t="s">
        <v>1684</v>
      </c>
      <c r="C1569" s="195">
        <v>161105146160</v>
      </c>
      <c r="D1569" s="195">
        <v>5649628.8499999996</v>
      </c>
      <c r="E1569" s="195">
        <v>44062811312</v>
      </c>
      <c r="F1569" s="195">
        <v>205167957472</v>
      </c>
    </row>
    <row r="1570" spans="1:6" x14ac:dyDescent="0.25">
      <c r="A1570" s="192" t="s">
        <v>1685</v>
      </c>
      <c r="B1570" s="192" t="s">
        <v>1684</v>
      </c>
      <c r="C1570" s="193">
        <v>161105146160</v>
      </c>
      <c r="D1570" s="193">
        <v>5649628.8499999996</v>
      </c>
      <c r="E1570" s="193">
        <v>44062811312</v>
      </c>
      <c r="F1570" s="193">
        <v>205167957472</v>
      </c>
    </row>
    <row r="1571" spans="1:6" x14ac:dyDescent="0.25">
      <c r="A1571" s="194" t="s">
        <v>1686</v>
      </c>
      <c r="B1571" s="194" t="s">
        <v>1687</v>
      </c>
      <c r="C1571" s="195">
        <v>21899808096</v>
      </c>
      <c r="D1571" s="195">
        <v>0</v>
      </c>
      <c r="E1571" s="195">
        <v>0</v>
      </c>
      <c r="F1571" s="195">
        <v>21899808096</v>
      </c>
    </row>
    <row r="1572" spans="1:6" x14ac:dyDescent="0.25">
      <c r="A1572" s="192" t="s">
        <v>1688</v>
      </c>
      <c r="B1572" s="192" t="s">
        <v>280</v>
      </c>
      <c r="C1572" s="193">
        <v>21899808096</v>
      </c>
      <c r="D1572" s="193">
        <v>0</v>
      </c>
      <c r="E1572" s="193">
        <v>0</v>
      </c>
      <c r="F1572" s="193">
        <v>21899808096</v>
      </c>
    </row>
    <row r="1573" spans="1:6" x14ac:dyDescent="0.25">
      <c r="A1573" s="194" t="s">
        <v>1689</v>
      </c>
      <c r="B1573" s="194" t="s">
        <v>1690</v>
      </c>
      <c r="C1573" s="195">
        <v>21899808096</v>
      </c>
      <c r="D1573" s="195">
        <v>0</v>
      </c>
      <c r="E1573" s="195">
        <v>0</v>
      </c>
      <c r="F1573" s="195">
        <v>21899808096</v>
      </c>
    </row>
    <row r="1574" spans="1:6" x14ac:dyDescent="0.25">
      <c r="A1574" s="192" t="s">
        <v>1691</v>
      </c>
      <c r="B1574" s="192" t="s">
        <v>1692</v>
      </c>
      <c r="C1574" s="193">
        <v>0</v>
      </c>
      <c r="D1574" s="193">
        <v>500000</v>
      </c>
      <c r="E1574" s="193">
        <v>3899620000</v>
      </c>
      <c r="F1574" s="193">
        <v>3899620000</v>
      </c>
    </row>
    <row r="1575" spans="1:6" x14ac:dyDescent="0.25">
      <c r="A1575" s="194" t="s">
        <v>1693</v>
      </c>
      <c r="B1575" s="194" t="s">
        <v>1694</v>
      </c>
      <c r="C1575" s="195">
        <v>0</v>
      </c>
      <c r="D1575" s="195">
        <v>500000</v>
      </c>
      <c r="E1575" s="195">
        <v>3899620000</v>
      </c>
      <c r="F1575" s="195">
        <v>3899620000</v>
      </c>
    </row>
    <row r="1576" spans="1:6" x14ac:dyDescent="0.25">
      <c r="A1576" s="192" t="s">
        <v>1695</v>
      </c>
      <c r="B1576" s="192" t="s">
        <v>1696</v>
      </c>
      <c r="C1576" s="193">
        <v>0</v>
      </c>
      <c r="D1576" s="193">
        <v>500000</v>
      </c>
      <c r="E1576" s="193">
        <v>3899620000</v>
      </c>
      <c r="F1576" s="193">
        <v>3899620000</v>
      </c>
    </row>
    <row r="1577" spans="1:6" x14ac:dyDescent="0.25">
      <c r="A1577" s="194" t="s">
        <v>1697</v>
      </c>
      <c r="B1577" s="194" t="s">
        <v>1698</v>
      </c>
      <c r="C1577" s="195">
        <v>58375599322</v>
      </c>
      <c r="D1577" s="195">
        <v>5149628.8499999996</v>
      </c>
      <c r="E1577" s="195">
        <v>40163191312</v>
      </c>
      <c r="F1577" s="195">
        <v>98538790634</v>
      </c>
    </row>
    <row r="1578" spans="1:6" x14ac:dyDescent="0.25">
      <c r="A1578" s="192" t="s">
        <v>1699</v>
      </c>
      <c r="B1578" s="192" t="s">
        <v>280</v>
      </c>
      <c r="C1578" s="193">
        <v>58375599322</v>
      </c>
      <c r="D1578" s="193">
        <v>5149628.8499999996</v>
      </c>
      <c r="E1578" s="193">
        <v>40163191312</v>
      </c>
      <c r="F1578" s="193">
        <v>98538790634</v>
      </c>
    </row>
    <row r="1579" spans="1:6" x14ac:dyDescent="0.25">
      <c r="A1579" s="194" t="s">
        <v>1700</v>
      </c>
      <c r="B1579" s="194" t="s">
        <v>1701</v>
      </c>
      <c r="C1579" s="195">
        <v>0</v>
      </c>
      <c r="D1579" s="195">
        <v>5149628.8499999996</v>
      </c>
      <c r="E1579" s="195">
        <v>40163191312</v>
      </c>
      <c r="F1579" s="195">
        <v>40163191312</v>
      </c>
    </row>
    <row r="1580" spans="1:6" x14ac:dyDescent="0.25">
      <c r="A1580" s="192" t="s">
        <v>1702</v>
      </c>
      <c r="B1580" s="192" t="s">
        <v>1703</v>
      </c>
      <c r="C1580" s="193">
        <v>58375599322</v>
      </c>
      <c r="D1580" s="193">
        <v>0</v>
      </c>
      <c r="E1580" s="193">
        <v>0</v>
      </c>
      <c r="F1580" s="193">
        <v>58375599322</v>
      </c>
    </row>
    <row r="1581" spans="1:6" x14ac:dyDescent="0.25">
      <c r="A1581" s="194" t="s">
        <v>1704</v>
      </c>
      <c r="B1581" s="194" t="s">
        <v>1705</v>
      </c>
      <c r="C1581" s="195">
        <v>80829738742</v>
      </c>
      <c r="D1581" s="195">
        <v>0</v>
      </c>
      <c r="E1581" s="195">
        <v>0</v>
      </c>
      <c r="F1581" s="195">
        <v>80829738742</v>
      </c>
    </row>
    <row r="1582" spans="1:6" x14ac:dyDescent="0.25">
      <c r="A1582" s="192" t="s">
        <v>1706</v>
      </c>
      <c r="B1582" s="192" t="s">
        <v>280</v>
      </c>
      <c r="C1582" s="193">
        <v>80829738742</v>
      </c>
      <c r="D1582" s="193">
        <v>0</v>
      </c>
      <c r="E1582" s="193">
        <v>0</v>
      </c>
      <c r="F1582" s="193">
        <v>80829738742</v>
      </c>
    </row>
    <row r="1583" spans="1:6" x14ac:dyDescent="0.25">
      <c r="A1583" s="194" t="s">
        <v>1707</v>
      </c>
      <c r="B1583" s="194" t="s">
        <v>1708</v>
      </c>
      <c r="C1583" s="195">
        <v>80829738742</v>
      </c>
      <c r="D1583" s="195">
        <v>0</v>
      </c>
      <c r="E1583" s="195">
        <v>0</v>
      </c>
      <c r="F1583" s="195">
        <v>80829738742</v>
      </c>
    </row>
    <row r="1584" spans="1:6" x14ac:dyDescent="0.25">
      <c r="A1584" s="192" t="s">
        <v>1709</v>
      </c>
      <c r="B1584" s="192" t="s">
        <v>1710</v>
      </c>
      <c r="C1584" s="193">
        <v>-161105146160</v>
      </c>
      <c r="D1584" s="193">
        <v>-5649628.8499999996</v>
      </c>
      <c r="E1584" s="193">
        <v>-44062811312</v>
      </c>
      <c r="F1584" s="193">
        <v>-205167957472</v>
      </c>
    </row>
    <row r="1585" spans="1:6" x14ac:dyDescent="0.25">
      <c r="A1585" s="194" t="s">
        <v>1711</v>
      </c>
      <c r="B1585" s="194" t="s">
        <v>1710</v>
      </c>
      <c r="C1585" s="195">
        <v>-161105146160</v>
      </c>
      <c r="D1585" s="195">
        <v>-5649628.8499999996</v>
      </c>
      <c r="E1585" s="195">
        <v>-44062811312</v>
      </c>
      <c r="F1585" s="195">
        <v>-205167957472</v>
      </c>
    </row>
    <row r="1586" spans="1:6" x14ac:dyDescent="0.25">
      <c r="A1586" s="192" t="s">
        <v>1712</v>
      </c>
      <c r="B1586" s="192" t="s">
        <v>1713</v>
      </c>
      <c r="C1586" s="193">
        <v>-21899808096</v>
      </c>
      <c r="D1586" s="193">
        <v>0</v>
      </c>
      <c r="E1586" s="193">
        <v>0</v>
      </c>
      <c r="F1586" s="193">
        <v>-21899808096</v>
      </c>
    </row>
    <row r="1587" spans="1:6" x14ac:dyDescent="0.25">
      <c r="A1587" s="194" t="s">
        <v>1714</v>
      </c>
      <c r="B1587" s="194" t="s">
        <v>280</v>
      </c>
      <c r="C1587" s="195">
        <v>-21899808096</v>
      </c>
      <c r="D1587" s="195">
        <v>0</v>
      </c>
      <c r="E1587" s="195">
        <v>0</v>
      </c>
      <c r="F1587" s="195">
        <v>-21899808096</v>
      </c>
    </row>
    <row r="1588" spans="1:6" x14ac:dyDescent="0.25">
      <c r="A1588" s="192" t="s">
        <v>1715</v>
      </c>
      <c r="B1588" s="192" t="s">
        <v>1716</v>
      </c>
      <c r="C1588" s="193">
        <v>-21899808096</v>
      </c>
      <c r="D1588" s="193">
        <v>0</v>
      </c>
      <c r="E1588" s="193">
        <v>0</v>
      </c>
      <c r="F1588" s="193">
        <v>-21899808096</v>
      </c>
    </row>
    <row r="1589" spans="1:6" x14ac:dyDescent="0.25">
      <c r="A1589" s="194" t="s">
        <v>1717</v>
      </c>
      <c r="B1589" s="194" t="s">
        <v>1718</v>
      </c>
      <c r="C1589" s="195">
        <v>0</v>
      </c>
      <c r="D1589" s="195">
        <v>-500000</v>
      </c>
      <c r="E1589" s="195">
        <v>-3899620000</v>
      </c>
      <c r="F1589" s="195">
        <v>-3899620000</v>
      </c>
    </row>
    <row r="1590" spans="1:6" x14ac:dyDescent="0.25">
      <c r="A1590" s="192" t="s">
        <v>1719</v>
      </c>
      <c r="B1590" s="192" t="s">
        <v>231</v>
      </c>
      <c r="C1590" s="193">
        <v>0</v>
      </c>
      <c r="D1590" s="193">
        <v>-500000</v>
      </c>
      <c r="E1590" s="193">
        <v>-3899620000</v>
      </c>
      <c r="F1590" s="193">
        <v>-3899620000</v>
      </c>
    </row>
    <row r="1591" spans="1:6" x14ac:dyDescent="0.25">
      <c r="A1591" s="194" t="s">
        <v>1720</v>
      </c>
      <c r="B1591" s="194" t="s">
        <v>1696</v>
      </c>
      <c r="C1591" s="195">
        <v>0</v>
      </c>
      <c r="D1591" s="195">
        <v>-500000</v>
      </c>
      <c r="E1591" s="195">
        <v>-3899620000</v>
      </c>
      <c r="F1591" s="195">
        <v>-3899620000</v>
      </c>
    </row>
    <row r="1592" spans="1:6" x14ac:dyDescent="0.25">
      <c r="A1592" s="192" t="s">
        <v>1721</v>
      </c>
      <c r="B1592" s="192" t="s">
        <v>1722</v>
      </c>
      <c r="C1592" s="193">
        <v>-58375599322</v>
      </c>
      <c r="D1592" s="193">
        <v>-5149628.8499999996</v>
      </c>
      <c r="E1592" s="193">
        <v>-40163191312</v>
      </c>
      <c r="F1592" s="193">
        <v>-98538790634</v>
      </c>
    </row>
    <row r="1593" spans="1:6" x14ac:dyDescent="0.25">
      <c r="A1593" s="194" t="s">
        <v>1723</v>
      </c>
      <c r="B1593" s="194" t="s">
        <v>1724</v>
      </c>
      <c r="C1593" s="195">
        <v>-58375599322</v>
      </c>
      <c r="D1593" s="195">
        <v>-5149628.8499999996</v>
      </c>
      <c r="E1593" s="195">
        <v>-40163191312</v>
      </c>
      <c r="F1593" s="195">
        <v>-98538790634</v>
      </c>
    </row>
    <row r="1594" spans="1:6" x14ac:dyDescent="0.25">
      <c r="A1594" s="192" t="s">
        <v>1725</v>
      </c>
      <c r="B1594" s="192" t="s">
        <v>1726</v>
      </c>
      <c r="C1594" s="193">
        <v>0</v>
      </c>
      <c r="D1594" s="193">
        <v>-5149628.8499999996</v>
      </c>
      <c r="E1594" s="193">
        <v>-40163191312</v>
      </c>
      <c r="F1594" s="193">
        <v>-40163191312</v>
      </c>
    </row>
    <row r="1595" spans="1:6" x14ac:dyDescent="0.25">
      <c r="A1595" s="194" t="s">
        <v>1727</v>
      </c>
      <c r="B1595" s="194" t="s">
        <v>1728</v>
      </c>
      <c r="C1595" s="195">
        <v>-58375599322</v>
      </c>
      <c r="D1595" s="195">
        <v>0</v>
      </c>
      <c r="E1595" s="195">
        <v>0</v>
      </c>
      <c r="F1595" s="195">
        <v>-58375599322</v>
      </c>
    </row>
    <row r="1596" spans="1:6" x14ac:dyDescent="0.25">
      <c r="A1596" s="192" t="s">
        <v>1729</v>
      </c>
      <c r="B1596" s="192" t="s">
        <v>1730</v>
      </c>
      <c r="C1596" s="193">
        <v>-80829738742</v>
      </c>
      <c r="D1596" s="193">
        <v>0</v>
      </c>
      <c r="E1596" s="193">
        <v>0</v>
      </c>
      <c r="F1596" s="193">
        <v>-80829738742</v>
      </c>
    </row>
    <row r="1597" spans="1:6" x14ac:dyDescent="0.25">
      <c r="A1597" s="194" t="s">
        <v>1731</v>
      </c>
      <c r="B1597" s="194" t="s">
        <v>1732</v>
      </c>
      <c r="C1597" s="195">
        <v>-80829738742</v>
      </c>
      <c r="D1597" s="195">
        <v>0</v>
      </c>
      <c r="E1597" s="195">
        <v>0</v>
      </c>
      <c r="F1597" s="195">
        <v>-80829738742</v>
      </c>
    </row>
    <row r="1598" spans="1:6" x14ac:dyDescent="0.25">
      <c r="A1598" s="192" t="s">
        <v>1733</v>
      </c>
      <c r="B1598" s="192" t="s">
        <v>1734</v>
      </c>
      <c r="C1598" s="193">
        <v>-80829738742</v>
      </c>
      <c r="D1598" s="193">
        <v>0</v>
      </c>
      <c r="E1598" s="193">
        <v>0</v>
      </c>
      <c r="F1598" s="193">
        <v>-80829738742</v>
      </c>
    </row>
    <row r="1599" spans="1:6" x14ac:dyDescent="0.25">
      <c r="A1599" s="194" t="s">
        <v>1735</v>
      </c>
      <c r="B1599" s="194" t="s">
        <v>1736</v>
      </c>
      <c r="C1599" s="195">
        <v>2889587024642</v>
      </c>
      <c r="D1599" s="195">
        <v>528444343.16000003</v>
      </c>
      <c r="E1599" s="195">
        <v>4121464258932</v>
      </c>
      <c r="F1599" s="195">
        <v>7011051283574</v>
      </c>
    </row>
    <row r="1600" spans="1:6" x14ac:dyDescent="0.25">
      <c r="A1600" s="192" t="s">
        <v>1737</v>
      </c>
      <c r="B1600" s="192" t="s">
        <v>1738</v>
      </c>
      <c r="C1600" s="193">
        <v>2520252586360</v>
      </c>
      <c r="D1600" s="193">
        <v>401494578.49000001</v>
      </c>
      <c r="E1600" s="193">
        <v>3131352576347</v>
      </c>
      <c r="F1600" s="193">
        <v>5651605162707</v>
      </c>
    </row>
    <row r="1601" spans="1:6" x14ac:dyDescent="0.25">
      <c r="A1601" s="194" t="s">
        <v>1739</v>
      </c>
      <c r="B1601" s="194" t="s">
        <v>1740</v>
      </c>
      <c r="C1601" s="195">
        <v>941116735005</v>
      </c>
      <c r="D1601" s="195">
        <v>235467301.78</v>
      </c>
      <c r="E1601" s="195">
        <v>1836465998739</v>
      </c>
      <c r="F1601" s="195">
        <v>2777582733744</v>
      </c>
    </row>
    <row r="1602" spans="1:6" x14ac:dyDescent="0.25">
      <c r="A1602" s="192" t="s">
        <v>1741</v>
      </c>
      <c r="B1602" s="192" t="s">
        <v>1742</v>
      </c>
      <c r="C1602" s="193">
        <v>2332048190</v>
      </c>
      <c r="D1602" s="193">
        <v>984260.45</v>
      </c>
      <c r="E1602" s="193">
        <v>7676483472</v>
      </c>
      <c r="F1602" s="193">
        <v>10008531662</v>
      </c>
    </row>
    <row r="1603" spans="1:6" x14ac:dyDescent="0.25">
      <c r="A1603" s="194" t="s">
        <v>1743</v>
      </c>
      <c r="B1603" s="194" t="s">
        <v>1742</v>
      </c>
      <c r="C1603" s="195">
        <v>0</v>
      </c>
      <c r="D1603" s="195">
        <v>984260.45</v>
      </c>
      <c r="E1603" s="195">
        <v>7676483472</v>
      </c>
      <c r="F1603" s="195">
        <v>7676483472</v>
      </c>
    </row>
    <row r="1604" spans="1:6" x14ac:dyDescent="0.25">
      <c r="A1604" s="192" t="s">
        <v>1744</v>
      </c>
      <c r="B1604" s="192" t="s">
        <v>1742</v>
      </c>
      <c r="C1604" s="193">
        <v>2332048190</v>
      </c>
      <c r="D1604" s="193">
        <v>0</v>
      </c>
      <c r="E1604" s="193">
        <v>0</v>
      </c>
      <c r="F1604" s="193">
        <v>2332048190</v>
      </c>
    </row>
    <row r="1605" spans="1:6" x14ac:dyDescent="0.25">
      <c r="A1605" s="194" t="s">
        <v>1745</v>
      </c>
      <c r="B1605" s="194" t="s">
        <v>1746</v>
      </c>
      <c r="C1605" s="195">
        <v>503839187040</v>
      </c>
      <c r="D1605" s="195">
        <v>115217462.40000001</v>
      </c>
      <c r="E1605" s="195">
        <v>898608641452</v>
      </c>
      <c r="F1605" s="195">
        <v>1402447828492</v>
      </c>
    </row>
    <row r="1606" spans="1:6" x14ac:dyDescent="0.25">
      <c r="A1606" s="192" t="s">
        <v>1747</v>
      </c>
      <c r="B1606" s="192" t="s">
        <v>1746</v>
      </c>
      <c r="C1606" s="193">
        <v>0</v>
      </c>
      <c r="D1606" s="193">
        <v>101499264.69</v>
      </c>
      <c r="E1606" s="193">
        <v>791617125143</v>
      </c>
      <c r="F1606" s="193">
        <v>791617125143</v>
      </c>
    </row>
    <row r="1607" spans="1:6" x14ac:dyDescent="0.25">
      <c r="A1607" s="194" t="s">
        <v>1748</v>
      </c>
      <c r="B1607" s="194" t="s">
        <v>1746</v>
      </c>
      <c r="C1607" s="195">
        <v>488781188559</v>
      </c>
      <c r="D1607" s="195">
        <v>0</v>
      </c>
      <c r="E1607" s="195">
        <v>0</v>
      </c>
      <c r="F1607" s="195">
        <v>488781188559</v>
      </c>
    </row>
    <row r="1608" spans="1:6" x14ac:dyDescent="0.25">
      <c r="A1608" s="192" t="s">
        <v>1749</v>
      </c>
      <c r="B1608" s="192" t="s">
        <v>1750</v>
      </c>
      <c r="C1608" s="193">
        <v>0</v>
      </c>
      <c r="D1608" s="193">
        <v>13718197.710000001</v>
      </c>
      <c r="E1608" s="193">
        <v>106991516309</v>
      </c>
      <c r="F1608" s="193">
        <v>106991516309</v>
      </c>
    </row>
    <row r="1609" spans="1:6" x14ac:dyDescent="0.25">
      <c r="A1609" s="194" t="s">
        <v>1751</v>
      </c>
      <c r="B1609" s="194" t="s">
        <v>1750</v>
      </c>
      <c r="C1609" s="195">
        <v>15057998481</v>
      </c>
      <c r="D1609" s="195">
        <v>0</v>
      </c>
      <c r="E1609" s="195">
        <v>0</v>
      </c>
      <c r="F1609" s="195">
        <v>15057998481</v>
      </c>
    </row>
    <row r="1610" spans="1:6" x14ac:dyDescent="0.25">
      <c r="A1610" s="192" t="s">
        <v>1752</v>
      </c>
      <c r="B1610" s="192" t="s">
        <v>1753</v>
      </c>
      <c r="C1610" s="193">
        <v>355484761098</v>
      </c>
      <c r="D1610" s="193">
        <v>82273545.189999998</v>
      </c>
      <c r="E1610" s="193">
        <v>641671124588</v>
      </c>
      <c r="F1610" s="193">
        <v>997155885686</v>
      </c>
    </row>
    <row r="1611" spans="1:6" x14ac:dyDescent="0.25">
      <c r="A1611" s="194" t="s">
        <v>1754</v>
      </c>
      <c r="B1611" s="194" t="s">
        <v>1753</v>
      </c>
      <c r="C1611" s="195">
        <v>0</v>
      </c>
      <c r="D1611" s="195">
        <v>82273545.189999998</v>
      </c>
      <c r="E1611" s="195">
        <v>641671124588</v>
      </c>
      <c r="F1611" s="195">
        <v>641671124588</v>
      </c>
    </row>
    <row r="1612" spans="1:6" x14ac:dyDescent="0.25">
      <c r="A1612" s="192" t="s">
        <v>1755</v>
      </c>
      <c r="B1612" s="192" t="s">
        <v>1753</v>
      </c>
      <c r="C1612" s="193">
        <v>355484761098</v>
      </c>
      <c r="D1612" s="193">
        <v>0</v>
      </c>
      <c r="E1612" s="193">
        <v>0</v>
      </c>
      <c r="F1612" s="193">
        <v>355484761098</v>
      </c>
    </row>
    <row r="1613" spans="1:6" x14ac:dyDescent="0.25">
      <c r="A1613" s="194" t="s">
        <v>1756</v>
      </c>
      <c r="B1613" s="194" t="s">
        <v>1757</v>
      </c>
      <c r="C1613" s="195">
        <v>116700000</v>
      </c>
      <c r="D1613" s="195">
        <v>5903427.6799999997</v>
      </c>
      <c r="E1613" s="195">
        <v>46042249301</v>
      </c>
      <c r="F1613" s="195">
        <v>46158949301</v>
      </c>
    </row>
    <row r="1614" spans="1:6" x14ac:dyDescent="0.25">
      <c r="A1614" s="192" t="s">
        <v>1758</v>
      </c>
      <c r="B1614" s="192" t="s">
        <v>1759</v>
      </c>
      <c r="C1614" s="193">
        <v>0</v>
      </c>
      <c r="D1614" s="193">
        <v>5903427.6799999997</v>
      </c>
      <c r="E1614" s="193">
        <v>46042249301</v>
      </c>
      <c r="F1614" s="193">
        <v>46042249301</v>
      </c>
    </row>
    <row r="1615" spans="1:6" x14ac:dyDescent="0.25">
      <c r="A1615" s="194" t="s">
        <v>1760</v>
      </c>
      <c r="B1615" s="194" t="s">
        <v>1761</v>
      </c>
      <c r="C1615" s="195">
        <v>116700000</v>
      </c>
      <c r="D1615" s="195">
        <v>0</v>
      </c>
      <c r="E1615" s="195">
        <v>0</v>
      </c>
      <c r="F1615" s="195">
        <v>116700000</v>
      </c>
    </row>
    <row r="1616" spans="1:6" x14ac:dyDescent="0.25">
      <c r="A1616" s="192" t="s">
        <v>1762</v>
      </c>
      <c r="B1616" s="192" t="s">
        <v>1763</v>
      </c>
      <c r="C1616" s="193">
        <v>0</v>
      </c>
      <c r="D1616" s="193">
        <v>719767.15</v>
      </c>
      <c r="E1616" s="193">
        <v>5613636746</v>
      </c>
      <c r="F1616" s="193">
        <v>5613636746</v>
      </c>
    </row>
    <row r="1617" spans="1:6" x14ac:dyDescent="0.25">
      <c r="A1617" s="194" t="s">
        <v>1764</v>
      </c>
      <c r="B1617" s="194" t="s">
        <v>1763</v>
      </c>
      <c r="C1617" s="195">
        <v>0</v>
      </c>
      <c r="D1617" s="195">
        <v>719767.15</v>
      </c>
      <c r="E1617" s="195">
        <v>5613636746</v>
      </c>
      <c r="F1617" s="195">
        <v>5613636746</v>
      </c>
    </row>
    <row r="1618" spans="1:6" x14ac:dyDescent="0.25">
      <c r="A1618" s="192" t="s">
        <v>1765</v>
      </c>
      <c r="B1618" s="192" t="s">
        <v>1766</v>
      </c>
      <c r="C1618" s="193">
        <v>0</v>
      </c>
      <c r="D1618" s="193">
        <v>2849120</v>
      </c>
      <c r="E1618" s="193">
        <v>22220970669</v>
      </c>
      <c r="F1618" s="193">
        <v>22220970669</v>
      </c>
    </row>
    <row r="1619" spans="1:6" x14ac:dyDescent="0.25">
      <c r="A1619" s="194" t="s">
        <v>1767</v>
      </c>
      <c r="B1619" s="194" t="s">
        <v>1768</v>
      </c>
      <c r="C1619" s="195">
        <v>0</v>
      </c>
      <c r="D1619" s="195">
        <v>2849120</v>
      </c>
      <c r="E1619" s="195">
        <v>22220970669</v>
      </c>
      <c r="F1619" s="195">
        <v>22220970669</v>
      </c>
    </row>
    <row r="1620" spans="1:6" x14ac:dyDescent="0.25">
      <c r="A1620" s="192" t="s">
        <v>3213</v>
      </c>
      <c r="B1620" s="192" t="s">
        <v>3214</v>
      </c>
      <c r="C1620" s="193">
        <v>0</v>
      </c>
      <c r="D1620" s="193">
        <v>9360</v>
      </c>
      <c r="E1620" s="193">
        <v>73000886</v>
      </c>
      <c r="F1620" s="193">
        <v>73000886</v>
      </c>
    </row>
    <row r="1621" spans="1:6" x14ac:dyDescent="0.25">
      <c r="A1621" s="194" t="s">
        <v>3215</v>
      </c>
      <c r="B1621" s="194" t="s">
        <v>3216</v>
      </c>
      <c r="C1621" s="195">
        <v>0</v>
      </c>
      <c r="D1621" s="195">
        <v>9360</v>
      </c>
      <c r="E1621" s="195">
        <v>73000886</v>
      </c>
      <c r="F1621" s="195">
        <v>73000886</v>
      </c>
    </row>
    <row r="1622" spans="1:6" x14ac:dyDescent="0.25">
      <c r="A1622" s="192" t="s">
        <v>1769</v>
      </c>
      <c r="B1622" s="192" t="s">
        <v>1770</v>
      </c>
      <c r="C1622" s="193">
        <v>13295536067</v>
      </c>
      <c r="D1622" s="193">
        <v>12592558.43</v>
      </c>
      <c r="E1622" s="193">
        <v>98212385410</v>
      </c>
      <c r="F1622" s="193">
        <v>111507921477</v>
      </c>
    </row>
    <row r="1623" spans="1:6" x14ac:dyDescent="0.25">
      <c r="A1623" s="194" t="s">
        <v>1771</v>
      </c>
      <c r="B1623" s="194" t="s">
        <v>1770</v>
      </c>
      <c r="C1623" s="195">
        <v>0</v>
      </c>
      <c r="D1623" s="195">
        <v>12592558.43</v>
      </c>
      <c r="E1623" s="195">
        <v>98212385410</v>
      </c>
      <c r="F1623" s="195">
        <v>98212385410</v>
      </c>
    </row>
    <row r="1624" spans="1:6" x14ac:dyDescent="0.25">
      <c r="A1624" s="192" t="s">
        <v>3019</v>
      </c>
      <c r="B1624" s="192" t="s">
        <v>1770</v>
      </c>
      <c r="C1624" s="193">
        <v>13295536067</v>
      </c>
      <c r="D1624" s="193">
        <v>0</v>
      </c>
      <c r="E1624" s="193">
        <v>0</v>
      </c>
      <c r="F1624" s="193">
        <v>13295536067</v>
      </c>
    </row>
    <row r="1625" spans="1:6" x14ac:dyDescent="0.25">
      <c r="A1625" s="194" t="s">
        <v>2873</v>
      </c>
      <c r="B1625" s="194" t="s">
        <v>2874</v>
      </c>
      <c r="C1625" s="195">
        <v>3355516102</v>
      </c>
      <c r="D1625" s="195">
        <v>1267441.57</v>
      </c>
      <c r="E1625" s="195">
        <v>9885080990</v>
      </c>
      <c r="F1625" s="195">
        <v>13240597092</v>
      </c>
    </row>
    <row r="1626" spans="1:6" x14ac:dyDescent="0.25">
      <c r="A1626" s="192" t="s">
        <v>2875</v>
      </c>
      <c r="B1626" s="192" t="s">
        <v>2874</v>
      </c>
      <c r="C1626" s="193">
        <v>0</v>
      </c>
      <c r="D1626" s="193">
        <v>1267441.57</v>
      </c>
      <c r="E1626" s="193">
        <v>9885080990</v>
      </c>
      <c r="F1626" s="193">
        <v>9885080990</v>
      </c>
    </row>
    <row r="1627" spans="1:6" x14ac:dyDescent="0.25">
      <c r="A1627" s="194" t="s">
        <v>3020</v>
      </c>
      <c r="B1627" s="194" t="s">
        <v>2874</v>
      </c>
      <c r="C1627" s="195">
        <v>3355516102</v>
      </c>
      <c r="D1627" s="195">
        <v>0</v>
      </c>
      <c r="E1627" s="195">
        <v>0</v>
      </c>
      <c r="F1627" s="195">
        <v>3355516102</v>
      </c>
    </row>
    <row r="1628" spans="1:6" x14ac:dyDescent="0.25">
      <c r="A1628" s="192" t="s">
        <v>1772</v>
      </c>
      <c r="B1628" s="192" t="s">
        <v>1773</v>
      </c>
      <c r="C1628" s="193">
        <v>17507836576</v>
      </c>
      <c r="D1628" s="193">
        <v>13650358.91</v>
      </c>
      <c r="E1628" s="193">
        <v>106462425225</v>
      </c>
      <c r="F1628" s="193">
        <v>123970261801</v>
      </c>
    </row>
    <row r="1629" spans="1:6" x14ac:dyDescent="0.25">
      <c r="A1629" s="194" t="s">
        <v>1774</v>
      </c>
      <c r="B1629" s="194" t="s">
        <v>1773</v>
      </c>
      <c r="C1629" s="195">
        <v>0</v>
      </c>
      <c r="D1629" s="195">
        <v>13650358.91</v>
      </c>
      <c r="E1629" s="195">
        <v>106462425225</v>
      </c>
      <c r="F1629" s="195">
        <v>106462425225</v>
      </c>
    </row>
    <row r="1630" spans="1:6" x14ac:dyDescent="0.25">
      <c r="A1630" s="192" t="s">
        <v>1775</v>
      </c>
      <c r="B1630" s="192" t="s">
        <v>1773</v>
      </c>
      <c r="C1630" s="193">
        <v>17507836576</v>
      </c>
      <c r="D1630" s="193">
        <v>0</v>
      </c>
      <c r="E1630" s="193">
        <v>0</v>
      </c>
      <c r="F1630" s="193">
        <v>17507836576</v>
      </c>
    </row>
    <row r="1631" spans="1:6" x14ac:dyDescent="0.25">
      <c r="A1631" s="194" t="s">
        <v>1776</v>
      </c>
      <c r="B1631" s="194" t="s">
        <v>1777</v>
      </c>
      <c r="C1631" s="195">
        <v>45185149932</v>
      </c>
      <c r="D1631" s="195">
        <v>0</v>
      </c>
      <c r="E1631" s="195">
        <v>0</v>
      </c>
      <c r="F1631" s="195">
        <v>45185149932</v>
      </c>
    </row>
    <row r="1632" spans="1:6" x14ac:dyDescent="0.25">
      <c r="A1632" s="192" t="s">
        <v>1778</v>
      </c>
      <c r="B1632" s="192" t="s">
        <v>1779</v>
      </c>
      <c r="C1632" s="193">
        <v>45185149932</v>
      </c>
      <c r="D1632" s="193">
        <v>0</v>
      </c>
      <c r="E1632" s="193">
        <v>0</v>
      </c>
      <c r="F1632" s="193">
        <v>45185149932</v>
      </c>
    </row>
    <row r="1633" spans="1:6" x14ac:dyDescent="0.25">
      <c r="A1633" s="194" t="s">
        <v>1780</v>
      </c>
      <c r="B1633" s="194" t="s">
        <v>1781</v>
      </c>
      <c r="C1633" s="195">
        <v>1579135851355</v>
      </c>
      <c r="D1633" s="195">
        <v>166027276.71000001</v>
      </c>
      <c r="E1633" s="195">
        <v>1294886577608</v>
      </c>
      <c r="F1633" s="195">
        <v>2874022428963</v>
      </c>
    </row>
    <row r="1634" spans="1:6" x14ac:dyDescent="0.25">
      <c r="A1634" s="192" t="s">
        <v>1782</v>
      </c>
      <c r="B1634" s="192" t="s">
        <v>1783</v>
      </c>
      <c r="C1634" s="193">
        <v>1579135851355</v>
      </c>
      <c r="D1634" s="193">
        <v>166027276.71000001</v>
      </c>
      <c r="E1634" s="193">
        <v>1294886577608</v>
      </c>
      <c r="F1634" s="193">
        <v>2874022428963</v>
      </c>
    </row>
    <row r="1635" spans="1:6" x14ac:dyDescent="0.25">
      <c r="A1635" s="194" t="s">
        <v>1784</v>
      </c>
      <c r="B1635" s="194" t="s">
        <v>1785</v>
      </c>
      <c r="C1635" s="195">
        <v>0</v>
      </c>
      <c r="D1635" s="195">
        <v>39471827.630000003</v>
      </c>
      <c r="E1635" s="195">
        <v>307850256925</v>
      </c>
      <c r="F1635" s="195">
        <v>307850256925</v>
      </c>
    </row>
    <row r="1636" spans="1:6" x14ac:dyDescent="0.25">
      <c r="A1636" s="192" t="s">
        <v>1786</v>
      </c>
      <c r="B1636" s="192" t="s">
        <v>1785</v>
      </c>
      <c r="C1636" s="193">
        <v>690608395304</v>
      </c>
      <c r="D1636" s="193">
        <v>0</v>
      </c>
      <c r="E1636" s="193">
        <v>0</v>
      </c>
      <c r="F1636" s="193">
        <v>690608395304</v>
      </c>
    </row>
    <row r="1637" spans="1:6" x14ac:dyDescent="0.25">
      <c r="A1637" s="194" t="s">
        <v>1787</v>
      </c>
      <c r="B1637" s="194" t="s">
        <v>1788</v>
      </c>
      <c r="C1637" s="195">
        <v>0</v>
      </c>
      <c r="D1637" s="195">
        <v>126555449.08</v>
      </c>
      <c r="E1637" s="195">
        <v>987036320683</v>
      </c>
      <c r="F1637" s="195">
        <v>987036320683</v>
      </c>
    </row>
    <row r="1638" spans="1:6" x14ac:dyDescent="0.25">
      <c r="A1638" s="192" t="s">
        <v>1789</v>
      </c>
      <c r="B1638" s="192" t="s">
        <v>1788</v>
      </c>
      <c r="C1638" s="193">
        <v>888527456051</v>
      </c>
      <c r="D1638" s="193">
        <v>0</v>
      </c>
      <c r="E1638" s="193">
        <v>0</v>
      </c>
      <c r="F1638" s="193">
        <v>888527456051</v>
      </c>
    </row>
    <row r="1639" spans="1:6" x14ac:dyDescent="0.25">
      <c r="A1639" s="194" t="s">
        <v>1790</v>
      </c>
      <c r="B1639" s="194" t="s">
        <v>1791</v>
      </c>
      <c r="C1639" s="195">
        <v>25677182105</v>
      </c>
      <c r="D1639" s="195">
        <v>340000</v>
      </c>
      <c r="E1639" s="195">
        <v>2651741600</v>
      </c>
      <c r="F1639" s="195">
        <v>28328923705</v>
      </c>
    </row>
    <row r="1640" spans="1:6" x14ac:dyDescent="0.25">
      <c r="A1640" s="192" t="s">
        <v>1792</v>
      </c>
      <c r="B1640" s="192" t="s">
        <v>1793</v>
      </c>
      <c r="C1640" s="193">
        <v>25677182105</v>
      </c>
      <c r="D1640" s="193">
        <v>340000</v>
      </c>
      <c r="E1640" s="193">
        <v>2651741600</v>
      </c>
      <c r="F1640" s="193">
        <v>28328923705</v>
      </c>
    </row>
    <row r="1641" spans="1:6" x14ac:dyDescent="0.25">
      <c r="A1641" s="194" t="s">
        <v>1794</v>
      </c>
      <c r="B1641" s="194" t="s">
        <v>1795</v>
      </c>
      <c r="C1641" s="195">
        <v>25677182105</v>
      </c>
      <c r="D1641" s="195">
        <v>0</v>
      </c>
      <c r="E1641" s="195">
        <v>0</v>
      </c>
      <c r="F1641" s="195">
        <v>25677182105</v>
      </c>
    </row>
    <row r="1642" spans="1:6" x14ac:dyDescent="0.25">
      <c r="A1642" s="192" t="s">
        <v>1797</v>
      </c>
      <c r="B1642" s="192" t="s">
        <v>1796</v>
      </c>
      <c r="C1642" s="193">
        <v>25677182105</v>
      </c>
      <c r="D1642" s="193">
        <v>0</v>
      </c>
      <c r="E1642" s="193">
        <v>0</v>
      </c>
      <c r="F1642" s="193">
        <v>25677182105</v>
      </c>
    </row>
    <row r="1643" spans="1:6" x14ac:dyDescent="0.25">
      <c r="A1643" s="194" t="s">
        <v>1798</v>
      </c>
      <c r="B1643" s="194" t="s">
        <v>1799</v>
      </c>
      <c r="C1643" s="195">
        <v>0</v>
      </c>
      <c r="D1643" s="195">
        <v>340000</v>
      </c>
      <c r="E1643" s="195">
        <v>2651741600</v>
      </c>
      <c r="F1643" s="195">
        <v>2651741600</v>
      </c>
    </row>
    <row r="1644" spans="1:6" x14ac:dyDescent="0.25">
      <c r="A1644" s="192" t="s">
        <v>1800</v>
      </c>
      <c r="B1644" s="192" t="s">
        <v>1801</v>
      </c>
      <c r="C1644" s="193">
        <v>0</v>
      </c>
      <c r="D1644" s="193">
        <v>340000</v>
      </c>
      <c r="E1644" s="193">
        <v>2651741600</v>
      </c>
      <c r="F1644" s="193">
        <v>2651741600</v>
      </c>
    </row>
    <row r="1645" spans="1:6" x14ac:dyDescent="0.25">
      <c r="A1645" s="194" t="s">
        <v>1802</v>
      </c>
      <c r="B1645" s="194" t="s">
        <v>1803</v>
      </c>
      <c r="C1645" s="195">
        <v>0</v>
      </c>
      <c r="D1645" s="195">
        <v>95767957.340000004</v>
      </c>
      <c r="E1645" s="195">
        <v>746917283584</v>
      </c>
      <c r="F1645" s="195">
        <v>746917283584</v>
      </c>
    </row>
    <row r="1646" spans="1:6" x14ac:dyDescent="0.25">
      <c r="A1646" s="192" t="s">
        <v>1804</v>
      </c>
      <c r="B1646" s="192" t="s">
        <v>1805</v>
      </c>
      <c r="C1646" s="193">
        <v>0</v>
      </c>
      <c r="D1646" s="193">
        <v>5985800</v>
      </c>
      <c r="E1646" s="193">
        <v>46684690792</v>
      </c>
      <c r="F1646" s="193">
        <v>46684690792</v>
      </c>
    </row>
    <row r="1647" spans="1:6" x14ac:dyDescent="0.25">
      <c r="A1647" s="194" t="s">
        <v>1806</v>
      </c>
      <c r="B1647" s="194" t="s">
        <v>1805</v>
      </c>
      <c r="C1647" s="195">
        <v>0</v>
      </c>
      <c r="D1647" s="195">
        <v>5985800</v>
      </c>
      <c r="E1647" s="195">
        <v>46684690792</v>
      </c>
      <c r="F1647" s="195">
        <v>46684690792</v>
      </c>
    </row>
    <row r="1648" spans="1:6" x14ac:dyDescent="0.25">
      <c r="A1648" s="192" t="s">
        <v>1807</v>
      </c>
      <c r="B1648" s="192" t="s">
        <v>1808</v>
      </c>
      <c r="C1648" s="193">
        <v>0</v>
      </c>
      <c r="D1648" s="193">
        <v>5985800</v>
      </c>
      <c r="E1648" s="193">
        <v>46684690792</v>
      </c>
      <c r="F1648" s="193">
        <v>46684690792</v>
      </c>
    </row>
    <row r="1649" spans="1:6" x14ac:dyDescent="0.25">
      <c r="A1649" s="194" t="s">
        <v>3725</v>
      </c>
      <c r="B1649" s="194" t="s">
        <v>3726</v>
      </c>
      <c r="C1649" s="195">
        <v>0</v>
      </c>
      <c r="D1649" s="195">
        <v>2832.88</v>
      </c>
      <c r="E1649" s="195">
        <v>22094311</v>
      </c>
      <c r="F1649" s="195">
        <v>22094311</v>
      </c>
    </row>
    <row r="1650" spans="1:6" x14ac:dyDescent="0.25">
      <c r="A1650" s="192" t="s">
        <v>3727</v>
      </c>
      <c r="B1650" s="192" t="s">
        <v>3728</v>
      </c>
      <c r="C1650" s="193">
        <v>0</v>
      </c>
      <c r="D1650" s="193">
        <v>2832.88</v>
      </c>
      <c r="E1650" s="193">
        <v>22094311</v>
      </c>
      <c r="F1650" s="193">
        <v>22094311</v>
      </c>
    </row>
    <row r="1651" spans="1:6" x14ac:dyDescent="0.25">
      <c r="A1651" s="194" t="s">
        <v>3729</v>
      </c>
      <c r="B1651" s="194" t="s">
        <v>3730</v>
      </c>
      <c r="C1651" s="195">
        <v>0</v>
      </c>
      <c r="D1651" s="195">
        <v>2832.88</v>
      </c>
      <c r="E1651" s="195">
        <v>22094311</v>
      </c>
      <c r="F1651" s="195">
        <v>22094311</v>
      </c>
    </row>
    <row r="1652" spans="1:6" x14ac:dyDescent="0.25">
      <c r="A1652" s="192" t="s">
        <v>1809</v>
      </c>
      <c r="B1652" s="192" t="s">
        <v>1810</v>
      </c>
      <c r="C1652" s="193">
        <v>0</v>
      </c>
      <c r="D1652" s="193">
        <v>89779324.459999993</v>
      </c>
      <c r="E1652" s="193">
        <v>700210498481</v>
      </c>
      <c r="F1652" s="193">
        <v>700210498481</v>
      </c>
    </row>
    <row r="1653" spans="1:6" x14ac:dyDescent="0.25">
      <c r="A1653" s="194" t="s">
        <v>3312</v>
      </c>
      <c r="B1653" s="194" t="s">
        <v>3313</v>
      </c>
      <c r="C1653" s="195">
        <v>0</v>
      </c>
      <c r="D1653" s="195">
        <v>70500</v>
      </c>
      <c r="E1653" s="195">
        <v>549846420</v>
      </c>
      <c r="F1653" s="195">
        <v>549846420</v>
      </c>
    </row>
    <row r="1654" spans="1:6" x14ac:dyDescent="0.25">
      <c r="A1654" s="192" t="s">
        <v>3314</v>
      </c>
      <c r="B1654" s="192" t="s">
        <v>3315</v>
      </c>
      <c r="C1654" s="193">
        <v>0</v>
      </c>
      <c r="D1654" s="193">
        <v>70500</v>
      </c>
      <c r="E1654" s="193">
        <v>549846420</v>
      </c>
      <c r="F1654" s="193">
        <v>549846420</v>
      </c>
    </row>
    <row r="1655" spans="1:6" x14ac:dyDescent="0.25">
      <c r="A1655" s="194" t="s">
        <v>1811</v>
      </c>
      <c r="B1655" s="194" t="s">
        <v>1812</v>
      </c>
      <c r="C1655" s="195">
        <v>0</v>
      </c>
      <c r="D1655" s="195">
        <v>89708824.459999993</v>
      </c>
      <c r="E1655" s="195">
        <v>699660652061</v>
      </c>
      <c r="F1655" s="195">
        <v>699660652061</v>
      </c>
    </row>
    <row r="1656" spans="1:6" x14ac:dyDescent="0.25">
      <c r="A1656" s="192" t="s">
        <v>1813</v>
      </c>
      <c r="B1656" s="192" t="s">
        <v>1814</v>
      </c>
      <c r="C1656" s="193">
        <v>0</v>
      </c>
      <c r="D1656" s="193">
        <v>86751403.510000005</v>
      </c>
      <c r="E1656" s="193">
        <v>676595016311</v>
      </c>
      <c r="F1656" s="193">
        <v>676595016311</v>
      </c>
    </row>
    <row r="1657" spans="1:6" x14ac:dyDescent="0.25">
      <c r="A1657" s="194" t="s">
        <v>1815</v>
      </c>
      <c r="B1657" s="194" t="s">
        <v>1816</v>
      </c>
      <c r="C1657" s="195">
        <v>0</v>
      </c>
      <c r="D1657" s="195">
        <v>2858426.3</v>
      </c>
      <c r="E1657" s="195">
        <v>22293552736</v>
      </c>
      <c r="F1657" s="195">
        <v>22293552736</v>
      </c>
    </row>
    <row r="1658" spans="1:6" x14ac:dyDescent="0.25">
      <c r="A1658" s="192" t="s">
        <v>1817</v>
      </c>
      <c r="B1658" s="192" t="s">
        <v>1818</v>
      </c>
      <c r="C1658" s="193">
        <v>0</v>
      </c>
      <c r="D1658" s="193">
        <v>88704.9</v>
      </c>
      <c r="E1658" s="193">
        <v>772083014</v>
      </c>
      <c r="F1658" s="193">
        <v>772083014</v>
      </c>
    </row>
    <row r="1659" spans="1:6" x14ac:dyDescent="0.25">
      <c r="A1659" s="194" t="s">
        <v>1819</v>
      </c>
      <c r="B1659" s="194" t="s">
        <v>1820</v>
      </c>
      <c r="C1659" s="195">
        <v>343657256177</v>
      </c>
      <c r="D1659" s="195">
        <v>30841807.329999998</v>
      </c>
      <c r="E1659" s="195">
        <v>240542657401</v>
      </c>
      <c r="F1659" s="195">
        <v>584199913578</v>
      </c>
    </row>
    <row r="1660" spans="1:6" x14ac:dyDescent="0.25">
      <c r="A1660" s="192" t="s">
        <v>1821</v>
      </c>
      <c r="B1660" s="192" t="s">
        <v>1822</v>
      </c>
      <c r="C1660" s="193">
        <v>290174969223</v>
      </c>
      <c r="D1660" s="193">
        <v>26575091.469999999</v>
      </c>
      <c r="E1660" s="193">
        <v>207265516397</v>
      </c>
      <c r="F1660" s="193">
        <v>497440485620</v>
      </c>
    </row>
    <row r="1661" spans="1:6" x14ac:dyDescent="0.25">
      <c r="A1661" s="194" t="s">
        <v>1823</v>
      </c>
      <c r="B1661" s="194" t="s">
        <v>1824</v>
      </c>
      <c r="C1661" s="195">
        <v>23401726434</v>
      </c>
      <c r="D1661" s="195">
        <v>2764387.11</v>
      </c>
      <c r="E1661" s="195">
        <v>21560118524</v>
      </c>
      <c r="F1661" s="195">
        <v>44961844958</v>
      </c>
    </row>
    <row r="1662" spans="1:6" x14ac:dyDescent="0.25">
      <c r="A1662" s="192" t="s">
        <v>1825</v>
      </c>
      <c r="B1662" s="192" t="s">
        <v>1824</v>
      </c>
      <c r="C1662" s="193">
        <v>0</v>
      </c>
      <c r="D1662" s="193">
        <v>2764387.11</v>
      </c>
      <c r="E1662" s="193">
        <v>21560118524</v>
      </c>
      <c r="F1662" s="193">
        <v>21560118524</v>
      </c>
    </row>
    <row r="1663" spans="1:6" x14ac:dyDescent="0.25">
      <c r="A1663" s="194" t="s">
        <v>1826</v>
      </c>
      <c r="B1663" s="194" t="s">
        <v>1824</v>
      </c>
      <c r="C1663" s="195">
        <v>23401726434</v>
      </c>
      <c r="D1663" s="195">
        <v>0</v>
      </c>
      <c r="E1663" s="195">
        <v>0</v>
      </c>
      <c r="F1663" s="195">
        <v>23401726434</v>
      </c>
    </row>
    <row r="1664" spans="1:6" x14ac:dyDescent="0.25">
      <c r="A1664" s="192" t="s">
        <v>1827</v>
      </c>
      <c r="B1664" s="192" t="s">
        <v>734</v>
      </c>
      <c r="C1664" s="193">
        <v>216447227786</v>
      </c>
      <c r="D1664" s="193">
        <v>15000000</v>
      </c>
      <c r="E1664" s="193">
        <v>116988600000</v>
      </c>
      <c r="F1664" s="193">
        <v>333435827786</v>
      </c>
    </row>
    <row r="1665" spans="1:6" x14ac:dyDescent="0.25">
      <c r="A1665" s="194" t="s">
        <v>1828</v>
      </c>
      <c r="B1665" s="194" t="s">
        <v>1829</v>
      </c>
      <c r="C1665" s="195">
        <v>4247227786</v>
      </c>
      <c r="D1665" s="195">
        <v>0</v>
      </c>
      <c r="E1665" s="195">
        <v>0</v>
      </c>
      <c r="F1665" s="195">
        <v>4247227786</v>
      </c>
    </row>
    <row r="1666" spans="1:6" x14ac:dyDescent="0.25">
      <c r="A1666" s="192" t="s">
        <v>1830</v>
      </c>
      <c r="B1666" s="192" t="s">
        <v>1831</v>
      </c>
      <c r="C1666" s="193">
        <v>0</v>
      </c>
      <c r="D1666" s="193">
        <v>15000000</v>
      </c>
      <c r="E1666" s="193">
        <v>116988600000</v>
      </c>
      <c r="F1666" s="193">
        <v>116988600000</v>
      </c>
    </row>
    <row r="1667" spans="1:6" x14ac:dyDescent="0.25">
      <c r="A1667" s="194" t="s">
        <v>1832</v>
      </c>
      <c r="B1667" s="194" t="s">
        <v>1833</v>
      </c>
      <c r="C1667" s="195">
        <v>10000000000</v>
      </c>
      <c r="D1667" s="195">
        <v>0</v>
      </c>
      <c r="E1667" s="195">
        <v>0</v>
      </c>
      <c r="F1667" s="195">
        <v>10000000000</v>
      </c>
    </row>
    <row r="1668" spans="1:6" x14ac:dyDescent="0.25">
      <c r="A1668" s="192" t="s">
        <v>3092</v>
      </c>
      <c r="B1668" s="192" t="s">
        <v>3093</v>
      </c>
      <c r="C1668" s="193">
        <v>202200000000</v>
      </c>
      <c r="D1668" s="193">
        <v>0</v>
      </c>
      <c r="E1668" s="193">
        <v>0</v>
      </c>
      <c r="F1668" s="193">
        <v>202200000000</v>
      </c>
    </row>
    <row r="1669" spans="1:6" x14ac:dyDescent="0.25">
      <c r="A1669" s="194" t="s">
        <v>1834</v>
      </c>
      <c r="B1669" s="194" t="s">
        <v>1835</v>
      </c>
      <c r="C1669" s="195">
        <v>50326015003</v>
      </c>
      <c r="D1669" s="195">
        <v>8810704.3599999994</v>
      </c>
      <c r="E1669" s="195">
        <v>68716797873</v>
      </c>
      <c r="F1669" s="195">
        <v>119042812876</v>
      </c>
    </row>
    <row r="1670" spans="1:6" x14ac:dyDescent="0.25">
      <c r="A1670" s="192" t="s">
        <v>1836</v>
      </c>
      <c r="B1670" s="192" t="s">
        <v>1835</v>
      </c>
      <c r="C1670" s="193">
        <v>0</v>
      </c>
      <c r="D1670" s="193">
        <v>8478693.2100000009</v>
      </c>
      <c r="E1670" s="193">
        <v>66127363231</v>
      </c>
      <c r="F1670" s="193">
        <v>66127363231</v>
      </c>
    </row>
    <row r="1671" spans="1:6" x14ac:dyDescent="0.25">
      <c r="A1671" s="194" t="s">
        <v>1837</v>
      </c>
      <c r="B1671" s="194" t="s">
        <v>1835</v>
      </c>
      <c r="C1671" s="195">
        <v>50141879605</v>
      </c>
      <c r="D1671" s="195">
        <v>0</v>
      </c>
      <c r="E1671" s="195">
        <v>0</v>
      </c>
      <c r="F1671" s="195">
        <v>50141879605</v>
      </c>
    </row>
    <row r="1672" spans="1:6" x14ac:dyDescent="0.25">
      <c r="A1672" s="192" t="s">
        <v>1838</v>
      </c>
      <c r="B1672" s="192" t="s">
        <v>1835</v>
      </c>
      <c r="C1672" s="193">
        <v>0</v>
      </c>
      <c r="D1672" s="193">
        <v>249056.64000000001</v>
      </c>
      <c r="E1672" s="193">
        <v>1942452509</v>
      </c>
      <c r="F1672" s="193">
        <v>1942452509</v>
      </c>
    </row>
    <row r="1673" spans="1:6" x14ac:dyDescent="0.25">
      <c r="A1673" s="194" t="s">
        <v>1839</v>
      </c>
      <c r="B1673" s="194" t="s">
        <v>1840</v>
      </c>
      <c r="C1673" s="195">
        <v>184135398</v>
      </c>
      <c r="D1673" s="195">
        <v>0</v>
      </c>
      <c r="E1673" s="195">
        <v>0</v>
      </c>
      <c r="F1673" s="195">
        <v>184135398</v>
      </c>
    </row>
    <row r="1674" spans="1:6" x14ac:dyDescent="0.25">
      <c r="A1674" s="192" t="s">
        <v>3731</v>
      </c>
      <c r="B1674" s="192" t="s">
        <v>3732</v>
      </c>
      <c r="C1674" s="193">
        <v>0</v>
      </c>
      <c r="D1674" s="193">
        <v>82954.509999999995</v>
      </c>
      <c r="E1674" s="193">
        <v>646982133</v>
      </c>
      <c r="F1674" s="193">
        <v>646982133</v>
      </c>
    </row>
    <row r="1675" spans="1:6" x14ac:dyDescent="0.25">
      <c r="A1675" s="194" t="s">
        <v>1841</v>
      </c>
      <c r="B1675" s="194" t="s">
        <v>1842</v>
      </c>
      <c r="C1675" s="195">
        <v>1185000000</v>
      </c>
      <c r="D1675" s="195">
        <v>3009000</v>
      </c>
      <c r="E1675" s="195">
        <v>23467913160</v>
      </c>
      <c r="F1675" s="195">
        <v>24652913160</v>
      </c>
    </row>
    <row r="1676" spans="1:6" x14ac:dyDescent="0.25">
      <c r="A1676" s="192" t="s">
        <v>1843</v>
      </c>
      <c r="B1676" s="192" t="s">
        <v>1844</v>
      </c>
      <c r="C1676" s="193">
        <v>1185000000</v>
      </c>
      <c r="D1676" s="193">
        <v>3009000</v>
      </c>
      <c r="E1676" s="193">
        <v>23467913160</v>
      </c>
      <c r="F1676" s="193">
        <v>24652913160</v>
      </c>
    </row>
    <row r="1677" spans="1:6" x14ac:dyDescent="0.25">
      <c r="A1677" s="194" t="s">
        <v>1845</v>
      </c>
      <c r="B1677" s="194" t="s">
        <v>1846</v>
      </c>
      <c r="C1677" s="195">
        <v>0</v>
      </c>
      <c r="D1677" s="195">
        <v>3009000</v>
      </c>
      <c r="E1677" s="195">
        <v>23467913160</v>
      </c>
      <c r="F1677" s="195">
        <v>23467913160</v>
      </c>
    </row>
    <row r="1678" spans="1:6" x14ac:dyDescent="0.25">
      <c r="A1678" s="192" t="s">
        <v>1847</v>
      </c>
      <c r="B1678" s="192" t="s">
        <v>1848</v>
      </c>
      <c r="C1678" s="193">
        <v>1185000000</v>
      </c>
      <c r="D1678" s="193">
        <v>0</v>
      </c>
      <c r="E1678" s="193">
        <v>0</v>
      </c>
      <c r="F1678" s="193">
        <v>1185000000</v>
      </c>
    </row>
    <row r="1679" spans="1:6" x14ac:dyDescent="0.25">
      <c r="A1679" s="194" t="s">
        <v>1849</v>
      </c>
      <c r="B1679" s="194" t="s">
        <v>1850</v>
      </c>
      <c r="C1679" s="195">
        <v>4177241715</v>
      </c>
      <c r="D1679" s="195">
        <v>780056.56</v>
      </c>
      <c r="E1679" s="195">
        <v>6083848325</v>
      </c>
      <c r="F1679" s="195">
        <v>10261090040</v>
      </c>
    </row>
    <row r="1680" spans="1:6" x14ac:dyDescent="0.25">
      <c r="A1680" s="192" t="s">
        <v>1851</v>
      </c>
      <c r="B1680" s="192" t="s">
        <v>1852</v>
      </c>
      <c r="C1680" s="193">
        <v>3112750521</v>
      </c>
      <c r="D1680" s="193">
        <v>780056.56</v>
      </c>
      <c r="E1680" s="193">
        <v>6083848325</v>
      </c>
      <c r="F1680" s="193">
        <v>9196598846</v>
      </c>
    </row>
    <row r="1681" spans="1:6" x14ac:dyDescent="0.25">
      <c r="A1681" s="194" t="s">
        <v>1853</v>
      </c>
      <c r="B1681" s="194" t="s">
        <v>1854</v>
      </c>
      <c r="C1681" s="195">
        <v>0</v>
      </c>
      <c r="D1681" s="195">
        <v>780056.56</v>
      </c>
      <c r="E1681" s="195">
        <v>6083848325</v>
      </c>
      <c r="F1681" s="195">
        <v>6083848325</v>
      </c>
    </row>
    <row r="1682" spans="1:6" x14ac:dyDescent="0.25">
      <c r="A1682" s="192" t="s">
        <v>1855</v>
      </c>
      <c r="B1682" s="192" t="s">
        <v>1856</v>
      </c>
      <c r="C1682" s="193">
        <v>3112750521</v>
      </c>
      <c r="D1682" s="193">
        <v>0</v>
      </c>
      <c r="E1682" s="193">
        <v>0</v>
      </c>
      <c r="F1682" s="193">
        <v>3112750521</v>
      </c>
    </row>
    <row r="1683" spans="1:6" x14ac:dyDescent="0.25">
      <c r="A1683" s="194" t="s">
        <v>1857</v>
      </c>
      <c r="B1683" s="194" t="s">
        <v>1858</v>
      </c>
      <c r="C1683" s="195">
        <v>1064491194</v>
      </c>
      <c r="D1683" s="195">
        <v>0</v>
      </c>
      <c r="E1683" s="195">
        <v>0</v>
      </c>
      <c r="F1683" s="195">
        <v>1064491194</v>
      </c>
    </row>
    <row r="1684" spans="1:6" x14ac:dyDescent="0.25">
      <c r="A1684" s="192" t="s">
        <v>1859</v>
      </c>
      <c r="B1684" s="192" t="s">
        <v>1860</v>
      </c>
      <c r="C1684" s="193">
        <v>1064491194</v>
      </c>
      <c r="D1684" s="193">
        <v>0</v>
      </c>
      <c r="E1684" s="193">
        <v>0</v>
      </c>
      <c r="F1684" s="193">
        <v>1064491194</v>
      </c>
    </row>
    <row r="1685" spans="1:6" x14ac:dyDescent="0.25">
      <c r="A1685" s="194" t="s">
        <v>1861</v>
      </c>
      <c r="B1685" s="194" t="s">
        <v>1862</v>
      </c>
      <c r="C1685" s="195">
        <v>47154651668</v>
      </c>
      <c r="D1685" s="195">
        <v>0</v>
      </c>
      <c r="E1685" s="195">
        <v>0</v>
      </c>
      <c r="F1685" s="195">
        <v>47154651668</v>
      </c>
    </row>
    <row r="1686" spans="1:6" x14ac:dyDescent="0.25">
      <c r="A1686" s="192" t="s">
        <v>3451</v>
      </c>
      <c r="B1686" s="192" t="s">
        <v>3452</v>
      </c>
      <c r="C1686" s="193">
        <v>47154651668</v>
      </c>
      <c r="D1686" s="193">
        <v>0</v>
      </c>
      <c r="E1686" s="193">
        <v>0</v>
      </c>
      <c r="F1686" s="193">
        <v>47154651668</v>
      </c>
    </row>
    <row r="1687" spans="1:6" x14ac:dyDescent="0.25">
      <c r="A1687" s="194" t="s">
        <v>3453</v>
      </c>
      <c r="B1687" s="194" t="s">
        <v>3452</v>
      </c>
      <c r="C1687" s="195">
        <v>47154651668</v>
      </c>
      <c r="D1687" s="195">
        <v>0</v>
      </c>
      <c r="E1687" s="195">
        <v>0</v>
      </c>
      <c r="F1687" s="195">
        <v>47154651668</v>
      </c>
    </row>
    <row r="1688" spans="1:6" x14ac:dyDescent="0.25">
      <c r="A1688" s="192" t="s">
        <v>3094</v>
      </c>
      <c r="B1688" s="192" t="s">
        <v>3095</v>
      </c>
      <c r="C1688" s="193">
        <v>965393571</v>
      </c>
      <c r="D1688" s="193">
        <v>477659.3</v>
      </c>
      <c r="E1688" s="193">
        <v>3725379519</v>
      </c>
      <c r="F1688" s="193">
        <v>4690773090</v>
      </c>
    </row>
    <row r="1689" spans="1:6" x14ac:dyDescent="0.25">
      <c r="A1689" s="194" t="s">
        <v>3096</v>
      </c>
      <c r="B1689" s="194" t="s">
        <v>3095</v>
      </c>
      <c r="C1689" s="195">
        <v>965393571</v>
      </c>
      <c r="D1689" s="195">
        <v>477659.3</v>
      </c>
      <c r="E1689" s="195">
        <v>3725379519</v>
      </c>
      <c r="F1689" s="195">
        <v>4690773090</v>
      </c>
    </row>
    <row r="1690" spans="1:6" x14ac:dyDescent="0.25">
      <c r="A1690" s="192" t="s">
        <v>3733</v>
      </c>
      <c r="B1690" s="192" t="s">
        <v>3095</v>
      </c>
      <c r="C1690" s="193">
        <v>0</v>
      </c>
      <c r="D1690" s="193">
        <v>477659.3</v>
      </c>
      <c r="E1690" s="193">
        <v>3725379519</v>
      </c>
      <c r="F1690" s="193">
        <v>3725379519</v>
      </c>
    </row>
    <row r="1691" spans="1:6" x14ac:dyDescent="0.25">
      <c r="A1691" s="194" t="s">
        <v>3097</v>
      </c>
      <c r="B1691" s="194" t="s">
        <v>3095</v>
      </c>
      <c r="C1691" s="195">
        <v>965393571</v>
      </c>
      <c r="D1691" s="195">
        <v>0</v>
      </c>
      <c r="E1691" s="195">
        <v>0</v>
      </c>
      <c r="F1691" s="195">
        <v>965393571</v>
      </c>
    </row>
    <row r="1692" spans="1:6" x14ac:dyDescent="0.25">
      <c r="A1692" s="192" t="s">
        <v>1863</v>
      </c>
      <c r="B1692" s="192" t="s">
        <v>1864</v>
      </c>
      <c r="C1692" s="193">
        <v>-2889587024642</v>
      </c>
      <c r="D1692" s="193">
        <v>-528444343.16000003</v>
      </c>
      <c r="E1692" s="193">
        <v>-4121464258932</v>
      </c>
      <c r="F1692" s="193">
        <v>-7011051283574</v>
      </c>
    </row>
    <row r="1693" spans="1:6" x14ac:dyDescent="0.25">
      <c r="A1693" s="194" t="s">
        <v>1865</v>
      </c>
      <c r="B1693" s="194" t="s">
        <v>1866</v>
      </c>
      <c r="C1693" s="195">
        <v>-2520252586361</v>
      </c>
      <c r="D1693" s="195">
        <v>-401494578.49000001</v>
      </c>
      <c r="E1693" s="195">
        <v>-3131352576346</v>
      </c>
      <c r="F1693" s="195">
        <v>-5651605162707</v>
      </c>
    </row>
    <row r="1694" spans="1:6" x14ac:dyDescent="0.25">
      <c r="A1694" s="192" t="s">
        <v>1867</v>
      </c>
      <c r="B1694" s="192" t="s">
        <v>1868</v>
      </c>
      <c r="C1694" s="193">
        <v>-941116735006</v>
      </c>
      <c r="D1694" s="193">
        <v>-235467301.78</v>
      </c>
      <c r="E1694" s="193">
        <v>-1836465998738</v>
      </c>
      <c r="F1694" s="193">
        <v>-2777582733744</v>
      </c>
    </row>
    <row r="1695" spans="1:6" x14ac:dyDescent="0.25">
      <c r="A1695" s="194" t="s">
        <v>1869</v>
      </c>
      <c r="B1695" s="194" t="s">
        <v>280</v>
      </c>
      <c r="C1695" s="195">
        <v>-941116735006</v>
      </c>
      <c r="D1695" s="195">
        <v>-235467301.78</v>
      </c>
      <c r="E1695" s="195">
        <v>-1836465998738</v>
      </c>
      <c r="F1695" s="195">
        <v>-2777582733744</v>
      </c>
    </row>
    <row r="1696" spans="1:6" x14ac:dyDescent="0.25">
      <c r="A1696" s="192" t="s">
        <v>1870</v>
      </c>
      <c r="B1696" s="192" t="s">
        <v>1871</v>
      </c>
      <c r="C1696" s="193">
        <v>0</v>
      </c>
      <c r="D1696" s="193">
        <v>-123828631.25</v>
      </c>
      <c r="E1696" s="193">
        <v>-882764622524</v>
      </c>
      <c r="F1696" s="193">
        <v>-882764622524</v>
      </c>
    </row>
    <row r="1697" spans="1:6" x14ac:dyDescent="0.25">
      <c r="A1697" s="194" t="s">
        <v>1872</v>
      </c>
      <c r="B1697" s="194" t="s">
        <v>1871</v>
      </c>
      <c r="C1697" s="195">
        <v>-547499878102</v>
      </c>
      <c r="D1697" s="195">
        <v>0</v>
      </c>
      <c r="E1697" s="195">
        <v>0</v>
      </c>
      <c r="F1697" s="195">
        <v>-547499878102</v>
      </c>
    </row>
    <row r="1698" spans="1:6" x14ac:dyDescent="0.25">
      <c r="A1698" s="192" t="s">
        <v>1873</v>
      </c>
      <c r="B1698" s="192" t="s">
        <v>1874</v>
      </c>
      <c r="C1698" s="193">
        <v>0</v>
      </c>
      <c r="D1698" s="193">
        <v>-110371228.95999999</v>
      </c>
      <c r="E1698" s="193">
        <v>-945288922574</v>
      </c>
      <c r="F1698" s="193">
        <v>-945288922574</v>
      </c>
    </row>
    <row r="1699" spans="1:6" x14ac:dyDescent="0.25">
      <c r="A1699" s="194" t="s">
        <v>1875</v>
      </c>
      <c r="B1699" s="194" t="s">
        <v>1874</v>
      </c>
      <c r="C1699" s="195">
        <v>-393616856904</v>
      </c>
      <c r="D1699" s="195">
        <v>0</v>
      </c>
      <c r="E1699" s="195">
        <v>0</v>
      </c>
      <c r="F1699" s="195">
        <v>-393616856904</v>
      </c>
    </row>
    <row r="1700" spans="1:6" x14ac:dyDescent="0.25">
      <c r="A1700" s="192" t="s">
        <v>1876</v>
      </c>
      <c r="B1700" s="192" t="s">
        <v>1874</v>
      </c>
      <c r="C1700" s="193">
        <v>0</v>
      </c>
      <c r="D1700" s="193">
        <v>-1267441.57</v>
      </c>
      <c r="E1700" s="193">
        <v>-8412453640</v>
      </c>
      <c r="F1700" s="193">
        <v>-8412453640</v>
      </c>
    </row>
    <row r="1701" spans="1:6" x14ac:dyDescent="0.25">
      <c r="A1701" s="194" t="s">
        <v>1877</v>
      </c>
      <c r="B1701" s="194" t="s">
        <v>1878</v>
      </c>
      <c r="C1701" s="195">
        <v>-1579135851355</v>
      </c>
      <c r="D1701" s="195">
        <v>-166027276.71000001</v>
      </c>
      <c r="E1701" s="195">
        <v>-1294886577608</v>
      </c>
      <c r="F1701" s="195">
        <v>-2874022428963</v>
      </c>
    </row>
    <row r="1702" spans="1:6" x14ac:dyDescent="0.25">
      <c r="A1702" s="192" t="s">
        <v>1879</v>
      </c>
      <c r="B1702" s="192" t="s">
        <v>280</v>
      </c>
      <c r="C1702" s="193">
        <v>-1579135851355</v>
      </c>
      <c r="D1702" s="193">
        <v>-166027276.71000001</v>
      </c>
      <c r="E1702" s="193">
        <v>-1294886577608</v>
      </c>
      <c r="F1702" s="193">
        <v>-2874022428963</v>
      </c>
    </row>
    <row r="1703" spans="1:6" x14ac:dyDescent="0.25">
      <c r="A1703" s="194" t="s">
        <v>1880</v>
      </c>
      <c r="B1703" s="194" t="s">
        <v>1785</v>
      </c>
      <c r="C1703" s="195">
        <v>0</v>
      </c>
      <c r="D1703" s="195">
        <v>-39471827.630000003</v>
      </c>
      <c r="E1703" s="195">
        <v>-307850256925</v>
      </c>
      <c r="F1703" s="195">
        <v>-307850256925</v>
      </c>
    </row>
    <row r="1704" spans="1:6" x14ac:dyDescent="0.25">
      <c r="A1704" s="192" t="s">
        <v>1881</v>
      </c>
      <c r="B1704" s="192" t="s">
        <v>1785</v>
      </c>
      <c r="C1704" s="193">
        <v>-690608395304</v>
      </c>
      <c r="D1704" s="193">
        <v>0</v>
      </c>
      <c r="E1704" s="193">
        <v>0</v>
      </c>
      <c r="F1704" s="193">
        <v>-690608395304</v>
      </c>
    </row>
    <row r="1705" spans="1:6" x14ac:dyDescent="0.25">
      <c r="A1705" s="194" t="s">
        <v>1882</v>
      </c>
      <c r="B1705" s="194" t="s">
        <v>1788</v>
      </c>
      <c r="C1705" s="195">
        <v>0</v>
      </c>
      <c r="D1705" s="195">
        <v>-126555449.08</v>
      </c>
      <c r="E1705" s="195">
        <v>-987036320683</v>
      </c>
      <c r="F1705" s="195">
        <v>-987036320683</v>
      </c>
    </row>
    <row r="1706" spans="1:6" x14ac:dyDescent="0.25">
      <c r="A1706" s="192" t="s">
        <v>1883</v>
      </c>
      <c r="B1706" s="192" t="s">
        <v>1788</v>
      </c>
      <c r="C1706" s="193">
        <v>-888527456051</v>
      </c>
      <c r="D1706" s="193">
        <v>0</v>
      </c>
      <c r="E1706" s="193">
        <v>0</v>
      </c>
      <c r="F1706" s="193">
        <v>-888527456051</v>
      </c>
    </row>
    <row r="1707" spans="1:6" x14ac:dyDescent="0.25">
      <c r="A1707" s="194" t="s">
        <v>1884</v>
      </c>
      <c r="B1707" s="194" t="s">
        <v>1885</v>
      </c>
      <c r="C1707" s="195">
        <v>-25677182105</v>
      </c>
      <c r="D1707" s="195">
        <v>-340000</v>
      </c>
      <c r="E1707" s="195">
        <v>-2651741600</v>
      </c>
      <c r="F1707" s="195">
        <v>-28328923705</v>
      </c>
    </row>
    <row r="1708" spans="1:6" x14ac:dyDescent="0.25">
      <c r="A1708" s="192" t="s">
        <v>1886</v>
      </c>
      <c r="B1708" s="192" t="s">
        <v>1887</v>
      </c>
      <c r="C1708" s="193">
        <v>0</v>
      </c>
      <c r="D1708" s="193">
        <v>-340000</v>
      </c>
      <c r="E1708" s="193">
        <v>-2651741600</v>
      </c>
      <c r="F1708" s="193">
        <v>-2651741600</v>
      </c>
    </row>
    <row r="1709" spans="1:6" x14ac:dyDescent="0.25">
      <c r="A1709" s="194" t="s">
        <v>1888</v>
      </c>
      <c r="B1709" s="194" t="s">
        <v>1887</v>
      </c>
      <c r="C1709" s="195">
        <v>0</v>
      </c>
      <c r="D1709" s="195">
        <v>-340000</v>
      </c>
      <c r="E1709" s="195">
        <v>-2651741600</v>
      </c>
      <c r="F1709" s="195">
        <v>-2651741600</v>
      </c>
    </row>
    <row r="1710" spans="1:6" x14ac:dyDescent="0.25">
      <c r="A1710" s="192" t="s">
        <v>1889</v>
      </c>
      <c r="B1710" s="192" t="s">
        <v>1801</v>
      </c>
      <c r="C1710" s="193">
        <v>0</v>
      </c>
      <c r="D1710" s="193">
        <v>-340000</v>
      </c>
      <c r="E1710" s="193">
        <v>-2651741600</v>
      </c>
      <c r="F1710" s="193">
        <v>-2651741600</v>
      </c>
    </row>
    <row r="1711" spans="1:6" x14ac:dyDescent="0.25">
      <c r="A1711" s="194" t="s">
        <v>1890</v>
      </c>
      <c r="B1711" s="194" t="s">
        <v>1891</v>
      </c>
      <c r="C1711" s="195">
        <v>-25677182105</v>
      </c>
      <c r="D1711" s="195">
        <v>0</v>
      </c>
      <c r="E1711" s="195">
        <v>0</v>
      </c>
      <c r="F1711" s="195">
        <v>-25677182105</v>
      </c>
    </row>
    <row r="1712" spans="1:6" x14ac:dyDescent="0.25">
      <c r="A1712" s="192" t="s">
        <v>1892</v>
      </c>
      <c r="B1712" s="192" t="s">
        <v>1893</v>
      </c>
      <c r="C1712" s="193">
        <v>-25677182105</v>
      </c>
      <c r="D1712" s="193">
        <v>0</v>
      </c>
      <c r="E1712" s="193">
        <v>0</v>
      </c>
      <c r="F1712" s="193">
        <v>-25677182105</v>
      </c>
    </row>
    <row r="1713" spans="1:6" x14ac:dyDescent="0.25">
      <c r="A1713" s="194" t="s">
        <v>1894</v>
      </c>
      <c r="B1713" s="194" t="s">
        <v>1893</v>
      </c>
      <c r="C1713" s="195">
        <v>-25677182105</v>
      </c>
      <c r="D1713" s="195">
        <v>0</v>
      </c>
      <c r="E1713" s="195">
        <v>0</v>
      </c>
      <c r="F1713" s="195">
        <v>-25677182105</v>
      </c>
    </row>
    <row r="1714" spans="1:6" x14ac:dyDescent="0.25">
      <c r="A1714" s="192" t="s">
        <v>1895</v>
      </c>
      <c r="B1714" s="192" t="s">
        <v>1896</v>
      </c>
      <c r="C1714" s="193">
        <v>0</v>
      </c>
      <c r="D1714" s="193">
        <v>-95767957.340000004</v>
      </c>
      <c r="E1714" s="193">
        <v>-746917283584</v>
      </c>
      <c r="F1714" s="193">
        <v>-746917283584</v>
      </c>
    </row>
    <row r="1715" spans="1:6" x14ac:dyDescent="0.25">
      <c r="A1715" s="194" t="s">
        <v>1897</v>
      </c>
      <c r="B1715" s="194" t="s">
        <v>1898</v>
      </c>
      <c r="C1715" s="195">
        <v>0</v>
      </c>
      <c r="D1715" s="195">
        <v>-89779324.459999993</v>
      </c>
      <c r="E1715" s="195">
        <v>-700210498481</v>
      </c>
      <c r="F1715" s="195">
        <v>-700210498481</v>
      </c>
    </row>
    <row r="1716" spans="1:6" x14ac:dyDescent="0.25">
      <c r="A1716" s="192" t="s">
        <v>3316</v>
      </c>
      <c r="B1716" s="192" t="s">
        <v>3313</v>
      </c>
      <c r="C1716" s="193">
        <v>0</v>
      </c>
      <c r="D1716" s="193">
        <v>-70500</v>
      </c>
      <c r="E1716" s="193">
        <v>-549846420</v>
      </c>
      <c r="F1716" s="193">
        <v>-549846420</v>
      </c>
    </row>
    <row r="1717" spans="1:6" x14ac:dyDescent="0.25">
      <c r="A1717" s="194" t="s">
        <v>3317</v>
      </c>
      <c r="B1717" s="194" t="s">
        <v>3315</v>
      </c>
      <c r="C1717" s="195">
        <v>0</v>
      </c>
      <c r="D1717" s="195">
        <v>-70500</v>
      </c>
      <c r="E1717" s="195">
        <v>-549846420</v>
      </c>
      <c r="F1717" s="195">
        <v>-549846420</v>
      </c>
    </row>
    <row r="1718" spans="1:6" x14ac:dyDescent="0.25">
      <c r="A1718" s="192" t="s">
        <v>1899</v>
      </c>
      <c r="B1718" s="192" t="s">
        <v>1812</v>
      </c>
      <c r="C1718" s="193">
        <v>0</v>
      </c>
      <c r="D1718" s="193">
        <v>-89708824.459999993</v>
      </c>
      <c r="E1718" s="193">
        <v>-699660652061</v>
      </c>
      <c r="F1718" s="193">
        <v>-699660652061</v>
      </c>
    </row>
    <row r="1719" spans="1:6" x14ac:dyDescent="0.25">
      <c r="A1719" s="194" t="s">
        <v>1900</v>
      </c>
      <c r="B1719" s="194" t="s">
        <v>1901</v>
      </c>
      <c r="C1719" s="195">
        <v>0</v>
      </c>
      <c r="D1719" s="195">
        <v>-86751403.510000005</v>
      </c>
      <c r="E1719" s="195">
        <v>-676595016311</v>
      </c>
      <c r="F1719" s="195">
        <v>-676595016311</v>
      </c>
    </row>
    <row r="1720" spans="1:6" x14ac:dyDescent="0.25">
      <c r="A1720" s="192" t="s">
        <v>1902</v>
      </c>
      <c r="B1720" s="192" t="s">
        <v>1816</v>
      </c>
      <c r="C1720" s="193">
        <v>0</v>
      </c>
      <c r="D1720" s="193">
        <v>-2858426.3</v>
      </c>
      <c r="E1720" s="193">
        <v>-22293552736</v>
      </c>
      <c r="F1720" s="193">
        <v>-22293552736</v>
      </c>
    </row>
    <row r="1721" spans="1:6" x14ac:dyDescent="0.25">
      <c r="A1721" s="194" t="s">
        <v>1903</v>
      </c>
      <c r="B1721" s="194" t="s">
        <v>1818</v>
      </c>
      <c r="C1721" s="195">
        <v>0</v>
      </c>
      <c r="D1721" s="195">
        <v>-88704.9</v>
      </c>
      <c r="E1721" s="195">
        <v>-772083014</v>
      </c>
      <c r="F1721" s="195">
        <v>-772083014</v>
      </c>
    </row>
    <row r="1722" spans="1:6" x14ac:dyDescent="0.25">
      <c r="A1722" s="192" t="s">
        <v>1904</v>
      </c>
      <c r="B1722" s="192" t="s">
        <v>1905</v>
      </c>
      <c r="C1722" s="193">
        <v>0</v>
      </c>
      <c r="D1722" s="193">
        <v>-5985800</v>
      </c>
      <c r="E1722" s="193">
        <v>-46684690792</v>
      </c>
      <c r="F1722" s="193">
        <v>-46684690792</v>
      </c>
    </row>
    <row r="1723" spans="1:6" x14ac:dyDescent="0.25">
      <c r="A1723" s="194" t="s">
        <v>1906</v>
      </c>
      <c r="B1723" s="194" t="s">
        <v>1907</v>
      </c>
      <c r="C1723" s="195">
        <v>0</v>
      </c>
      <c r="D1723" s="195">
        <v>-5985800</v>
      </c>
      <c r="E1723" s="195">
        <v>-46684690792</v>
      </c>
      <c r="F1723" s="195">
        <v>-46684690792</v>
      </c>
    </row>
    <row r="1724" spans="1:6" x14ac:dyDescent="0.25">
      <c r="A1724" s="192" t="s">
        <v>1908</v>
      </c>
      <c r="B1724" s="192" t="s">
        <v>1808</v>
      </c>
      <c r="C1724" s="193">
        <v>0</v>
      </c>
      <c r="D1724" s="193">
        <v>-5985800</v>
      </c>
      <c r="E1724" s="193">
        <v>-46684690792</v>
      </c>
      <c r="F1724" s="193">
        <v>-46684690792</v>
      </c>
    </row>
    <row r="1725" spans="1:6" x14ac:dyDescent="0.25">
      <c r="A1725" s="194" t="s">
        <v>3734</v>
      </c>
      <c r="B1725" s="194" t="s">
        <v>3735</v>
      </c>
      <c r="C1725" s="195">
        <v>0</v>
      </c>
      <c r="D1725" s="195">
        <v>-2832.88</v>
      </c>
      <c r="E1725" s="195">
        <v>-22094311</v>
      </c>
      <c r="F1725" s="195">
        <v>-22094311</v>
      </c>
    </row>
    <row r="1726" spans="1:6" x14ac:dyDescent="0.25">
      <c r="A1726" s="192" t="s">
        <v>3736</v>
      </c>
      <c r="B1726" s="192" t="s">
        <v>3737</v>
      </c>
      <c r="C1726" s="193">
        <v>0</v>
      </c>
      <c r="D1726" s="193">
        <v>-2832.88</v>
      </c>
      <c r="E1726" s="193">
        <v>-22094311</v>
      </c>
      <c r="F1726" s="193">
        <v>-22094311</v>
      </c>
    </row>
    <row r="1727" spans="1:6" x14ac:dyDescent="0.25">
      <c r="A1727" s="194" t="s">
        <v>3738</v>
      </c>
      <c r="B1727" s="194" t="s">
        <v>3739</v>
      </c>
      <c r="C1727" s="195">
        <v>0</v>
      </c>
      <c r="D1727" s="195">
        <v>-2832.88</v>
      </c>
      <c r="E1727" s="195">
        <v>-22094311</v>
      </c>
      <c r="F1727" s="195">
        <v>-22094311</v>
      </c>
    </row>
    <row r="1728" spans="1:6" x14ac:dyDescent="0.25">
      <c r="A1728" s="192" t="s">
        <v>1909</v>
      </c>
      <c r="B1728" s="192" t="s">
        <v>1910</v>
      </c>
      <c r="C1728" s="193">
        <v>-343657256176</v>
      </c>
      <c r="D1728" s="193">
        <v>-30841807.329999998</v>
      </c>
      <c r="E1728" s="193">
        <v>-240542657402</v>
      </c>
      <c r="F1728" s="193">
        <v>-584199913578</v>
      </c>
    </row>
    <row r="1729" spans="1:6" x14ac:dyDescent="0.25">
      <c r="A1729" s="194" t="s">
        <v>1911</v>
      </c>
      <c r="B1729" s="194" t="s">
        <v>1912</v>
      </c>
      <c r="C1729" s="195">
        <v>-1185000000</v>
      </c>
      <c r="D1729" s="195">
        <v>-3009000</v>
      </c>
      <c r="E1729" s="195">
        <v>-23467913160</v>
      </c>
      <c r="F1729" s="195">
        <v>-24652913160</v>
      </c>
    </row>
    <row r="1730" spans="1:6" x14ac:dyDescent="0.25">
      <c r="A1730" s="192" t="s">
        <v>1913</v>
      </c>
      <c r="B1730" s="192" t="s">
        <v>1914</v>
      </c>
      <c r="C1730" s="193">
        <v>-1185000000</v>
      </c>
      <c r="D1730" s="193">
        <v>-3009000</v>
      </c>
      <c r="E1730" s="193">
        <v>-23467913160</v>
      </c>
      <c r="F1730" s="193">
        <v>-24652913160</v>
      </c>
    </row>
    <row r="1731" spans="1:6" x14ac:dyDescent="0.25">
      <c r="A1731" s="194" t="s">
        <v>1915</v>
      </c>
      <c r="B1731" s="194" t="s">
        <v>1916</v>
      </c>
      <c r="C1731" s="195">
        <v>0</v>
      </c>
      <c r="D1731" s="195">
        <v>-3009000</v>
      </c>
      <c r="E1731" s="195">
        <v>-23467913160</v>
      </c>
      <c r="F1731" s="195">
        <v>-23467913160</v>
      </c>
    </row>
    <row r="1732" spans="1:6" x14ac:dyDescent="0.25">
      <c r="A1732" s="192" t="s">
        <v>1917</v>
      </c>
      <c r="B1732" s="192" t="s">
        <v>1918</v>
      </c>
      <c r="C1732" s="193">
        <v>-1185000000</v>
      </c>
      <c r="D1732" s="193">
        <v>0</v>
      </c>
      <c r="E1732" s="193">
        <v>0</v>
      </c>
      <c r="F1732" s="193">
        <v>-1185000000</v>
      </c>
    </row>
    <row r="1733" spans="1:6" x14ac:dyDescent="0.25">
      <c r="A1733" s="194" t="s">
        <v>1919</v>
      </c>
      <c r="B1733" s="194" t="s">
        <v>1920</v>
      </c>
      <c r="C1733" s="195">
        <v>-290174969223</v>
      </c>
      <c r="D1733" s="195">
        <v>-26575091.469999999</v>
      </c>
      <c r="E1733" s="195">
        <v>-207265516397</v>
      </c>
      <c r="F1733" s="195">
        <v>-497440485620</v>
      </c>
    </row>
    <row r="1734" spans="1:6" x14ac:dyDescent="0.25">
      <c r="A1734" s="192" t="s">
        <v>1921</v>
      </c>
      <c r="B1734" s="192" t="s">
        <v>1824</v>
      </c>
      <c r="C1734" s="193">
        <v>-23401726434</v>
      </c>
      <c r="D1734" s="193">
        <v>-2764387.11</v>
      </c>
      <c r="E1734" s="193">
        <v>-21560118524</v>
      </c>
      <c r="F1734" s="193">
        <v>-44961844958</v>
      </c>
    </row>
    <row r="1735" spans="1:6" x14ac:dyDescent="0.25">
      <c r="A1735" s="194" t="s">
        <v>1922</v>
      </c>
      <c r="B1735" s="194" t="s">
        <v>1824</v>
      </c>
      <c r="C1735" s="195">
        <v>0</v>
      </c>
      <c r="D1735" s="195">
        <v>-2764387.11</v>
      </c>
      <c r="E1735" s="195">
        <v>-21560118524</v>
      </c>
      <c r="F1735" s="195">
        <v>-21560118524</v>
      </c>
    </row>
    <row r="1736" spans="1:6" x14ac:dyDescent="0.25">
      <c r="A1736" s="192" t="s">
        <v>1923</v>
      </c>
      <c r="B1736" s="192" t="s">
        <v>1824</v>
      </c>
      <c r="C1736" s="193">
        <v>-23401726434</v>
      </c>
      <c r="D1736" s="193">
        <v>0</v>
      </c>
      <c r="E1736" s="193">
        <v>0</v>
      </c>
      <c r="F1736" s="193">
        <v>-23401726434</v>
      </c>
    </row>
    <row r="1737" spans="1:6" x14ac:dyDescent="0.25">
      <c r="A1737" s="194" t="s">
        <v>1924</v>
      </c>
      <c r="B1737" s="194" t="s">
        <v>734</v>
      </c>
      <c r="C1737" s="195">
        <v>-216447227786</v>
      </c>
      <c r="D1737" s="195">
        <v>-15000000</v>
      </c>
      <c r="E1737" s="195">
        <v>-116988600000</v>
      </c>
      <c r="F1737" s="195">
        <v>-333435827786</v>
      </c>
    </row>
    <row r="1738" spans="1:6" x14ac:dyDescent="0.25">
      <c r="A1738" s="192" t="s">
        <v>1925</v>
      </c>
      <c r="B1738" s="192" t="s">
        <v>1829</v>
      </c>
      <c r="C1738" s="193">
        <v>-4247227786</v>
      </c>
      <c r="D1738" s="193">
        <v>0</v>
      </c>
      <c r="E1738" s="193">
        <v>0</v>
      </c>
      <c r="F1738" s="193">
        <v>-4247227786</v>
      </c>
    </row>
    <row r="1739" spans="1:6" x14ac:dyDescent="0.25">
      <c r="A1739" s="194" t="s">
        <v>1926</v>
      </c>
      <c r="B1739" s="194" t="s">
        <v>1831</v>
      </c>
      <c r="C1739" s="195">
        <v>0</v>
      </c>
      <c r="D1739" s="195">
        <v>-15000000</v>
      </c>
      <c r="E1739" s="195">
        <v>-116988600000</v>
      </c>
      <c r="F1739" s="195">
        <v>-116988600000</v>
      </c>
    </row>
    <row r="1740" spans="1:6" x14ac:dyDescent="0.25">
      <c r="A1740" s="192" t="s">
        <v>1927</v>
      </c>
      <c r="B1740" s="192" t="s">
        <v>1928</v>
      </c>
      <c r="C1740" s="193">
        <v>-10000000000</v>
      </c>
      <c r="D1740" s="193">
        <v>0</v>
      </c>
      <c r="E1740" s="193">
        <v>0</v>
      </c>
      <c r="F1740" s="193">
        <v>-10000000000</v>
      </c>
    </row>
    <row r="1741" spans="1:6" x14ac:dyDescent="0.25">
      <c r="A1741" s="194" t="s">
        <v>3098</v>
      </c>
      <c r="B1741" s="194" t="s">
        <v>3093</v>
      </c>
      <c r="C1741" s="195">
        <v>-202200000000</v>
      </c>
      <c r="D1741" s="195">
        <v>0</v>
      </c>
      <c r="E1741" s="195">
        <v>0</v>
      </c>
      <c r="F1741" s="195">
        <v>-202200000000</v>
      </c>
    </row>
    <row r="1742" spans="1:6" x14ac:dyDescent="0.25">
      <c r="A1742" s="192" t="s">
        <v>1929</v>
      </c>
      <c r="B1742" s="192" t="s">
        <v>1835</v>
      </c>
      <c r="C1742" s="193">
        <v>-50326015003</v>
      </c>
      <c r="D1742" s="193">
        <v>-8810704.3599999994</v>
      </c>
      <c r="E1742" s="193">
        <v>-68716797873</v>
      </c>
      <c r="F1742" s="193">
        <v>-119042812876</v>
      </c>
    </row>
    <row r="1743" spans="1:6" x14ac:dyDescent="0.25">
      <c r="A1743" s="194" t="s">
        <v>1930</v>
      </c>
      <c r="B1743" s="194" t="s">
        <v>1835</v>
      </c>
      <c r="C1743" s="195">
        <v>0</v>
      </c>
      <c r="D1743" s="195">
        <v>-8478693.2100000009</v>
      </c>
      <c r="E1743" s="195">
        <v>-66127363231</v>
      </c>
      <c r="F1743" s="195">
        <v>-66127363231</v>
      </c>
    </row>
    <row r="1744" spans="1:6" x14ac:dyDescent="0.25">
      <c r="A1744" s="192" t="s">
        <v>1931</v>
      </c>
      <c r="B1744" s="192" t="s">
        <v>1835</v>
      </c>
      <c r="C1744" s="193">
        <v>-50141879605</v>
      </c>
      <c r="D1744" s="193">
        <v>0</v>
      </c>
      <c r="E1744" s="193">
        <v>0</v>
      </c>
      <c r="F1744" s="193">
        <v>-50141879605</v>
      </c>
    </row>
    <row r="1745" spans="1:6" x14ac:dyDescent="0.25">
      <c r="A1745" s="194" t="s">
        <v>1932</v>
      </c>
      <c r="B1745" s="194" t="s">
        <v>1835</v>
      </c>
      <c r="C1745" s="195">
        <v>0</v>
      </c>
      <c r="D1745" s="195">
        <v>-249056.64000000001</v>
      </c>
      <c r="E1745" s="195">
        <v>-1942452509</v>
      </c>
      <c r="F1745" s="195">
        <v>-1942452509</v>
      </c>
    </row>
    <row r="1746" spans="1:6" x14ac:dyDescent="0.25">
      <c r="A1746" s="192" t="s">
        <v>1933</v>
      </c>
      <c r="B1746" s="192" t="s">
        <v>1840</v>
      </c>
      <c r="C1746" s="193">
        <v>-184135398</v>
      </c>
      <c r="D1746" s="193">
        <v>0</v>
      </c>
      <c r="E1746" s="193">
        <v>0</v>
      </c>
      <c r="F1746" s="193">
        <v>-184135398</v>
      </c>
    </row>
    <row r="1747" spans="1:6" x14ac:dyDescent="0.25">
      <c r="A1747" s="194" t="s">
        <v>3740</v>
      </c>
      <c r="B1747" s="194" t="s">
        <v>3732</v>
      </c>
      <c r="C1747" s="195">
        <v>0</v>
      </c>
      <c r="D1747" s="195">
        <v>-82954.509999999995</v>
      </c>
      <c r="E1747" s="195">
        <v>-646982133</v>
      </c>
      <c r="F1747" s="195">
        <v>-646982133</v>
      </c>
    </row>
    <row r="1748" spans="1:6" x14ac:dyDescent="0.25">
      <c r="A1748" s="192" t="s">
        <v>1934</v>
      </c>
      <c r="B1748" s="192" t="s">
        <v>1935</v>
      </c>
      <c r="C1748" s="193">
        <v>-4177241714</v>
      </c>
      <c r="D1748" s="193">
        <v>-780056.56</v>
      </c>
      <c r="E1748" s="193">
        <v>-6083848326</v>
      </c>
      <c r="F1748" s="193">
        <v>-10261090040</v>
      </c>
    </row>
    <row r="1749" spans="1:6" x14ac:dyDescent="0.25">
      <c r="A1749" s="194" t="s">
        <v>1936</v>
      </c>
      <c r="B1749" s="194" t="s">
        <v>1852</v>
      </c>
      <c r="C1749" s="195">
        <v>-4177241714</v>
      </c>
      <c r="D1749" s="195">
        <v>-780056.56</v>
      </c>
      <c r="E1749" s="195">
        <v>-6083848326</v>
      </c>
      <c r="F1749" s="195">
        <v>-10261090040</v>
      </c>
    </row>
    <row r="1750" spans="1:6" x14ac:dyDescent="0.25">
      <c r="A1750" s="192" t="s">
        <v>1937</v>
      </c>
      <c r="B1750" s="192" t="s">
        <v>1938</v>
      </c>
      <c r="C1750" s="193">
        <v>0</v>
      </c>
      <c r="D1750" s="193">
        <v>-780056.56</v>
      </c>
      <c r="E1750" s="193">
        <v>-6083848326</v>
      </c>
      <c r="F1750" s="193">
        <v>-6083848326</v>
      </c>
    </row>
    <row r="1751" spans="1:6" x14ac:dyDescent="0.25">
      <c r="A1751" s="194" t="s">
        <v>1939</v>
      </c>
      <c r="B1751" s="194" t="s">
        <v>1940</v>
      </c>
      <c r="C1751" s="195">
        <v>-3112750520</v>
      </c>
      <c r="D1751" s="195">
        <v>0</v>
      </c>
      <c r="E1751" s="195">
        <v>0</v>
      </c>
      <c r="F1751" s="195">
        <v>-3112750520</v>
      </c>
    </row>
    <row r="1752" spans="1:6" x14ac:dyDescent="0.25">
      <c r="A1752" s="192" t="s">
        <v>1941</v>
      </c>
      <c r="B1752" s="192" t="s">
        <v>1942</v>
      </c>
      <c r="C1752" s="193">
        <v>-1064491194</v>
      </c>
      <c r="D1752" s="193">
        <v>0</v>
      </c>
      <c r="E1752" s="193">
        <v>0</v>
      </c>
      <c r="F1752" s="193">
        <v>-1064491194</v>
      </c>
    </row>
    <row r="1753" spans="1:6" x14ac:dyDescent="0.25">
      <c r="A1753" s="194" t="s">
        <v>1943</v>
      </c>
      <c r="B1753" s="194" t="s">
        <v>1862</v>
      </c>
      <c r="C1753" s="195">
        <v>-47154651668</v>
      </c>
      <c r="D1753" s="195">
        <v>0</v>
      </c>
      <c r="E1753" s="195">
        <v>0</v>
      </c>
      <c r="F1753" s="195">
        <v>-47154651668</v>
      </c>
    </row>
    <row r="1754" spans="1:6" x14ac:dyDescent="0.25">
      <c r="A1754" s="192" t="s">
        <v>3454</v>
      </c>
      <c r="B1754" s="192" t="s">
        <v>3452</v>
      </c>
      <c r="C1754" s="193">
        <v>-47154651668</v>
      </c>
      <c r="D1754" s="193">
        <v>0</v>
      </c>
      <c r="E1754" s="193">
        <v>0</v>
      </c>
      <c r="F1754" s="193">
        <v>-47154651668</v>
      </c>
    </row>
    <row r="1755" spans="1:6" x14ac:dyDescent="0.25">
      <c r="A1755" s="194" t="s">
        <v>3455</v>
      </c>
      <c r="B1755" s="194" t="s">
        <v>3452</v>
      </c>
      <c r="C1755" s="195">
        <v>-47154651668</v>
      </c>
      <c r="D1755" s="195">
        <v>0</v>
      </c>
      <c r="E1755" s="195">
        <v>0</v>
      </c>
      <c r="F1755" s="195">
        <v>-47154651668</v>
      </c>
    </row>
    <row r="1756" spans="1:6" x14ac:dyDescent="0.25">
      <c r="A1756" s="192" t="s">
        <v>3099</v>
      </c>
      <c r="B1756" s="192" t="s">
        <v>3095</v>
      </c>
      <c r="C1756" s="193">
        <v>-965393571</v>
      </c>
      <c r="D1756" s="193">
        <v>-477659.3</v>
      </c>
      <c r="E1756" s="193">
        <v>-3725379519</v>
      </c>
      <c r="F1756" s="193">
        <v>-4690773090</v>
      </c>
    </row>
    <row r="1757" spans="1:6" x14ac:dyDescent="0.25">
      <c r="A1757" s="194" t="s">
        <v>3100</v>
      </c>
      <c r="B1757" s="194" t="s">
        <v>3095</v>
      </c>
      <c r="C1757" s="195">
        <v>-965393571</v>
      </c>
      <c r="D1757" s="195">
        <v>-477659.3</v>
      </c>
      <c r="E1757" s="195">
        <v>-3725379519</v>
      </c>
      <c r="F1757" s="195">
        <v>-4690773090</v>
      </c>
    </row>
    <row r="1758" spans="1:6" x14ac:dyDescent="0.25">
      <c r="A1758" s="192" t="s">
        <v>3741</v>
      </c>
      <c r="B1758" s="192" t="s">
        <v>3095</v>
      </c>
      <c r="C1758" s="193">
        <v>0</v>
      </c>
      <c r="D1758" s="193">
        <v>-477659.3</v>
      </c>
      <c r="E1758" s="193">
        <v>-3725379519</v>
      </c>
      <c r="F1758" s="193">
        <v>-3725379519</v>
      </c>
    </row>
    <row r="1759" spans="1:6" x14ac:dyDescent="0.25">
      <c r="A1759" s="194" t="s">
        <v>3101</v>
      </c>
      <c r="B1759" s="194" t="s">
        <v>3095</v>
      </c>
      <c r="C1759" s="195">
        <v>-965393571</v>
      </c>
      <c r="D1759" s="195">
        <v>0</v>
      </c>
      <c r="E1759" s="195">
        <v>0</v>
      </c>
      <c r="F1759" s="195">
        <v>-965393571</v>
      </c>
    </row>
    <row r="1760" spans="1:6" x14ac:dyDescent="0.25">
      <c r="A1760" s="192" t="s">
        <v>1944</v>
      </c>
      <c r="B1760" s="192" t="s">
        <v>1945</v>
      </c>
      <c r="C1760" s="193">
        <v>-1490355580032</v>
      </c>
      <c r="D1760" s="193">
        <v>-18018003.829999998</v>
      </c>
      <c r="E1760" s="193">
        <v>-134789420360</v>
      </c>
      <c r="F1760" s="193">
        <v>-1625145000392</v>
      </c>
    </row>
    <row r="1761" spans="1:6" x14ac:dyDescent="0.25">
      <c r="A1761" s="194" t="s">
        <v>1946</v>
      </c>
      <c r="B1761" s="194" t="s">
        <v>1947</v>
      </c>
      <c r="C1761" s="195">
        <v>-1062830677076</v>
      </c>
      <c r="D1761" s="195">
        <v>-17780949.530000001</v>
      </c>
      <c r="E1761" s="195">
        <v>-133009725100</v>
      </c>
      <c r="F1761" s="195">
        <v>-1195840402176</v>
      </c>
    </row>
    <row r="1762" spans="1:6" x14ac:dyDescent="0.25">
      <c r="A1762" s="192" t="s">
        <v>1948</v>
      </c>
      <c r="B1762" s="192" t="s">
        <v>1949</v>
      </c>
      <c r="C1762" s="193">
        <v>-17774885143</v>
      </c>
      <c r="D1762" s="193">
        <v>-1831702.36</v>
      </c>
      <c r="E1762" s="193">
        <v>-13723438423</v>
      </c>
      <c r="F1762" s="193">
        <v>-31498323566</v>
      </c>
    </row>
    <row r="1763" spans="1:6" x14ac:dyDescent="0.25">
      <c r="A1763" s="194" t="s">
        <v>1950</v>
      </c>
      <c r="B1763" s="194" t="s">
        <v>1951</v>
      </c>
      <c r="C1763" s="195">
        <v>-17516716033</v>
      </c>
      <c r="D1763" s="195">
        <v>-1717465.3</v>
      </c>
      <c r="E1763" s="195">
        <v>-12876518106</v>
      </c>
      <c r="F1763" s="195">
        <v>-30393234139</v>
      </c>
    </row>
    <row r="1764" spans="1:6" x14ac:dyDescent="0.25">
      <c r="A1764" s="192" t="s">
        <v>1952</v>
      </c>
      <c r="B1764" s="192" t="s">
        <v>1953</v>
      </c>
      <c r="C1764" s="193">
        <v>-14956095525</v>
      </c>
      <c r="D1764" s="193">
        <v>-1618514.78</v>
      </c>
      <c r="E1764" s="193">
        <v>-12145025940</v>
      </c>
      <c r="F1764" s="193">
        <v>-27101121465</v>
      </c>
    </row>
    <row r="1765" spans="1:6" x14ac:dyDescent="0.25">
      <c r="A1765" s="194" t="s">
        <v>1954</v>
      </c>
      <c r="B1765" s="194" t="s">
        <v>1955</v>
      </c>
      <c r="C1765" s="195">
        <v>0</v>
      </c>
      <c r="D1765" s="195">
        <v>-296257.05</v>
      </c>
      <c r="E1765" s="195">
        <v>-2214805906</v>
      </c>
      <c r="F1765" s="195">
        <v>-2214805906</v>
      </c>
    </row>
    <row r="1766" spans="1:6" x14ac:dyDescent="0.25">
      <c r="A1766" s="192" t="s">
        <v>1956</v>
      </c>
      <c r="B1766" s="192" t="s">
        <v>1957</v>
      </c>
      <c r="C1766" s="193">
        <v>-1203798143</v>
      </c>
      <c r="D1766" s="193">
        <v>0</v>
      </c>
      <c r="E1766" s="193">
        <v>0</v>
      </c>
      <c r="F1766" s="193">
        <v>-1203798143</v>
      </c>
    </row>
    <row r="1767" spans="1:6" x14ac:dyDescent="0.25">
      <c r="A1767" s="194" t="s">
        <v>1958</v>
      </c>
      <c r="B1767" s="194" t="s">
        <v>1959</v>
      </c>
      <c r="C1767" s="195">
        <v>0</v>
      </c>
      <c r="D1767" s="195">
        <v>-2899.9</v>
      </c>
      <c r="E1767" s="195">
        <v>-21800370</v>
      </c>
      <c r="F1767" s="195">
        <v>-21800370</v>
      </c>
    </row>
    <row r="1768" spans="1:6" x14ac:dyDescent="0.25">
      <c r="A1768" s="192" t="s">
        <v>1960</v>
      </c>
      <c r="B1768" s="192" t="s">
        <v>1961</v>
      </c>
      <c r="C1768" s="193">
        <v>-36259745</v>
      </c>
      <c r="D1768" s="193">
        <v>0</v>
      </c>
      <c r="E1768" s="193">
        <v>0</v>
      </c>
      <c r="F1768" s="193">
        <v>-36259745</v>
      </c>
    </row>
    <row r="1769" spans="1:6" x14ac:dyDescent="0.25">
      <c r="A1769" s="194" t="s">
        <v>1962</v>
      </c>
      <c r="B1769" s="194" t="s">
        <v>1953</v>
      </c>
      <c r="C1769" s="195">
        <v>0</v>
      </c>
      <c r="D1769" s="195">
        <v>-727626.03</v>
      </c>
      <c r="E1769" s="195">
        <v>-5472417492</v>
      </c>
      <c r="F1769" s="195">
        <v>-5472417492</v>
      </c>
    </row>
    <row r="1770" spans="1:6" x14ac:dyDescent="0.25">
      <c r="A1770" s="192" t="s">
        <v>1963</v>
      </c>
      <c r="B1770" s="192" t="s">
        <v>1964</v>
      </c>
      <c r="C1770" s="193">
        <v>-7551915676</v>
      </c>
      <c r="D1770" s="193">
        <v>0</v>
      </c>
      <c r="E1770" s="193">
        <v>0</v>
      </c>
      <c r="F1770" s="193">
        <v>-7551915676</v>
      </c>
    </row>
    <row r="1771" spans="1:6" x14ac:dyDescent="0.25">
      <c r="A1771" s="194" t="s">
        <v>1965</v>
      </c>
      <c r="B1771" s="194" t="s">
        <v>1953</v>
      </c>
      <c r="C1771" s="195">
        <v>0</v>
      </c>
      <c r="D1771" s="195">
        <v>-591731.80000000005</v>
      </c>
      <c r="E1771" s="195">
        <v>-4436002172</v>
      </c>
      <c r="F1771" s="195">
        <v>-4436002172</v>
      </c>
    </row>
    <row r="1772" spans="1:6" x14ac:dyDescent="0.25">
      <c r="A1772" s="192" t="s">
        <v>1966</v>
      </c>
      <c r="B1772" s="192" t="s">
        <v>1953</v>
      </c>
      <c r="C1772" s="193">
        <v>-6164121961</v>
      </c>
      <c r="D1772" s="193">
        <v>0</v>
      </c>
      <c r="E1772" s="193">
        <v>0</v>
      </c>
      <c r="F1772" s="193">
        <v>-6164121961</v>
      </c>
    </row>
    <row r="1773" spans="1:6" x14ac:dyDescent="0.25">
      <c r="A1773" s="194" t="s">
        <v>1967</v>
      </c>
      <c r="B1773" s="194" t="s">
        <v>1968</v>
      </c>
      <c r="C1773" s="195">
        <v>-2560620508</v>
      </c>
      <c r="D1773" s="195">
        <v>-98950.52</v>
      </c>
      <c r="E1773" s="195">
        <v>-731492166</v>
      </c>
      <c r="F1773" s="195">
        <v>-3292112674</v>
      </c>
    </row>
    <row r="1774" spans="1:6" x14ac:dyDescent="0.25">
      <c r="A1774" s="192" t="s">
        <v>3102</v>
      </c>
      <c r="B1774" s="192" t="s">
        <v>3103</v>
      </c>
      <c r="C1774" s="193">
        <v>-870736720</v>
      </c>
      <c r="D1774" s="193">
        <v>0</v>
      </c>
      <c r="E1774" s="193">
        <v>0</v>
      </c>
      <c r="F1774" s="193">
        <v>-870736720</v>
      </c>
    </row>
    <row r="1775" spans="1:6" x14ac:dyDescent="0.25">
      <c r="A1775" s="194" t="s">
        <v>3104</v>
      </c>
      <c r="B1775" s="194" t="s">
        <v>3105</v>
      </c>
      <c r="C1775" s="195">
        <v>-714698541</v>
      </c>
      <c r="D1775" s="195">
        <v>0</v>
      </c>
      <c r="E1775" s="195">
        <v>0</v>
      </c>
      <c r="F1775" s="195">
        <v>-714698541</v>
      </c>
    </row>
    <row r="1776" spans="1:6" x14ac:dyDescent="0.25">
      <c r="A1776" s="192" t="s">
        <v>1969</v>
      </c>
      <c r="B1776" s="192" t="s">
        <v>1970</v>
      </c>
      <c r="C1776" s="193">
        <v>0</v>
      </c>
      <c r="D1776" s="193">
        <v>-75911.13</v>
      </c>
      <c r="E1776" s="193">
        <v>-565156709</v>
      </c>
      <c r="F1776" s="193">
        <v>-565156709</v>
      </c>
    </row>
    <row r="1777" spans="1:6" x14ac:dyDescent="0.25">
      <c r="A1777" s="194" t="s">
        <v>3156</v>
      </c>
      <c r="B1777" s="194" t="s">
        <v>1970</v>
      </c>
      <c r="C1777" s="195">
        <v>0</v>
      </c>
      <c r="D1777" s="195">
        <v>-20644.62</v>
      </c>
      <c r="E1777" s="195">
        <v>-166335457</v>
      </c>
      <c r="F1777" s="195">
        <v>-166335457</v>
      </c>
    </row>
    <row r="1778" spans="1:6" x14ac:dyDescent="0.25">
      <c r="A1778" s="192" t="s">
        <v>1971</v>
      </c>
      <c r="B1778" s="192" t="s">
        <v>1970</v>
      </c>
      <c r="C1778" s="193">
        <v>-890274723</v>
      </c>
      <c r="D1778" s="193">
        <v>0</v>
      </c>
      <c r="E1778" s="193">
        <v>0</v>
      </c>
      <c r="F1778" s="193">
        <v>-890274723</v>
      </c>
    </row>
    <row r="1779" spans="1:6" x14ac:dyDescent="0.25">
      <c r="A1779" s="194" t="s">
        <v>3318</v>
      </c>
      <c r="B1779" s="194" t="s">
        <v>3319</v>
      </c>
      <c r="C1779" s="195">
        <v>-84910524</v>
      </c>
      <c r="D1779" s="195">
        <v>0</v>
      </c>
      <c r="E1779" s="195">
        <v>0</v>
      </c>
      <c r="F1779" s="195">
        <v>-84910524</v>
      </c>
    </row>
    <row r="1780" spans="1:6" x14ac:dyDescent="0.25">
      <c r="A1780" s="192" t="s">
        <v>1972</v>
      </c>
      <c r="B1780" s="192" t="s">
        <v>1973</v>
      </c>
      <c r="C1780" s="193">
        <v>0</v>
      </c>
      <c r="D1780" s="193">
        <v>-114237.06</v>
      </c>
      <c r="E1780" s="193">
        <v>-846920317</v>
      </c>
      <c r="F1780" s="193">
        <v>-846920317</v>
      </c>
    </row>
    <row r="1781" spans="1:6" x14ac:dyDescent="0.25">
      <c r="A1781" s="194" t="s">
        <v>1974</v>
      </c>
      <c r="B1781" s="194" t="s">
        <v>280</v>
      </c>
      <c r="C1781" s="195">
        <v>0</v>
      </c>
      <c r="D1781" s="195">
        <v>-114237.06</v>
      </c>
      <c r="E1781" s="195">
        <v>-846920317</v>
      </c>
      <c r="F1781" s="195">
        <v>-846920317</v>
      </c>
    </row>
    <row r="1782" spans="1:6" x14ac:dyDescent="0.25">
      <c r="A1782" s="192" t="s">
        <v>1975</v>
      </c>
      <c r="B1782" s="192" t="s">
        <v>280</v>
      </c>
      <c r="C1782" s="193">
        <v>0</v>
      </c>
      <c r="D1782" s="193">
        <v>-114237.06</v>
      </c>
      <c r="E1782" s="193">
        <v>-846920317</v>
      </c>
      <c r="F1782" s="193">
        <v>-846920317</v>
      </c>
    </row>
    <row r="1783" spans="1:6" x14ac:dyDescent="0.25">
      <c r="A1783" s="194" t="s">
        <v>1976</v>
      </c>
      <c r="B1783" s="194" t="s">
        <v>1977</v>
      </c>
      <c r="C1783" s="195">
        <v>-258169110</v>
      </c>
      <c r="D1783" s="195">
        <v>0</v>
      </c>
      <c r="E1783" s="195">
        <v>0</v>
      </c>
      <c r="F1783" s="195">
        <v>-258169110</v>
      </c>
    </row>
    <row r="1784" spans="1:6" x14ac:dyDescent="0.25">
      <c r="A1784" s="192" t="s">
        <v>1978</v>
      </c>
      <c r="B1784" s="192" t="s">
        <v>1979</v>
      </c>
      <c r="C1784" s="193">
        <v>-258169110</v>
      </c>
      <c r="D1784" s="193">
        <v>0</v>
      </c>
      <c r="E1784" s="193">
        <v>0</v>
      </c>
      <c r="F1784" s="193">
        <v>-258169110</v>
      </c>
    </row>
    <row r="1785" spans="1:6" x14ac:dyDescent="0.25">
      <c r="A1785" s="194" t="s">
        <v>3157</v>
      </c>
      <c r="B1785" s="194" t="s">
        <v>3158</v>
      </c>
      <c r="C1785" s="195">
        <v>-27555307</v>
      </c>
      <c r="D1785" s="195">
        <v>0</v>
      </c>
      <c r="E1785" s="195">
        <v>0</v>
      </c>
      <c r="F1785" s="195">
        <v>-27555307</v>
      </c>
    </row>
    <row r="1786" spans="1:6" x14ac:dyDescent="0.25">
      <c r="A1786" s="192" t="s">
        <v>1980</v>
      </c>
      <c r="B1786" s="192" t="s">
        <v>1981</v>
      </c>
      <c r="C1786" s="193">
        <v>-230613803</v>
      </c>
      <c r="D1786" s="193">
        <v>0</v>
      </c>
      <c r="E1786" s="193">
        <v>0</v>
      </c>
      <c r="F1786" s="193">
        <v>-230613803</v>
      </c>
    </row>
    <row r="1787" spans="1:6" x14ac:dyDescent="0.25">
      <c r="A1787" s="194" t="s">
        <v>1983</v>
      </c>
      <c r="B1787" s="194" t="s">
        <v>1984</v>
      </c>
      <c r="C1787" s="195">
        <v>-139659607626</v>
      </c>
      <c r="D1787" s="195">
        <v>-15457477.82</v>
      </c>
      <c r="E1787" s="195">
        <v>-115612642852</v>
      </c>
      <c r="F1787" s="195">
        <v>-255272250478</v>
      </c>
    </row>
    <row r="1788" spans="1:6" x14ac:dyDescent="0.25">
      <c r="A1788" s="192" t="s">
        <v>1985</v>
      </c>
      <c r="B1788" s="192" t="s">
        <v>1986</v>
      </c>
      <c r="C1788" s="193">
        <v>-24422704383</v>
      </c>
      <c r="D1788" s="193">
        <v>-6916202.0199999996</v>
      </c>
      <c r="E1788" s="193">
        <v>-51712447752</v>
      </c>
      <c r="F1788" s="193">
        <v>-76135152135</v>
      </c>
    </row>
    <row r="1789" spans="1:6" x14ac:dyDescent="0.25">
      <c r="A1789" s="194" t="s">
        <v>1987</v>
      </c>
      <c r="B1789" s="194" t="s">
        <v>1988</v>
      </c>
      <c r="C1789" s="195">
        <v>-24422704383</v>
      </c>
      <c r="D1789" s="195">
        <v>-6916202.0199999996</v>
      </c>
      <c r="E1789" s="195">
        <v>-51712447752</v>
      </c>
      <c r="F1789" s="195">
        <v>-76135152135</v>
      </c>
    </row>
    <row r="1790" spans="1:6" x14ac:dyDescent="0.25">
      <c r="A1790" s="192" t="s">
        <v>1989</v>
      </c>
      <c r="B1790" s="192" t="s">
        <v>1990</v>
      </c>
      <c r="C1790" s="193">
        <v>0</v>
      </c>
      <c r="D1790" s="193">
        <v>-6916202.0199999996</v>
      </c>
      <c r="E1790" s="193">
        <v>-51712447752</v>
      </c>
      <c r="F1790" s="193">
        <v>-51712447752</v>
      </c>
    </row>
    <row r="1791" spans="1:6" x14ac:dyDescent="0.25">
      <c r="A1791" s="194" t="s">
        <v>1991</v>
      </c>
      <c r="B1791" s="194" t="s">
        <v>1992</v>
      </c>
      <c r="C1791" s="195">
        <v>-24422704383</v>
      </c>
      <c r="D1791" s="195">
        <v>0</v>
      </c>
      <c r="E1791" s="195">
        <v>0</v>
      </c>
      <c r="F1791" s="195">
        <v>-24422704383</v>
      </c>
    </row>
    <row r="1792" spans="1:6" x14ac:dyDescent="0.25">
      <c r="A1792" s="192" t="s">
        <v>1993</v>
      </c>
      <c r="B1792" s="192" t="s">
        <v>1994</v>
      </c>
      <c r="C1792" s="193">
        <v>-84237368503</v>
      </c>
      <c r="D1792" s="193">
        <v>-7210365.5599999996</v>
      </c>
      <c r="E1792" s="193">
        <v>-53945392337</v>
      </c>
      <c r="F1792" s="193">
        <v>-138182760840</v>
      </c>
    </row>
    <row r="1793" spans="1:6" x14ac:dyDescent="0.25">
      <c r="A1793" s="194" t="s">
        <v>1995</v>
      </c>
      <c r="B1793" s="194" t="s">
        <v>1988</v>
      </c>
      <c r="C1793" s="195">
        <v>-84237368503</v>
      </c>
      <c r="D1793" s="195">
        <v>-7210365.5599999996</v>
      </c>
      <c r="E1793" s="195">
        <v>-53945392337</v>
      </c>
      <c r="F1793" s="195">
        <v>-138182760840</v>
      </c>
    </row>
    <row r="1794" spans="1:6" x14ac:dyDescent="0.25">
      <c r="A1794" s="192" t="s">
        <v>1996</v>
      </c>
      <c r="B1794" s="192" t="s">
        <v>1997</v>
      </c>
      <c r="C1794" s="193">
        <v>-206098641</v>
      </c>
      <c r="D1794" s="193">
        <v>0</v>
      </c>
      <c r="E1794" s="193">
        <v>0</v>
      </c>
      <c r="F1794" s="193">
        <v>-206098641</v>
      </c>
    </row>
    <row r="1795" spans="1:6" x14ac:dyDescent="0.25">
      <c r="A1795" s="194" t="s">
        <v>1998</v>
      </c>
      <c r="B1795" s="194" t="s">
        <v>1990</v>
      </c>
      <c r="C1795" s="195">
        <v>0</v>
      </c>
      <c r="D1795" s="195">
        <v>-7210365.5599999996</v>
      </c>
      <c r="E1795" s="195">
        <v>-53945392337</v>
      </c>
      <c r="F1795" s="195">
        <v>-53945392337</v>
      </c>
    </row>
    <row r="1796" spans="1:6" x14ac:dyDescent="0.25">
      <c r="A1796" s="192" t="s">
        <v>1999</v>
      </c>
      <c r="B1796" s="192" t="s">
        <v>1992</v>
      </c>
      <c r="C1796" s="193">
        <v>-84031269862</v>
      </c>
      <c r="D1796" s="193">
        <v>0</v>
      </c>
      <c r="E1796" s="193">
        <v>0</v>
      </c>
      <c r="F1796" s="193">
        <v>-84031269862</v>
      </c>
    </row>
    <row r="1797" spans="1:6" x14ac:dyDescent="0.25">
      <c r="A1797" s="194" t="s">
        <v>2000</v>
      </c>
      <c r="B1797" s="194" t="s">
        <v>2001</v>
      </c>
      <c r="C1797" s="195">
        <v>-6297156323</v>
      </c>
      <c r="D1797" s="195">
        <v>-817431.59</v>
      </c>
      <c r="E1797" s="195">
        <v>-6117637581</v>
      </c>
      <c r="F1797" s="195">
        <v>-12414793904</v>
      </c>
    </row>
    <row r="1798" spans="1:6" x14ac:dyDescent="0.25">
      <c r="A1798" s="192" t="s">
        <v>2002</v>
      </c>
      <c r="B1798" s="192" t="s">
        <v>280</v>
      </c>
      <c r="C1798" s="193">
        <v>-6297156323</v>
      </c>
      <c r="D1798" s="193">
        <v>-805820.55</v>
      </c>
      <c r="E1798" s="193">
        <v>-6030870527</v>
      </c>
      <c r="F1798" s="193">
        <v>-12328026850</v>
      </c>
    </row>
    <row r="1799" spans="1:6" x14ac:dyDescent="0.25">
      <c r="A1799" s="194" t="s">
        <v>2003</v>
      </c>
      <c r="B1799" s="194" t="s">
        <v>280</v>
      </c>
      <c r="C1799" s="195">
        <v>0</v>
      </c>
      <c r="D1799" s="195">
        <v>-805820.55</v>
      </c>
      <c r="E1799" s="195">
        <v>-6030870527</v>
      </c>
      <c r="F1799" s="195">
        <v>-6030870527</v>
      </c>
    </row>
    <row r="1800" spans="1:6" x14ac:dyDescent="0.25">
      <c r="A1800" s="192" t="s">
        <v>2004</v>
      </c>
      <c r="B1800" s="192" t="s">
        <v>280</v>
      </c>
      <c r="C1800" s="193">
        <v>-6297156323</v>
      </c>
      <c r="D1800" s="193">
        <v>0</v>
      </c>
      <c r="E1800" s="193">
        <v>0</v>
      </c>
      <c r="F1800" s="193">
        <v>-6297156323</v>
      </c>
    </row>
    <row r="1801" spans="1:6" x14ac:dyDescent="0.25">
      <c r="A1801" s="194" t="s">
        <v>2005</v>
      </c>
      <c r="B1801" s="194" t="s">
        <v>2006</v>
      </c>
      <c r="C1801" s="195">
        <v>0</v>
      </c>
      <c r="D1801" s="195">
        <v>-11611.04</v>
      </c>
      <c r="E1801" s="195">
        <v>-86767054</v>
      </c>
      <c r="F1801" s="195">
        <v>-86767054</v>
      </c>
    </row>
    <row r="1802" spans="1:6" x14ac:dyDescent="0.25">
      <c r="A1802" s="192" t="s">
        <v>2876</v>
      </c>
      <c r="B1802" s="192" t="s">
        <v>2006</v>
      </c>
      <c r="C1802" s="193">
        <v>0</v>
      </c>
      <c r="D1802" s="193">
        <v>-11611.04</v>
      </c>
      <c r="E1802" s="193">
        <v>-86767054</v>
      </c>
      <c r="F1802" s="193">
        <v>-86767054</v>
      </c>
    </row>
    <row r="1803" spans="1:6" x14ac:dyDescent="0.25">
      <c r="A1803" s="194" t="s">
        <v>2007</v>
      </c>
      <c r="B1803" s="194" t="s">
        <v>2008</v>
      </c>
      <c r="C1803" s="195">
        <v>-1311577900</v>
      </c>
      <c r="D1803" s="195">
        <v>-37469.08</v>
      </c>
      <c r="E1803" s="195">
        <v>-283433111</v>
      </c>
      <c r="F1803" s="195">
        <v>-1595011011</v>
      </c>
    </row>
    <row r="1804" spans="1:6" x14ac:dyDescent="0.25">
      <c r="A1804" s="192" t="s">
        <v>2009</v>
      </c>
      <c r="B1804" s="192" t="s">
        <v>280</v>
      </c>
      <c r="C1804" s="193">
        <v>-1311577900</v>
      </c>
      <c r="D1804" s="193">
        <v>-37469.08</v>
      </c>
      <c r="E1804" s="193">
        <v>-283433111</v>
      </c>
      <c r="F1804" s="193">
        <v>-1595011011</v>
      </c>
    </row>
    <row r="1805" spans="1:6" x14ac:dyDescent="0.25">
      <c r="A1805" s="194" t="s">
        <v>2010</v>
      </c>
      <c r="B1805" s="194" t="s">
        <v>2011</v>
      </c>
      <c r="C1805" s="195">
        <v>0</v>
      </c>
      <c r="D1805" s="195">
        <v>-37469.08</v>
      </c>
      <c r="E1805" s="195">
        <v>-283433111</v>
      </c>
      <c r="F1805" s="195">
        <v>-283433111</v>
      </c>
    </row>
    <row r="1806" spans="1:6" x14ac:dyDescent="0.25">
      <c r="A1806" s="192" t="s">
        <v>2012</v>
      </c>
      <c r="B1806" s="192" t="s">
        <v>2013</v>
      </c>
      <c r="C1806" s="193">
        <v>-1311577900</v>
      </c>
      <c r="D1806" s="193">
        <v>0</v>
      </c>
      <c r="E1806" s="193">
        <v>0</v>
      </c>
      <c r="F1806" s="193">
        <v>-1311577900</v>
      </c>
    </row>
    <row r="1807" spans="1:6" x14ac:dyDescent="0.25">
      <c r="A1807" s="194" t="s">
        <v>2014</v>
      </c>
      <c r="B1807" s="194" t="s">
        <v>2015</v>
      </c>
      <c r="C1807" s="195">
        <v>-3299817575</v>
      </c>
      <c r="D1807" s="195">
        <v>0</v>
      </c>
      <c r="E1807" s="195">
        <v>0</v>
      </c>
      <c r="F1807" s="195">
        <v>-3299817575</v>
      </c>
    </row>
    <row r="1808" spans="1:6" x14ac:dyDescent="0.25">
      <c r="A1808" s="192" t="s">
        <v>2016</v>
      </c>
      <c r="B1808" s="192" t="s">
        <v>280</v>
      </c>
      <c r="C1808" s="193">
        <v>-3299817575</v>
      </c>
      <c r="D1808" s="193">
        <v>0</v>
      </c>
      <c r="E1808" s="193">
        <v>0</v>
      </c>
      <c r="F1808" s="193">
        <v>-3299817575</v>
      </c>
    </row>
    <row r="1809" spans="1:6" x14ac:dyDescent="0.25">
      <c r="A1809" s="194" t="s">
        <v>2017</v>
      </c>
      <c r="B1809" s="194" t="s">
        <v>2018</v>
      </c>
      <c r="C1809" s="195">
        <v>-3299817575</v>
      </c>
      <c r="D1809" s="195">
        <v>0</v>
      </c>
      <c r="E1809" s="195">
        <v>0</v>
      </c>
      <c r="F1809" s="195">
        <v>-3299817575</v>
      </c>
    </row>
    <row r="1810" spans="1:6" x14ac:dyDescent="0.25">
      <c r="A1810" s="192" t="s">
        <v>2019</v>
      </c>
      <c r="B1810" s="192" t="s">
        <v>2020</v>
      </c>
      <c r="C1810" s="193">
        <v>-5859394410</v>
      </c>
      <c r="D1810" s="193">
        <v>-12643.84</v>
      </c>
      <c r="E1810" s="193">
        <v>-94481365</v>
      </c>
      <c r="F1810" s="193">
        <v>-5953875775</v>
      </c>
    </row>
    <row r="1811" spans="1:6" x14ac:dyDescent="0.25">
      <c r="A1811" s="194" t="s">
        <v>2021</v>
      </c>
      <c r="B1811" s="194" t="s">
        <v>2022</v>
      </c>
      <c r="C1811" s="195">
        <v>-5859394410</v>
      </c>
      <c r="D1811" s="195">
        <v>-12643.84</v>
      </c>
      <c r="E1811" s="195">
        <v>-94481365</v>
      </c>
      <c r="F1811" s="195">
        <v>-5953875775</v>
      </c>
    </row>
    <row r="1812" spans="1:6" x14ac:dyDescent="0.25">
      <c r="A1812" s="192" t="s">
        <v>2023</v>
      </c>
      <c r="B1812" s="192" t="s">
        <v>2024</v>
      </c>
      <c r="C1812" s="193">
        <v>0</v>
      </c>
      <c r="D1812" s="193">
        <v>-12643.84</v>
      </c>
      <c r="E1812" s="193">
        <v>-94481365</v>
      </c>
      <c r="F1812" s="193">
        <v>-94481365</v>
      </c>
    </row>
    <row r="1813" spans="1:6" x14ac:dyDescent="0.25">
      <c r="A1813" s="194" t="s">
        <v>2025</v>
      </c>
      <c r="B1813" s="194" t="s">
        <v>2024</v>
      </c>
      <c r="C1813" s="195">
        <v>-5859394410</v>
      </c>
      <c r="D1813" s="195">
        <v>0</v>
      </c>
      <c r="E1813" s="195">
        <v>0</v>
      </c>
      <c r="F1813" s="195">
        <v>-5859394410</v>
      </c>
    </row>
    <row r="1814" spans="1:6" x14ac:dyDescent="0.25">
      <c r="A1814" s="192" t="s">
        <v>2026</v>
      </c>
      <c r="B1814" s="192" t="s">
        <v>2027</v>
      </c>
      <c r="C1814" s="193">
        <v>-6063120720</v>
      </c>
      <c r="D1814" s="193">
        <v>0</v>
      </c>
      <c r="E1814" s="193">
        <v>0</v>
      </c>
      <c r="F1814" s="193">
        <v>-6063120720</v>
      </c>
    </row>
    <row r="1815" spans="1:6" x14ac:dyDescent="0.25">
      <c r="A1815" s="194" t="s">
        <v>2028</v>
      </c>
      <c r="B1815" s="194" t="s">
        <v>2029</v>
      </c>
      <c r="C1815" s="195">
        <v>-6063120720</v>
      </c>
      <c r="D1815" s="195">
        <v>0</v>
      </c>
      <c r="E1815" s="195">
        <v>0</v>
      </c>
      <c r="F1815" s="195">
        <v>-6063120720</v>
      </c>
    </row>
    <row r="1816" spans="1:6" x14ac:dyDescent="0.25">
      <c r="A1816" s="192" t="s">
        <v>2030</v>
      </c>
      <c r="B1816" s="192" t="s">
        <v>2029</v>
      </c>
      <c r="C1816" s="193">
        <v>-6063120720</v>
      </c>
      <c r="D1816" s="193">
        <v>0</v>
      </c>
      <c r="E1816" s="193">
        <v>0</v>
      </c>
      <c r="F1816" s="193">
        <v>-6063120720</v>
      </c>
    </row>
    <row r="1817" spans="1:6" x14ac:dyDescent="0.25">
      <c r="A1817" s="194" t="s">
        <v>2031</v>
      </c>
      <c r="B1817" s="194" t="s">
        <v>1982</v>
      </c>
      <c r="C1817" s="195">
        <v>-8168467812</v>
      </c>
      <c r="D1817" s="195">
        <v>-463365.73</v>
      </c>
      <c r="E1817" s="195">
        <v>-3459250706</v>
      </c>
      <c r="F1817" s="195">
        <v>-11627718518</v>
      </c>
    </row>
    <row r="1818" spans="1:6" x14ac:dyDescent="0.25">
      <c r="A1818" s="192" t="s">
        <v>2032</v>
      </c>
      <c r="B1818" s="192" t="s">
        <v>280</v>
      </c>
      <c r="C1818" s="193">
        <v>-8168467812</v>
      </c>
      <c r="D1818" s="193">
        <v>-463365.73</v>
      </c>
      <c r="E1818" s="193">
        <v>-3459250706</v>
      </c>
      <c r="F1818" s="193">
        <v>-11627718518</v>
      </c>
    </row>
    <row r="1819" spans="1:6" x14ac:dyDescent="0.25">
      <c r="A1819" s="194" t="s">
        <v>2033</v>
      </c>
      <c r="B1819" s="194" t="s">
        <v>280</v>
      </c>
      <c r="C1819" s="195">
        <v>0</v>
      </c>
      <c r="D1819" s="195">
        <v>-463365.73</v>
      </c>
      <c r="E1819" s="195">
        <v>-3459250706</v>
      </c>
      <c r="F1819" s="195">
        <v>-3459250706</v>
      </c>
    </row>
    <row r="1820" spans="1:6" x14ac:dyDescent="0.25">
      <c r="A1820" s="192" t="s">
        <v>2034</v>
      </c>
      <c r="B1820" s="192" t="s">
        <v>280</v>
      </c>
      <c r="C1820" s="193">
        <v>-8168467812</v>
      </c>
      <c r="D1820" s="193">
        <v>0</v>
      </c>
      <c r="E1820" s="193">
        <v>0</v>
      </c>
      <c r="F1820" s="193">
        <v>-8168467812</v>
      </c>
    </row>
    <row r="1821" spans="1:6" x14ac:dyDescent="0.25">
      <c r="A1821" s="194" t="s">
        <v>2035</v>
      </c>
      <c r="B1821" s="194" t="s">
        <v>2036</v>
      </c>
      <c r="C1821" s="195">
        <v>-2986663206</v>
      </c>
      <c r="D1821" s="195">
        <v>-330278.23</v>
      </c>
      <c r="E1821" s="195">
        <v>-2481821893</v>
      </c>
      <c r="F1821" s="195">
        <v>-5468485099</v>
      </c>
    </row>
    <row r="1822" spans="1:6" x14ac:dyDescent="0.25">
      <c r="A1822" s="192" t="s">
        <v>2037</v>
      </c>
      <c r="B1822" s="192" t="s">
        <v>2038</v>
      </c>
      <c r="C1822" s="193">
        <v>-2945728286</v>
      </c>
      <c r="D1822" s="193">
        <v>-320550.12</v>
      </c>
      <c r="E1822" s="193">
        <v>-2409234255</v>
      </c>
      <c r="F1822" s="193">
        <v>-5354962541</v>
      </c>
    </row>
    <row r="1823" spans="1:6" x14ac:dyDescent="0.25">
      <c r="A1823" s="194" t="s">
        <v>2039</v>
      </c>
      <c r="B1823" s="194" t="s">
        <v>1988</v>
      </c>
      <c r="C1823" s="195">
        <v>-2945728286</v>
      </c>
      <c r="D1823" s="195">
        <v>-320550.12</v>
      </c>
      <c r="E1823" s="195">
        <v>-2409234255</v>
      </c>
      <c r="F1823" s="195">
        <v>-5354962541</v>
      </c>
    </row>
    <row r="1824" spans="1:6" x14ac:dyDescent="0.25">
      <c r="A1824" s="192" t="s">
        <v>2040</v>
      </c>
      <c r="B1824" s="192" t="s">
        <v>2041</v>
      </c>
      <c r="C1824" s="193">
        <v>0</v>
      </c>
      <c r="D1824" s="193">
        <v>-245828.83</v>
      </c>
      <c r="E1824" s="193">
        <v>-1848059634</v>
      </c>
      <c r="F1824" s="193">
        <v>-1848059634</v>
      </c>
    </row>
    <row r="1825" spans="1:6" x14ac:dyDescent="0.25">
      <c r="A1825" s="194" t="s">
        <v>2042</v>
      </c>
      <c r="B1825" s="194" t="s">
        <v>2043</v>
      </c>
      <c r="C1825" s="195">
        <v>-2267718970</v>
      </c>
      <c r="D1825" s="195">
        <v>0</v>
      </c>
      <c r="E1825" s="195">
        <v>0</v>
      </c>
      <c r="F1825" s="195">
        <v>-2267718970</v>
      </c>
    </row>
    <row r="1826" spans="1:6" x14ac:dyDescent="0.25">
      <c r="A1826" s="192" t="s">
        <v>2044</v>
      </c>
      <c r="B1826" s="192" t="s">
        <v>2045</v>
      </c>
      <c r="C1826" s="193">
        <v>0</v>
      </c>
      <c r="D1826" s="193">
        <v>-74721.289999999994</v>
      </c>
      <c r="E1826" s="193">
        <v>-561174621</v>
      </c>
      <c r="F1826" s="193">
        <v>-561174621</v>
      </c>
    </row>
    <row r="1827" spans="1:6" x14ac:dyDescent="0.25">
      <c r="A1827" s="194" t="s">
        <v>2046</v>
      </c>
      <c r="B1827" s="194" t="s">
        <v>2047</v>
      </c>
      <c r="C1827" s="195">
        <v>-678009316</v>
      </c>
      <c r="D1827" s="195">
        <v>0</v>
      </c>
      <c r="E1827" s="195">
        <v>0</v>
      </c>
      <c r="F1827" s="195">
        <v>-678009316</v>
      </c>
    </row>
    <row r="1828" spans="1:6" x14ac:dyDescent="0.25">
      <c r="A1828" s="192" t="s">
        <v>3021</v>
      </c>
      <c r="B1828" s="192" t="s">
        <v>3022</v>
      </c>
      <c r="C1828" s="193">
        <v>-12393021</v>
      </c>
      <c r="D1828" s="193">
        <v>0</v>
      </c>
      <c r="E1828" s="193">
        <v>0</v>
      </c>
      <c r="F1828" s="193">
        <v>-12393021</v>
      </c>
    </row>
    <row r="1829" spans="1:6" x14ac:dyDescent="0.25">
      <c r="A1829" s="194" t="s">
        <v>3023</v>
      </c>
      <c r="B1829" s="194" t="s">
        <v>2029</v>
      </c>
      <c r="C1829" s="195">
        <v>-12393021</v>
      </c>
      <c r="D1829" s="195">
        <v>0</v>
      </c>
      <c r="E1829" s="195">
        <v>0</v>
      </c>
      <c r="F1829" s="195">
        <v>-12393021</v>
      </c>
    </row>
    <row r="1830" spans="1:6" x14ac:dyDescent="0.25">
      <c r="A1830" s="192" t="s">
        <v>3024</v>
      </c>
      <c r="B1830" s="192" t="s">
        <v>3025</v>
      </c>
      <c r="C1830" s="193">
        <v>-9533093</v>
      </c>
      <c r="D1830" s="193">
        <v>0</v>
      </c>
      <c r="E1830" s="193">
        <v>0</v>
      </c>
      <c r="F1830" s="193">
        <v>-9533093</v>
      </c>
    </row>
    <row r="1831" spans="1:6" x14ac:dyDescent="0.25">
      <c r="A1831" s="194" t="s">
        <v>3026</v>
      </c>
      <c r="B1831" s="194" t="s">
        <v>2047</v>
      </c>
      <c r="C1831" s="195">
        <v>-2859928</v>
      </c>
      <c r="D1831" s="195">
        <v>0</v>
      </c>
      <c r="E1831" s="195">
        <v>0</v>
      </c>
      <c r="F1831" s="195">
        <v>-2859928</v>
      </c>
    </row>
    <row r="1832" spans="1:6" x14ac:dyDescent="0.25">
      <c r="A1832" s="192" t="s">
        <v>2048</v>
      </c>
      <c r="B1832" s="192" t="s">
        <v>2049</v>
      </c>
      <c r="C1832" s="193">
        <v>-28541899</v>
      </c>
      <c r="D1832" s="193">
        <v>-9728.11</v>
      </c>
      <c r="E1832" s="193">
        <v>-72587638</v>
      </c>
      <c r="F1832" s="193">
        <v>-101129537</v>
      </c>
    </row>
    <row r="1833" spans="1:6" x14ac:dyDescent="0.25">
      <c r="A1833" s="194" t="s">
        <v>2050</v>
      </c>
      <c r="B1833" s="194" t="s">
        <v>2029</v>
      </c>
      <c r="C1833" s="195">
        <v>-28541899</v>
      </c>
      <c r="D1833" s="195">
        <v>-9728.11</v>
      </c>
      <c r="E1833" s="195">
        <v>-72587638</v>
      </c>
      <c r="F1833" s="195">
        <v>-101129537</v>
      </c>
    </row>
    <row r="1834" spans="1:6" x14ac:dyDescent="0.25">
      <c r="A1834" s="192" t="s">
        <v>2051</v>
      </c>
      <c r="B1834" s="192" t="s">
        <v>2041</v>
      </c>
      <c r="C1834" s="193">
        <v>0</v>
      </c>
      <c r="D1834" s="193">
        <v>-7472.62</v>
      </c>
      <c r="E1834" s="193">
        <v>-55758849</v>
      </c>
      <c r="F1834" s="193">
        <v>-55758849</v>
      </c>
    </row>
    <row r="1835" spans="1:6" x14ac:dyDescent="0.25">
      <c r="A1835" s="194" t="s">
        <v>3027</v>
      </c>
      <c r="B1835" s="194" t="s">
        <v>2043</v>
      </c>
      <c r="C1835" s="195">
        <v>-28365192</v>
      </c>
      <c r="D1835" s="195">
        <v>0</v>
      </c>
      <c r="E1835" s="195">
        <v>0</v>
      </c>
      <c r="F1835" s="195">
        <v>-28365192</v>
      </c>
    </row>
    <row r="1836" spans="1:6" x14ac:dyDescent="0.25">
      <c r="A1836" s="192" t="s">
        <v>2052</v>
      </c>
      <c r="B1836" s="192" t="s">
        <v>2045</v>
      </c>
      <c r="C1836" s="193">
        <v>0</v>
      </c>
      <c r="D1836" s="193">
        <v>-2255.4899999999998</v>
      </c>
      <c r="E1836" s="193">
        <v>-16828789</v>
      </c>
      <c r="F1836" s="193">
        <v>-16828789</v>
      </c>
    </row>
    <row r="1837" spans="1:6" x14ac:dyDescent="0.25">
      <c r="A1837" s="194" t="s">
        <v>3028</v>
      </c>
      <c r="B1837" s="194" t="s">
        <v>2047</v>
      </c>
      <c r="C1837" s="195">
        <v>-176707</v>
      </c>
      <c r="D1837" s="195">
        <v>0</v>
      </c>
      <c r="E1837" s="195">
        <v>0</v>
      </c>
      <c r="F1837" s="195">
        <v>-176707</v>
      </c>
    </row>
    <row r="1838" spans="1:6" x14ac:dyDescent="0.25">
      <c r="A1838" s="192" t="s">
        <v>2053</v>
      </c>
      <c r="B1838" s="192" t="s">
        <v>2054</v>
      </c>
      <c r="C1838" s="193">
        <v>-773066381965</v>
      </c>
      <c r="D1838" s="193">
        <v>0</v>
      </c>
      <c r="E1838" s="193">
        <v>0</v>
      </c>
      <c r="F1838" s="193">
        <v>-773066381965</v>
      </c>
    </row>
    <row r="1839" spans="1:6" x14ac:dyDescent="0.25">
      <c r="A1839" s="194" t="s">
        <v>2055</v>
      </c>
      <c r="B1839" s="194" t="s">
        <v>2056</v>
      </c>
      <c r="C1839" s="195">
        <v>-557699247547</v>
      </c>
      <c r="D1839" s="195">
        <v>0</v>
      </c>
      <c r="E1839" s="195">
        <v>0</v>
      </c>
      <c r="F1839" s="195">
        <v>-557699247547</v>
      </c>
    </row>
    <row r="1840" spans="1:6" x14ac:dyDescent="0.25">
      <c r="A1840" s="192" t="s">
        <v>2057</v>
      </c>
      <c r="B1840" s="192" t="s">
        <v>2058</v>
      </c>
      <c r="C1840" s="193">
        <v>-43306047801</v>
      </c>
      <c r="D1840" s="193">
        <v>0</v>
      </c>
      <c r="E1840" s="193">
        <v>0</v>
      </c>
      <c r="F1840" s="193">
        <v>-43306047801</v>
      </c>
    </row>
    <row r="1841" spans="1:6" x14ac:dyDescent="0.25">
      <c r="A1841" s="194" t="s">
        <v>2059</v>
      </c>
      <c r="B1841" s="194" t="s">
        <v>2058</v>
      </c>
      <c r="C1841" s="195">
        <v>-43306047801</v>
      </c>
      <c r="D1841" s="195">
        <v>0</v>
      </c>
      <c r="E1841" s="195">
        <v>0</v>
      </c>
      <c r="F1841" s="195">
        <v>-43306047801</v>
      </c>
    </row>
    <row r="1842" spans="1:6" x14ac:dyDescent="0.25">
      <c r="A1842" s="192" t="s">
        <v>2060</v>
      </c>
      <c r="B1842" s="192" t="s">
        <v>2061</v>
      </c>
      <c r="C1842" s="193">
        <v>-13812925050</v>
      </c>
      <c r="D1842" s="193">
        <v>0</v>
      </c>
      <c r="E1842" s="193">
        <v>0</v>
      </c>
      <c r="F1842" s="193">
        <v>-13812925050</v>
      </c>
    </row>
    <row r="1843" spans="1:6" x14ac:dyDescent="0.25">
      <c r="A1843" s="194" t="s">
        <v>2062</v>
      </c>
      <c r="B1843" s="194" t="s">
        <v>2061</v>
      </c>
      <c r="C1843" s="195">
        <v>-13812925050</v>
      </c>
      <c r="D1843" s="195">
        <v>0</v>
      </c>
      <c r="E1843" s="195">
        <v>0</v>
      </c>
      <c r="F1843" s="195">
        <v>-13812925050</v>
      </c>
    </row>
    <row r="1844" spans="1:6" x14ac:dyDescent="0.25">
      <c r="A1844" s="192" t="s">
        <v>2063</v>
      </c>
      <c r="B1844" s="192" t="s">
        <v>2064</v>
      </c>
      <c r="C1844" s="193">
        <v>-56134818104</v>
      </c>
      <c r="D1844" s="193">
        <v>0</v>
      </c>
      <c r="E1844" s="193">
        <v>0</v>
      </c>
      <c r="F1844" s="193">
        <v>-56134818104</v>
      </c>
    </row>
    <row r="1845" spans="1:6" x14ac:dyDescent="0.25">
      <c r="A1845" s="194" t="s">
        <v>2065</v>
      </c>
      <c r="B1845" s="194" t="s">
        <v>2066</v>
      </c>
      <c r="C1845" s="195">
        <v>-56134818104</v>
      </c>
      <c r="D1845" s="195">
        <v>0</v>
      </c>
      <c r="E1845" s="195">
        <v>0</v>
      </c>
      <c r="F1845" s="195">
        <v>-56134818104</v>
      </c>
    </row>
    <row r="1846" spans="1:6" x14ac:dyDescent="0.25">
      <c r="A1846" s="192" t="s">
        <v>2067</v>
      </c>
      <c r="B1846" s="192" t="s">
        <v>2068</v>
      </c>
      <c r="C1846" s="193">
        <v>-3639336583</v>
      </c>
      <c r="D1846" s="193">
        <v>0</v>
      </c>
      <c r="E1846" s="193">
        <v>0</v>
      </c>
      <c r="F1846" s="193">
        <v>-3639336583</v>
      </c>
    </row>
    <row r="1847" spans="1:6" x14ac:dyDescent="0.25">
      <c r="A1847" s="194" t="s">
        <v>2069</v>
      </c>
      <c r="B1847" s="194" t="s">
        <v>2070</v>
      </c>
      <c r="C1847" s="195">
        <v>-3639336583</v>
      </c>
      <c r="D1847" s="195">
        <v>0</v>
      </c>
      <c r="E1847" s="195">
        <v>0</v>
      </c>
      <c r="F1847" s="195">
        <v>-3639336583</v>
      </c>
    </row>
    <row r="1848" spans="1:6" x14ac:dyDescent="0.25">
      <c r="A1848" s="192" t="s">
        <v>2071</v>
      </c>
      <c r="B1848" s="192" t="s">
        <v>2072</v>
      </c>
      <c r="C1848" s="193">
        <v>-412560101669</v>
      </c>
      <c r="D1848" s="193">
        <v>0</v>
      </c>
      <c r="E1848" s="193">
        <v>0</v>
      </c>
      <c r="F1848" s="193">
        <v>-412560101669</v>
      </c>
    </row>
    <row r="1849" spans="1:6" x14ac:dyDescent="0.25">
      <c r="A1849" s="194" t="s">
        <v>2073</v>
      </c>
      <c r="B1849" s="194" t="s">
        <v>2074</v>
      </c>
      <c r="C1849" s="195">
        <v>-410541504814</v>
      </c>
      <c r="D1849" s="195">
        <v>0</v>
      </c>
      <c r="E1849" s="195">
        <v>0</v>
      </c>
      <c r="F1849" s="195">
        <v>-410541504814</v>
      </c>
    </row>
    <row r="1850" spans="1:6" x14ac:dyDescent="0.25">
      <c r="A1850" s="192" t="s">
        <v>2075</v>
      </c>
      <c r="B1850" s="192" t="s">
        <v>2076</v>
      </c>
      <c r="C1850" s="193">
        <v>-2018596855</v>
      </c>
      <c r="D1850" s="193">
        <v>0</v>
      </c>
      <c r="E1850" s="193">
        <v>0</v>
      </c>
      <c r="F1850" s="193">
        <v>-2018596855</v>
      </c>
    </row>
    <row r="1851" spans="1:6" x14ac:dyDescent="0.25">
      <c r="A1851" s="194" t="s">
        <v>2077</v>
      </c>
      <c r="B1851" s="194" t="s">
        <v>2078</v>
      </c>
      <c r="C1851" s="195">
        <v>-2067317107</v>
      </c>
      <c r="D1851" s="195">
        <v>0</v>
      </c>
      <c r="E1851" s="195">
        <v>0</v>
      </c>
      <c r="F1851" s="195">
        <v>-2067317107</v>
      </c>
    </row>
    <row r="1852" spans="1:6" x14ac:dyDescent="0.25">
      <c r="A1852" s="192" t="s">
        <v>2079</v>
      </c>
      <c r="B1852" s="192" t="s">
        <v>2080</v>
      </c>
      <c r="C1852" s="193">
        <v>-2067317107</v>
      </c>
      <c r="D1852" s="193">
        <v>0</v>
      </c>
      <c r="E1852" s="193">
        <v>0</v>
      </c>
      <c r="F1852" s="193">
        <v>-2067317107</v>
      </c>
    </row>
    <row r="1853" spans="1:6" x14ac:dyDescent="0.25">
      <c r="A1853" s="194" t="s">
        <v>2081</v>
      </c>
      <c r="B1853" s="194" t="s">
        <v>2082</v>
      </c>
      <c r="C1853" s="195">
        <v>-26096946444</v>
      </c>
      <c r="D1853" s="195">
        <v>0</v>
      </c>
      <c r="E1853" s="195">
        <v>0</v>
      </c>
      <c r="F1853" s="195">
        <v>-26096946444</v>
      </c>
    </row>
    <row r="1854" spans="1:6" x14ac:dyDescent="0.25">
      <c r="A1854" s="192" t="s">
        <v>2083</v>
      </c>
      <c r="B1854" s="192" t="s">
        <v>774</v>
      </c>
      <c r="C1854" s="193">
        <v>-9260080355</v>
      </c>
      <c r="D1854" s="193">
        <v>0</v>
      </c>
      <c r="E1854" s="193">
        <v>0</v>
      </c>
      <c r="F1854" s="193">
        <v>-9260080355</v>
      </c>
    </row>
    <row r="1855" spans="1:6" x14ac:dyDescent="0.25">
      <c r="A1855" s="194" t="s">
        <v>2084</v>
      </c>
      <c r="B1855" s="194" t="s">
        <v>2085</v>
      </c>
      <c r="C1855" s="195">
        <v>-16836866089</v>
      </c>
      <c r="D1855" s="195">
        <v>0</v>
      </c>
      <c r="E1855" s="195">
        <v>0</v>
      </c>
      <c r="F1855" s="195">
        <v>-16836866089</v>
      </c>
    </row>
    <row r="1856" spans="1:6" x14ac:dyDescent="0.25">
      <c r="A1856" s="192" t="s">
        <v>2086</v>
      </c>
      <c r="B1856" s="192" t="s">
        <v>2087</v>
      </c>
      <c r="C1856" s="193">
        <v>-81754789</v>
      </c>
      <c r="D1856" s="193">
        <v>0</v>
      </c>
      <c r="E1856" s="193">
        <v>0</v>
      </c>
      <c r="F1856" s="193">
        <v>-81754789</v>
      </c>
    </row>
    <row r="1857" spans="1:6" x14ac:dyDescent="0.25">
      <c r="A1857" s="194" t="s">
        <v>2088</v>
      </c>
      <c r="B1857" s="194" t="s">
        <v>2089</v>
      </c>
      <c r="C1857" s="195">
        <v>-81754789</v>
      </c>
      <c r="D1857" s="195">
        <v>0</v>
      </c>
      <c r="E1857" s="195">
        <v>0</v>
      </c>
      <c r="F1857" s="195">
        <v>-81754789</v>
      </c>
    </row>
    <row r="1858" spans="1:6" x14ac:dyDescent="0.25">
      <c r="A1858" s="192" t="s">
        <v>2090</v>
      </c>
      <c r="B1858" s="192" t="s">
        <v>2091</v>
      </c>
      <c r="C1858" s="193">
        <v>-215367134418</v>
      </c>
      <c r="D1858" s="193">
        <v>0</v>
      </c>
      <c r="E1858" s="193">
        <v>0</v>
      </c>
      <c r="F1858" s="193">
        <v>-215367134418</v>
      </c>
    </row>
    <row r="1859" spans="1:6" x14ac:dyDescent="0.25">
      <c r="A1859" s="194" t="s">
        <v>2092</v>
      </c>
      <c r="B1859" s="194" t="s">
        <v>2093</v>
      </c>
      <c r="C1859" s="195">
        <v>-71327609511</v>
      </c>
      <c r="D1859" s="195">
        <v>0</v>
      </c>
      <c r="E1859" s="195">
        <v>0</v>
      </c>
      <c r="F1859" s="195">
        <v>-71327609511</v>
      </c>
    </row>
    <row r="1860" spans="1:6" x14ac:dyDescent="0.25">
      <c r="A1860" s="192" t="s">
        <v>2094</v>
      </c>
      <c r="B1860" s="192" t="s">
        <v>2095</v>
      </c>
      <c r="C1860" s="193">
        <v>-71327609511</v>
      </c>
      <c r="D1860" s="193">
        <v>0</v>
      </c>
      <c r="E1860" s="193">
        <v>0</v>
      </c>
      <c r="F1860" s="193">
        <v>-71327609511</v>
      </c>
    </row>
    <row r="1861" spans="1:6" x14ac:dyDescent="0.25">
      <c r="A1861" s="194" t="s">
        <v>2096</v>
      </c>
      <c r="B1861" s="194" t="s">
        <v>2093</v>
      </c>
      <c r="C1861" s="195">
        <v>-28930486967</v>
      </c>
      <c r="D1861" s="195">
        <v>0</v>
      </c>
      <c r="E1861" s="195">
        <v>0</v>
      </c>
      <c r="F1861" s="195">
        <v>-28930486967</v>
      </c>
    </row>
    <row r="1862" spans="1:6" x14ac:dyDescent="0.25">
      <c r="A1862" s="192" t="s">
        <v>2097</v>
      </c>
      <c r="B1862" s="192" t="s">
        <v>2098</v>
      </c>
      <c r="C1862" s="193">
        <v>-28930486967</v>
      </c>
      <c r="D1862" s="193">
        <v>0</v>
      </c>
      <c r="E1862" s="193">
        <v>0</v>
      </c>
      <c r="F1862" s="193">
        <v>-28930486967</v>
      </c>
    </row>
    <row r="1863" spans="1:6" x14ac:dyDescent="0.25">
      <c r="A1863" s="194" t="s">
        <v>2099</v>
      </c>
      <c r="B1863" s="194" t="s">
        <v>2100</v>
      </c>
      <c r="C1863" s="195">
        <v>-114958603942</v>
      </c>
      <c r="D1863" s="195">
        <v>0</v>
      </c>
      <c r="E1863" s="195">
        <v>0</v>
      </c>
      <c r="F1863" s="195">
        <v>-114958603942</v>
      </c>
    </row>
    <row r="1864" spans="1:6" x14ac:dyDescent="0.25">
      <c r="A1864" s="192" t="s">
        <v>2101</v>
      </c>
      <c r="B1864" s="192" t="s">
        <v>2102</v>
      </c>
      <c r="C1864" s="193">
        <v>-114958603942</v>
      </c>
      <c r="D1864" s="193">
        <v>0</v>
      </c>
      <c r="E1864" s="193">
        <v>0</v>
      </c>
      <c r="F1864" s="193">
        <v>-114958603942</v>
      </c>
    </row>
    <row r="1865" spans="1:6" x14ac:dyDescent="0.25">
      <c r="A1865" s="194" t="s">
        <v>2103</v>
      </c>
      <c r="B1865" s="194" t="s">
        <v>2100</v>
      </c>
      <c r="C1865" s="195">
        <v>-150433998</v>
      </c>
      <c r="D1865" s="195">
        <v>0</v>
      </c>
      <c r="E1865" s="195">
        <v>0</v>
      </c>
      <c r="F1865" s="195">
        <v>-150433998</v>
      </c>
    </row>
    <row r="1866" spans="1:6" x14ac:dyDescent="0.25">
      <c r="A1866" s="192" t="s">
        <v>2104</v>
      </c>
      <c r="B1866" s="192" t="s">
        <v>2105</v>
      </c>
      <c r="C1866" s="193">
        <v>-150433998</v>
      </c>
      <c r="D1866" s="193">
        <v>0</v>
      </c>
      <c r="E1866" s="193">
        <v>0</v>
      </c>
      <c r="F1866" s="193">
        <v>-150433998</v>
      </c>
    </row>
    <row r="1867" spans="1:6" x14ac:dyDescent="0.25">
      <c r="A1867" s="194" t="s">
        <v>2106</v>
      </c>
      <c r="B1867" s="194" t="s">
        <v>2107</v>
      </c>
      <c r="C1867" s="195">
        <v>-36399050017</v>
      </c>
      <c r="D1867" s="195">
        <v>-6488.88</v>
      </c>
      <c r="E1867" s="195">
        <v>-47843038</v>
      </c>
      <c r="F1867" s="195">
        <v>-36446893055</v>
      </c>
    </row>
    <row r="1868" spans="1:6" x14ac:dyDescent="0.25">
      <c r="A1868" s="192" t="s">
        <v>2108</v>
      </c>
      <c r="B1868" s="192" t="s">
        <v>2109</v>
      </c>
      <c r="C1868" s="193">
        <v>-29510803305</v>
      </c>
      <c r="D1868" s="193">
        <v>0</v>
      </c>
      <c r="E1868" s="193">
        <v>0</v>
      </c>
      <c r="F1868" s="193">
        <v>-29510803305</v>
      </c>
    </row>
    <row r="1869" spans="1:6" x14ac:dyDescent="0.25">
      <c r="A1869" s="194" t="s">
        <v>2110</v>
      </c>
      <c r="B1869" s="194" t="s">
        <v>2111</v>
      </c>
      <c r="C1869" s="195">
        <v>-29510803305</v>
      </c>
      <c r="D1869" s="195">
        <v>0</v>
      </c>
      <c r="E1869" s="195">
        <v>0</v>
      </c>
      <c r="F1869" s="195">
        <v>-29510803305</v>
      </c>
    </row>
    <row r="1870" spans="1:6" x14ac:dyDescent="0.25">
      <c r="A1870" s="192" t="s">
        <v>2112</v>
      </c>
      <c r="B1870" s="192" t="s">
        <v>2113</v>
      </c>
      <c r="C1870" s="193">
        <v>-13297528913</v>
      </c>
      <c r="D1870" s="193">
        <v>0</v>
      </c>
      <c r="E1870" s="193">
        <v>0</v>
      </c>
      <c r="F1870" s="193">
        <v>-13297528913</v>
      </c>
    </row>
    <row r="1871" spans="1:6" x14ac:dyDescent="0.25">
      <c r="A1871" s="194" t="s">
        <v>2114</v>
      </c>
      <c r="B1871" s="194" t="s">
        <v>2115</v>
      </c>
      <c r="C1871" s="195">
        <v>-11967793097</v>
      </c>
      <c r="D1871" s="195">
        <v>0</v>
      </c>
      <c r="E1871" s="195">
        <v>0</v>
      </c>
      <c r="F1871" s="195">
        <v>-11967793097</v>
      </c>
    </row>
    <row r="1872" spans="1:6" x14ac:dyDescent="0.25">
      <c r="A1872" s="192" t="s">
        <v>2116</v>
      </c>
      <c r="B1872" s="192" t="s">
        <v>2117</v>
      </c>
      <c r="C1872" s="193">
        <v>-2887998680</v>
      </c>
      <c r="D1872" s="193">
        <v>0</v>
      </c>
      <c r="E1872" s="193">
        <v>0</v>
      </c>
      <c r="F1872" s="193">
        <v>-2887998680</v>
      </c>
    </row>
    <row r="1873" spans="1:6" x14ac:dyDescent="0.25">
      <c r="A1873" s="194" t="s">
        <v>3159</v>
      </c>
      <c r="B1873" s="194" t="s">
        <v>3160</v>
      </c>
      <c r="C1873" s="195">
        <v>-5547945</v>
      </c>
      <c r="D1873" s="195">
        <v>0</v>
      </c>
      <c r="E1873" s="195">
        <v>0</v>
      </c>
      <c r="F1873" s="195">
        <v>-5547945</v>
      </c>
    </row>
    <row r="1874" spans="1:6" x14ac:dyDescent="0.25">
      <c r="A1874" s="192" t="s">
        <v>2118</v>
      </c>
      <c r="B1874" s="192" t="s">
        <v>2119</v>
      </c>
      <c r="C1874" s="193">
        <v>-1351934670</v>
      </c>
      <c r="D1874" s="193">
        <v>0</v>
      </c>
      <c r="E1874" s="193">
        <v>0</v>
      </c>
      <c r="F1874" s="193">
        <v>-1351934670</v>
      </c>
    </row>
    <row r="1875" spans="1:6" x14ac:dyDescent="0.25">
      <c r="A1875" s="194" t="s">
        <v>2120</v>
      </c>
      <c r="B1875" s="194" t="s">
        <v>2121</v>
      </c>
      <c r="C1875" s="195">
        <v>-6888246712</v>
      </c>
      <c r="D1875" s="195">
        <v>-6488.88</v>
      </c>
      <c r="E1875" s="195">
        <v>-47843038</v>
      </c>
      <c r="F1875" s="195">
        <v>-6936089750</v>
      </c>
    </row>
    <row r="1876" spans="1:6" x14ac:dyDescent="0.25">
      <c r="A1876" s="192" t="s">
        <v>2122</v>
      </c>
      <c r="B1876" s="192" t="s">
        <v>2123</v>
      </c>
      <c r="C1876" s="193">
        <v>-3975462575</v>
      </c>
      <c r="D1876" s="193">
        <v>-6488.88</v>
      </c>
      <c r="E1876" s="193">
        <v>-47843038</v>
      </c>
      <c r="F1876" s="193">
        <v>-4023305613</v>
      </c>
    </row>
    <row r="1877" spans="1:6" x14ac:dyDescent="0.25">
      <c r="A1877" s="194" t="s">
        <v>2124</v>
      </c>
      <c r="B1877" s="194" t="s">
        <v>2125</v>
      </c>
      <c r="C1877" s="195">
        <v>0</v>
      </c>
      <c r="D1877" s="195">
        <v>-6488.88</v>
      </c>
      <c r="E1877" s="195">
        <v>-47843038</v>
      </c>
      <c r="F1877" s="195">
        <v>-47843038</v>
      </c>
    </row>
    <row r="1878" spans="1:6" x14ac:dyDescent="0.25">
      <c r="A1878" s="192" t="s">
        <v>2126</v>
      </c>
      <c r="B1878" s="192" t="s">
        <v>2127</v>
      </c>
      <c r="C1878" s="193">
        <v>-2594476734</v>
      </c>
      <c r="D1878" s="193">
        <v>0</v>
      </c>
      <c r="E1878" s="193">
        <v>0</v>
      </c>
      <c r="F1878" s="193">
        <v>-2594476734</v>
      </c>
    </row>
    <row r="1879" spans="1:6" x14ac:dyDescent="0.25">
      <c r="A1879" s="194" t="s">
        <v>2128</v>
      </c>
      <c r="B1879" s="194" t="s">
        <v>2129</v>
      </c>
      <c r="C1879" s="195">
        <v>-1380985841</v>
      </c>
      <c r="D1879" s="195">
        <v>0</v>
      </c>
      <c r="E1879" s="195">
        <v>0</v>
      </c>
      <c r="F1879" s="195">
        <v>-1380985841</v>
      </c>
    </row>
    <row r="1880" spans="1:6" x14ac:dyDescent="0.25">
      <c r="A1880" s="192" t="s">
        <v>2130</v>
      </c>
      <c r="B1880" s="192" t="s">
        <v>2131</v>
      </c>
      <c r="C1880" s="193">
        <v>-2912784137</v>
      </c>
      <c r="D1880" s="193">
        <v>0</v>
      </c>
      <c r="E1880" s="193">
        <v>0</v>
      </c>
      <c r="F1880" s="193">
        <v>-2912784137</v>
      </c>
    </row>
    <row r="1881" spans="1:6" x14ac:dyDescent="0.25">
      <c r="A1881" s="194" t="s">
        <v>2132</v>
      </c>
      <c r="B1881" s="194" t="s">
        <v>2133</v>
      </c>
      <c r="C1881" s="195">
        <v>-2641045007</v>
      </c>
      <c r="D1881" s="195">
        <v>0</v>
      </c>
      <c r="E1881" s="195">
        <v>0</v>
      </c>
      <c r="F1881" s="195">
        <v>-2641045007</v>
      </c>
    </row>
    <row r="1882" spans="1:6" x14ac:dyDescent="0.25">
      <c r="A1882" s="192" t="s">
        <v>3456</v>
      </c>
      <c r="B1882" s="192" t="s">
        <v>3457</v>
      </c>
      <c r="C1882" s="193">
        <v>-271739130</v>
      </c>
      <c r="D1882" s="193">
        <v>0</v>
      </c>
      <c r="E1882" s="193">
        <v>0</v>
      </c>
      <c r="F1882" s="193">
        <v>-271739130</v>
      </c>
    </row>
    <row r="1883" spans="1:6" x14ac:dyDescent="0.25">
      <c r="A1883" s="194" t="s">
        <v>2134</v>
      </c>
      <c r="B1883" s="194" t="s">
        <v>2135</v>
      </c>
      <c r="C1883" s="195">
        <v>-92944089119</v>
      </c>
      <c r="D1883" s="195">
        <v>-155002.23999999999</v>
      </c>
      <c r="E1883" s="195">
        <v>-1143978894</v>
      </c>
      <c r="F1883" s="195">
        <v>-94088068013</v>
      </c>
    </row>
    <row r="1884" spans="1:6" x14ac:dyDescent="0.25">
      <c r="A1884" s="192" t="s">
        <v>2136</v>
      </c>
      <c r="B1884" s="192" t="s">
        <v>2137</v>
      </c>
      <c r="C1884" s="193">
        <v>-92944089119</v>
      </c>
      <c r="D1884" s="193">
        <v>-155002.23999999999</v>
      </c>
      <c r="E1884" s="193">
        <v>-1143978894</v>
      </c>
      <c r="F1884" s="193">
        <v>-94088068013</v>
      </c>
    </row>
    <row r="1885" spans="1:6" x14ac:dyDescent="0.25">
      <c r="A1885" s="194" t="s">
        <v>2138</v>
      </c>
      <c r="B1885" s="194" t="s">
        <v>280</v>
      </c>
      <c r="C1885" s="195">
        <v>-92944089119</v>
      </c>
      <c r="D1885" s="195">
        <v>-144461.64000000001</v>
      </c>
      <c r="E1885" s="195">
        <v>-1063502143</v>
      </c>
      <c r="F1885" s="195">
        <v>-94007591262</v>
      </c>
    </row>
    <row r="1886" spans="1:6" x14ac:dyDescent="0.25">
      <c r="A1886" s="192" t="s">
        <v>3106</v>
      </c>
      <c r="B1886" s="192" t="s">
        <v>3107</v>
      </c>
      <c r="C1886" s="193">
        <v>0</v>
      </c>
      <c r="D1886" s="193">
        <v>-144461.64000000001</v>
      </c>
      <c r="E1886" s="193">
        <v>-1063502143</v>
      </c>
      <c r="F1886" s="193">
        <v>-1063502143</v>
      </c>
    </row>
    <row r="1887" spans="1:6" x14ac:dyDescent="0.25">
      <c r="A1887" s="194" t="s">
        <v>3458</v>
      </c>
      <c r="B1887" s="194" t="s">
        <v>3459</v>
      </c>
      <c r="C1887" s="195">
        <v>-194045887</v>
      </c>
      <c r="D1887" s="195">
        <v>0</v>
      </c>
      <c r="E1887" s="195">
        <v>0</v>
      </c>
      <c r="F1887" s="195">
        <v>-194045887</v>
      </c>
    </row>
    <row r="1888" spans="1:6" x14ac:dyDescent="0.25">
      <c r="A1888" s="192" t="s">
        <v>2139</v>
      </c>
      <c r="B1888" s="192" t="s">
        <v>2140</v>
      </c>
      <c r="C1888" s="193">
        <v>-29038296453</v>
      </c>
      <c r="D1888" s="193">
        <v>0</v>
      </c>
      <c r="E1888" s="193">
        <v>0</v>
      </c>
      <c r="F1888" s="193">
        <v>-29038296453</v>
      </c>
    </row>
    <row r="1889" spans="1:6" x14ac:dyDescent="0.25">
      <c r="A1889" s="194" t="s">
        <v>3460</v>
      </c>
      <c r="B1889" s="194" t="s">
        <v>3461</v>
      </c>
      <c r="C1889" s="195">
        <v>-3320923832</v>
      </c>
      <c r="D1889" s="195">
        <v>0</v>
      </c>
      <c r="E1889" s="195">
        <v>0</v>
      </c>
      <c r="F1889" s="195">
        <v>-3320923832</v>
      </c>
    </row>
    <row r="1890" spans="1:6" x14ac:dyDescent="0.25">
      <c r="A1890" s="192" t="s">
        <v>2141</v>
      </c>
      <c r="B1890" s="192" t="s">
        <v>2142</v>
      </c>
      <c r="C1890" s="193">
        <v>-1322399242</v>
      </c>
      <c r="D1890" s="193">
        <v>0</v>
      </c>
      <c r="E1890" s="193">
        <v>0</v>
      </c>
      <c r="F1890" s="193">
        <v>-1322399242</v>
      </c>
    </row>
    <row r="1891" spans="1:6" x14ac:dyDescent="0.25">
      <c r="A1891" s="194" t="s">
        <v>2143</v>
      </c>
      <c r="B1891" s="194" t="s">
        <v>2144</v>
      </c>
      <c r="C1891" s="195">
        <v>-57868423705</v>
      </c>
      <c r="D1891" s="195">
        <v>0</v>
      </c>
      <c r="E1891" s="195">
        <v>0</v>
      </c>
      <c r="F1891" s="195">
        <v>-57868423705</v>
      </c>
    </row>
    <row r="1892" spans="1:6" x14ac:dyDescent="0.25">
      <c r="A1892" s="192" t="s">
        <v>2145</v>
      </c>
      <c r="B1892" s="192" t="s">
        <v>2146</v>
      </c>
      <c r="C1892" s="193">
        <v>-1200000000</v>
      </c>
      <c r="D1892" s="193">
        <v>0</v>
      </c>
      <c r="E1892" s="193">
        <v>0</v>
      </c>
      <c r="F1892" s="193">
        <v>-1200000000</v>
      </c>
    </row>
    <row r="1893" spans="1:6" x14ac:dyDescent="0.25">
      <c r="A1893" s="194" t="s">
        <v>2877</v>
      </c>
      <c r="B1893" s="194" t="s">
        <v>2821</v>
      </c>
      <c r="C1893" s="195">
        <v>0</v>
      </c>
      <c r="D1893" s="195">
        <v>-10540.6</v>
      </c>
      <c r="E1893" s="195">
        <v>-80476751</v>
      </c>
      <c r="F1893" s="195">
        <v>-80476751</v>
      </c>
    </row>
    <row r="1894" spans="1:6" x14ac:dyDescent="0.25">
      <c r="A1894" s="192" t="s">
        <v>2878</v>
      </c>
      <c r="B1894" s="192" t="s">
        <v>2879</v>
      </c>
      <c r="C1894" s="193">
        <v>0</v>
      </c>
      <c r="D1894" s="193">
        <v>-10540.6</v>
      </c>
      <c r="E1894" s="193">
        <v>-80476751</v>
      </c>
      <c r="F1894" s="193">
        <v>-80476751</v>
      </c>
    </row>
    <row r="1895" spans="1:6" x14ac:dyDescent="0.25">
      <c r="A1895" s="194" t="s">
        <v>2148</v>
      </c>
      <c r="B1895" s="194" t="s">
        <v>42</v>
      </c>
      <c r="C1895" s="195">
        <v>-30559349112</v>
      </c>
      <c r="D1895" s="195">
        <v>-208300.88</v>
      </c>
      <c r="E1895" s="195">
        <v>-1559783878</v>
      </c>
      <c r="F1895" s="195">
        <v>-32119132990</v>
      </c>
    </row>
    <row r="1896" spans="1:6" x14ac:dyDescent="0.25">
      <c r="A1896" s="192" t="s">
        <v>2149</v>
      </c>
      <c r="B1896" s="192" t="s">
        <v>42</v>
      </c>
      <c r="C1896" s="193">
        <v>-30559349112</v>
      </c>
      <c r="D1896" s="193">
        <v>-208300.88</v>
      </c>
      <c r="E1896" s="193">
        <v>-1559783878</v>
      </c>
      <c r="F1896" s="193">
        <v>-32119132990</v>
      </c>
    </row>
    <row r="1897" spans="1:6" x14ac:dyDescent="0.25">
      <c r="A1897" s="194" t="s">
        <v>2150</v>
      </c>
      <c r="B1897" s="194" t="s">
        <v>1713</v>
      </c>
      <c r="C1897" s="195">
        <v>-149209951</v>
      </c>
      <c r="D1897" s="195">
        <v>0</v>
      </c>
      <c r="E1897" s="195">
        <v>0</v>
      </c>
      <c r="F1897" s="195">
        <v>-149209951</v>
      </c>
    </row>
    <row r="1898" spans="1:6" x14ac:dyDescent="0.25">
      <c r="A1898" s="192" t="s">
        <v>2151</v>
      </c>
      <c r="B1898" s="192" t="s">
        <v>280</v>
      </c>
      <c r="C1898" s="193">
        <v>-149209951</v>
      </c>
      <c r="D1898" s="193">
        <v>0</v>
      </c>
      <c r="E1898" s="193">
        <v>0</v>
      </c>
      <c r="F1898" s="193">
        <v>-149209951</v>
      </c>
    </row>
    <row r="1899" spans="1:6" x14ac:dyDescent="0.25">
      <c r="A1899" s="194" t="s">
        <v>2152</v>
      </c>
      <c r="B1899" s="194" t="s">
        <v>2153</v>
      </c>
      <c r="C1899" s="195">
        <v>-145794451</v>
      </c>
      <c r="D1899" s="195">
        <v>0</v>
      </c>
      <c r="E1899" s="195">
        <v>0</v>
      </c>
      <c r="F1899" s="195">
        <v>-145794451</v>
      </c>
    </row>
    <row r="1900" spans="1:6" x14ac:dyDescent="0.25">
      <c r="A1900" s="192" t="s">
        <v>3462</v>
      </c>
      <c r="B1900" s="192" t="s">
        <v>3463</v>
      </c>
      <c r="C1900" s="193">
        <v>-3415500</v>
      </c>
      <c r="D1900" s="193">
        <v>0</v>
      </c>
      <c r="E1900" s="193">
        <v>0</v>
      </c>
      <c r="F1900" s="193">
        <v>-3415500</v>
      </c>
    </row>
    <row r="1901" spans="1:6" x14ac:dyDescent="0.25">
      <c r="A1901" s="194" t="s">
        <v>2154</v>
      </c>
      <c r="B1901" s="194" t="s">
        <v>2155</v>
      </c>
      <c r="C1901" s="195">
        <v>-10059539473</v>
      </c>
      <c r="D1901" s="195">
        <v>-226.5</v>
      </c>
      <c r="E1901" s="195">
        <v>-1688415</v>
      </c>
      <c r="F1901" s="195">
        <v>-10061227888</v>
      </c>
    </row>
    <row r="1902" spans="1:6" x14ac:dyDescent="0.25">
      <c r="A1902" s="192" t="s">
        <v>2156</v>
      </c>
      <c r="B1902" s="192" t="s">
        <v>280</v>
      </c>
      <c r="C1902" s="193">
        <v>-10059539473</v>
      </c>
      <c r="D1902" s="193">
        <v>-226.5</v>
      </c>
      <c r="E1902" s="193">
        <v>-1688415</v>
      </c>
      <c r="F1902" s="193">
        <v>-10061227888</v>
      </c>
    </row>
    <row r="1903" spans="1:6" x14ac:dyDescent="0.25">
      <c r="A1903" s="194" t="s">
        <v>2157</v>
      </c>
      <c r="B1903" s="194" t="s">
        <v>2158</v>
      </c>
      <c r="C1903" s="195">
        <v>-3195640965</v>
      </c>
      <c r="D1903" s="195">
        <v>0</v>
      </c>
      <c r="E1903" s="195">
        <v>0</v>
      </c>
      <c r="F1903" s="195">
        <v>-3195640965</v>
      </c>
    </row>
    <row r="1904" spans="1:6" x14ac:dyDescent="0.25">
      <c r="A1904" s="192" t="s">
        <v>2159</v>
      </c>
      <c r="B1904" s="192" t="s">
        <v>2160</v>
      </c>
      <c r="C1904" s="193">
        <v>-706040476</v>
      </c>
      <c r="D1904" s="193">
        <v>0</v>
      </c>
      <c r="E1904" s="193">
        <v>0</v>
      </c>
      <c r="F1904" s="193">
        <v>-706040476</v>
      </c>
    </row>
    <row r="1905" spans="1:6" x14ac:dyDescent="0.25">
      <c r="A1905" s="194" t="s">
        <v>2161</v>
      </c>
      <c r="B1905" s="194" t="s">
        <v>2162</v>
      </c>
      <c r="C1905" s="195">
        <v>-13151084</v>
      </c>
      <c r="D1905" s="195">
        <v>0</v>
      </c>
      <c r="E1905" s="195">
        <v>0</v>
      </c>
      <c r="F1905" s="195">
        <v>-13151084</v>
      </c>
    </row>
    <row r="1906" spans="1:6" x14ac:dyDescent="0.25">
      <c r="A1906" s="192" t="s">
        <v>2163</v>
      </c>
      <c r="B1906" s="192" t="s">
        <v>2164</v>
      </c>
      <c r="C1906" s="193">
        <v>-49998542</v>
      </c>
      <c r="D1906" s="193">
        <v>0</v>
      </c>
      <c r="E1906" s="193">
        <v>0</v>
      </c>
      <c r="F1906" s="193">
        <v>-49998542</v>
      </c>
    </row>
    <row r="1907" spans="1:6" x14ac:dyDescent="0.25">
      <c r="A1907" s="194" t="s">
        <v>2165</v>
      </c>
      <c r="B1907" s="194" t="s">
        <v>2166</v>
      </c>
      <c r="C1907" s="195">
        <v>-1761499</v>
      </c>
      <c r="D1907" s="195">
        <v>0</v>
      </c>
      <c r="E1907" s="195">
        <v>0</v>
      </c>
      <c r="F1907" s="195">
        <v>-1761499</v>
      </c>
    </row>
    <row r="1908" spans="1:6" x14ac:dyDescent="0.25">
      <c r="A1908" s="192" t="s">
        <v>2167</v>
      </c>
      <c r="B1908" s="192" t="s">
        <v>2168</v>
      </c>
      <c r="C1908" s="193">
        <v>-792017609</v>
      </c>
      <c r="D1908" s="193">
        <v>0</v>
      </c>
      <c r="E1908" s="193">
        <v>0</v>
      </c>
      <c r="F1908" s="193">
        <v>-792017609</v>
      </c>
    </row>
    <row r="1909" spans="1:6" x14ac:dyDescent="0.25">
      <c r="A1909" s="194" t="s">
        <v>2169</v>
      </c>
      <c r="B1909" s="194" t="s">
        <v>2170</v>
      </c>
      <c r="C1909" s="195">
        <v>-8875499</v>
      </c>
      <c r="D1909" s="195">
        <v>0</v>
      </c>
      <c r="E1909" s="195">
        <v>0</v>
      </c>
      <c r="F1909" s="195">
        <v>-8875499</v>
      </c>
    </row>
    <row r="1910" spans="1:6" x14ac:dyDescent="0.25">
      <c r="A1910" s="192" t="s">
        <v>2171</v>
      </c>
      <c r="B1910" s="192" t="s">
        <v>2172</v>
      </c>
      <c r="C1910" s="193">
        <v>0</v>
      </c>
      <c r="D1910" s="193">
        <v>-226.5</v>
      </c>
      <c r="E1910" s="193">
        <v>-1688415</v>
      </c>
      <c r="F1910" s="193">
        <v>-1688415</v>
      </c>
    </row>
    <row r="1911" spans="1:6" x14ac:dyDescent="0.25">
      <c r="A1911" s="194" t="s">
        <v>2173</v>
      </c>
      <c r="B1911" s="194" t="s">
        <v>2174</v>
      </c>
      <c r="C1911" s="195">
        <v>-48660000</v>
      </c>
      <c r="D1911" s="195">
        <v>0</v>
      </c>
      <c r="E1911" s="195">
        <v>0</v>
      </c>
      <c r="F1911" s="195">
        <v>-48660000</v>
      </c>
    </row>
    <row r="1912" spans="1:6" x14ac:dyDescent="0.25">
      <c r="A1912" s="192" t="s">
        <v>2175</v>
      </c>
      <c r="B1912" s="192" t="s">
        <v>2176</v>
      </c>
      <c r="C1912" s="193">
        <v>-770459434</v>
      </c>
      <c r="D1912" s="193">
        <v>0</v>
      </c>
      <c r="E1912" s="193">
        <v>0</v>
      </c>
      <c r="F1912" s="193">
        <v>-770459434</v>
      </c>
    </row>
    <row r="1913" spans="1:6" x14ac:dyDescent="0.25">
      <c r="A1913" s="194" t="s">
        <v>2177</v>
      </c>
      <c r="B1913" s="194" t="s">
        <v>2178</v>
      </c>
      <c r="C1913" s="195">
        <v>-712061142</v>
      </c>
      <c r="D1913" s="195">
        <v>0</v>
      </c>
      <c r="E1913" s="195">
        <v>0</v>
      </c>
      <c r="F1913" s="195">
        <v>-712061142</v>
      </c>
    </row>
    <row r="1914" spans="1:6" x14ac:dyDescent="0.25">
      <c r="A1914" s="192" t="s">
        <v>2179</v>
      </c>
      <c r="B1914" s="192" t="s">
        <v>2180</v>
      </c>
      <c r="C1914" s="193">
        <v>-1825250515</v>
      </c>
      <c r="D1914" s="193">
        <v>0</v>
      </c>
      <c r="E1914" s="193">
        <v>0</v>
      </c>
      <c r="F1914" s="193">
        <v>-1825250515</v>
      </c>
    </row>
    <row r="1915" spans="1:6" x14ac:dyDescent="0.25">
      <c r="A1915" s="194" t="s">
        <v>2181</v>
      </c>
      <c r="B1915" s="194" t="s">
        <v>2182</v>
      </c>
      <c r="C1915" s="195">
        <v>-359167356</v>
      </c>
      <c r="D1915" s="195">
        <v>0</v>
      </c>
      <c r="E1915" s="195">
        <v>0</v>
      </c>
      <c r="F1915" s="195">
        <v>-359167356</v>
      </c>
    </row>
    <row r="1916" spans="1:6" x14ac:dyDescent="0.25">
      <c r="A1916" s="192" t="s">
        <v>2183</v>
      </c>
      <c r="B1916" s="192" t="s">
        <v>2184</v>
      </c>
      <c r="C1916" s="193">
        <v>-981070230</v>
      </c>
      <c r="D1916" s="193">
        <v>0</v>
      </c>
      <c r="E1916" s="193">
        <v>0</v>
      </c>
      <c r="F1916" s="193">
        <v>-981070230</v>
      </c>
    </row>
    <row r="1917" spans="1:6" x14ac:dyDescent="0.25">
      <c r="A1917" s="194" t="s">
        <v>2185</v>
      </c>
      <c r="B1917" s="194" t="s">
        <v>2186</v>
      </c>
      <c r="C1917" s="195">
        <v>-595385122</v>
      </c>
      <c r="D1917" s="195">
        <v>0</v>
      </c>
      <c r="E1917" s="195">
        <v>0</v>
      </c>
      <c r="F1917" s="195">
        <v>-595385122</v>
      </c>
    </row>
    <row r="1918" spans="1:6" x14ac:dyDescent="0.25">
      <c r="A1918" s="192" t="s">
        <v>2187</v>
      </c>
      <c r="B1918" s="192" t="s">
        <v>2188</v>
      </c>
      <c r="C1918" s="193">
        <v>0</v>
      </c>
      <c r="D1918" s="193">
        <v>-10378.58</v>
      </c>
      <c r="E1918" s="193">
        <v>-76544815</v>
      </c>
      <c r="F1918" s="193">
        <v>-76544815</v>
      </c>
    </row>
    <row r="1919" spans="1:6" x14ac:dyDescent="0.25">
      <c r="A1919" s="194" t="s">
        <v>2189</v>
      </c>
      <c r="B1919" s="194" t="s">
        <v>280</v>
      </c>
      <c r="C1919" s="195">
        <v>0</v>
      </c>
      <c r="D1919" s="195">
        <v>-10378.58</v>
      </c>
      <c r="E1919" s="195">
        <v>-76544815</v>
      </c>
      <c r="F1919" s="195">
        <v>-76544815</v>
      </c>
    </row>
    <row r="1920" spans="1:6" x14ac:dyDescent="0.25">
      <c r="A1920" s="192" t="s">
        <v>2190</v>
      </c>
      <c r="B1920" s="192" t="s">
        <v>2191</v>
      </c>
      <c r="C1920" s="193">
        <v>0</v>
      </c>
      <c r="D1920" s="193">
        <v>-9715.86</v>
      </c>
      <c r="E1920" s="193">
        <v>-71530028</v>
      </c>
      <c r="F1920" s="193">
        <v>-71530028</v>
      </c>
    </row>
    <row r="1921" spans="1:6" x14ac:dyDescent="0.25">
      <c r="A1921" s="194" t="s">
        <v>3742</v>
      </c>
      <c r="B1921" s="194" t="s">
        <v>3743</v>
      </c>
      <c r="C1921" s="195">
        <v>0</v>
      </c>
      <c r="D1921" s="195">
        <v>-662.72</v>
      </c>
      <c r="E1921" s="195">
        <v>-5014787</v>
      </c>
      <c r="F1921" s="195">
        <v>-5014787</v>
      </c>
    </row>
    <row r="1922" spans="1:6" x14ac:dyDescent="0.25">
      <c r="A1922" s="192" t="s">
        <v>2192</v>
      </c>
      <c r="B1922" s="192" t="s">
        <v>2193</v>
      </c>
      <c r="C1922" s="193">
        <v>-142361053</v>
      </c>
      <c r="D1922" s="193">
        <v>0</v>
      </c>
      <c r="E1922" s="193">
        <v>0</v>
      </c>
      <c r="F1922" s="193">
        <v>-142361053</v>
      </c>
    </row>
    <row r="1923" spans="1:6" x14ac:dyDescent="0.25">
      <c r="A1923" s="194" t="s">
        <v>2194</v>
      </c>
      <c r="B1923" s="194" t="s">
        <v>280</v>
      </c>
      <c r="C1923" s="195">
        <v>-142361053</v>
      </c>
      <c r="D1923" s="195">
        <v>0</v>
      </c>
      <c r="E1923" s="195">
        <v>0</v>
      </c>
      <c r="F1923" s="195">
        <v>-142361053</v>
      </c>
    </row>
    <row r="1924" spans="1:6" x14ac:dyDescent="0.25">
      <c r="A1924" s="192" t="s">
        <v>2195</v>
      </c>
      <c r="B1924" s="192" t="s">
        <v>2196</v>
      </c>
      <c r="C1924" s="193">
        <v>-142361053</v>
      </c>
      <c r="D1924" s="193">
        <v>0</v>
      </c>
      <c r="E1924" s="193">
        <v>0</v>
      </c>
      <c r="F1924" s="193">
        <v>-142361053</v>
      </c>
    </row>
    <row r="1925" spans="1:6" x14ac:dyDescent="0.25">
      <c r="A1925" s="194" t="s">
        <v>2197</v>
      </c>
      <c r="B1925" s="194" t="s">
        <v>2198</v>
      </c>
      <c r="C1925" s="195">
        <v>-2450527451</v>
      </c>
      <c r="D1925" s="195">
        <v>0</v>
      </c>
      <c r="E1925" s="195">
        <v>0</v>
      </c>
      <c r="F1925" s="195">
        <v>-2450527451</v>
      </c>
    </row>
    <row r="1926" spans="1:6" x14ac:dyDescent="0.25">
      <c r="A1926" s="192" t="s">
        <v>2199</v>
      </c>
      <c r="B1926" s="192" t="s">
        <v>280</v>
      </c>
      <c r="C1926" s="193">
        <v>-2450527451</v>
      </c>
      <c r="D1926" s="193">
        <v>0</v>
      </c>
      <c r="E1926" s="193">
        <v>0</v>
      </c>
      <c r="F1926" s="193">
        <v>-2450527451</v>
      </c>
    </row>
    <row r="1927" spans="1:6" x14ac:dyDescent="0.25">
      <c r="A1927" s="194" t="s">
        <v>2200</v>
      </c>
      <c r="B1927" s="194" t="s">
        <v>2201</v>
      </c>
      <c r="C1927" s="195">
        <v>-217022254</v>
      </c>
      <c r="D1927" s="195">
        <v>0</v>
      </c>
      <c r="E1927" s="195">
        <v>0</v>
      </c>
      <c r="F1927" s="195">
        <v>-217022254</v>
      </c>
    </row>
    <row r="1928" spans="1:6" x14ac:dyDescent="0.25">
      <c r="A1928" s="192" t="s">
        <v>2202</v>
      </c>
      <c r="B1928" s="192" t="s">
        <v>2203</v>
      </c>
      <c r="C1928" s="193">
        <v>-1382590784</v>
      </c>
      <c r="D1928" s="193">
        <v>0</v>
      </c>
      <c r="E1928" s="193">
        <v>0</v>
      </c>
      <c r="F1928" s="193">
        <v>-1382590784</v>
      </c>
    </row>
    <row r="1929" spans="1:6" x14ac:dyDescent="0.25">
      <c r="A1929" s="194" t="s">
        <v>2204</v>
      </c>
      <c r="B1929" s="194" t="s">
        <v>2205</v>
      </c>
      <c r="C1929" s="195">
        <v>-454312527</v>
      </c>
      <c r="D1929" s="195">
        <v>0</v>
      </c>
      <c r="E1929" s="195">
        <v>0</v>
      </c>
      <c r="F1929" s="195">
        <v>-454312527</v>
      </c>
    </row>
    <row r="1930" spans="1:6" x14ac:dyDescent="0.25">
      <c r="A1930" s="192" t="s">
        <v>2206</v>
      </c>
      <c r="B1930" s="192" t="s">
        <v>2207</v>
      </c>
      <c r="C1930" s="193">
        <v>-30526941</v>
      </c>
      <c r="D1930" s="193">
        <v>0</v>
      </c>
      <c r="E1930" s="193">
        <v>0</v>
      </c>
      <c r="F1930" s="193">
        <v>-30526941</v>
      </c>
    </row>
    <row r="1931" spans="1:6" x14ac:dyDescent="0.25">
      <c r="A1931" s="194" t="s">
        <v>3161</v>
      </c>
      <c r="B1931" s="194" t="s">
        <v>3162</v>
      </c>
      <c r="C1931" s="195">
        <v>-213217590</v>
      </c>
      <c r="D1931" s="195">
        <v>0</v>
      </c>
      <c r="E1931" s="195">
        <v>0</v>
      </c>
      <c r="F1931" s="195">
        <v>-213217590</v>
      </c>
    </row>
    <row r="1932" spans="1:6" x14ac:dyDescent="0.25">
      <c r="A1932" s="192" t="s">
        <v>3217</v>
      </c>
      <c r="B1932" s="192" t="s">
        <v>3218</v>
      </c>
      <c r="C1932" s="193">
        <v>-1563</v>
      </c>
      <c r="D1932" s="193">
        <v>0</v>
      </c>
      <c r="E1932" s="193">
        <v>0</v>
      </c>
      <c r="F1932" s="193">
        <v>-1563</v>
      </c>
    </row>
    <row r="1933" spans="1:6" x14ac:dyDescent="0.25">
      <c r="A1933" s="194" t="s">
        <v>3744</v>
      </c>
      <c r="B1933" s="194" t="s">
        <v>3745</v>
      </c>
      <c r="C1933" s="195">
        <v>-273</v>
      </c>
      <c r="D1933" s="195">
        <v>0</v>
      </c>
      <c r="E1933" s="195">
        <v>0</v>
      </c>
      <c r="F1933" s="195">
        <v>-273</v>
      </c>
    </row>
    <row r="1934" spans="1:6" x14ac:dyDescent="0.25">
      <c r="A1934" s="192" t="s">
        <v>3746</v>
      </c>
      <c r="B1934" s="192" t="s">
        <v>3747</v>
      </c>
      <c r="C1934" s="193">
        <v>-152855519</v>
      </c>
      <c r="D1934" s="193">
        <v>0</v>
      </c>
      <c r="E1934" s="193">
        <v>0</v>
      </c>
      <c r="F1934" s="193">
        <v>-152855519</v>
      </c>
    </row>
    <row r="1935" spans="1:6" x14ac:dyDescent="0.25">
      <c r="A1935" s="194" t="s">
        <v>2208</v>
      </c>
      <c r="B1935" s="194" t="s">
        <v>2209</v>
      </c>
      <c r="C1935" s="195">
        <v>-201702376</v>
      </c>
      <c r="D1935" s="195">
        <v>0</v>
      </c>
      <c r="E1935" s="195">
        <v>0</v>
      </c>
      <c r="F1935" s="195">
        <v>-201702376</v>
      </c>
    </row>
    <row r="1936" spans="1:6" x14ac:dyDescent="0.25">
      <c r="A1936" s="192" t="s">
        <v>2210</v>
      </c>
      <c r="B1936" s="192" t="s">
        <v>280</v>
      </c>
      <c r="C1936" s="193">
        <v>-201702376</v>
      </c>
      <c r="D1936" s="193">
        <v>0</v>
      </c>
      <c r="E1936" s="193">
        <v>0</v>
      </c>
      <c r="F1936" s="193">
        <v>-201702376</v>
      </c>
    </row>
    <row r="1937" spans="1:6" x14ac:dyDescent="0.25">
      <c r="A1937" s="194" t="s">
        <v>2211</v>
      </c>
      <c r="B1937" s="194" t="s">
        <v>2212</v>
      </c>
      <c r="C1937" s="195">
        <v>-201702376</v>
      </c>
      <c r="D1937" s="195">
        <v>0</v>
      </c>
      <c r="E1937" s="195">
        <v>0</v>
      </c>
      <c r="F1937" s="195">
        <v>-201702376</v>
      </c>
    </row>
    <row r="1938" spans="1:6" x14ac:dyDescent="0.25">
      <c r="A1938" s="192" t="s">
        <v>2213</v>
      </c>
      <c r="B1938" s="192" t="s">
        <v>2214</v>
      </c>
      <c r="C1938" s="193">
        <v>-492237481</v>
      </c>
      <c r="D1938" s="193">
        <v>-584</v>
      </c>
      <c r="E1938" s="193">
        <v>-4381215</v>
      </c>
      <c r="F1938" s="193">
        <v>-496618696</v>
      </c>
    </row>
    <row r="1939" spans="1:6" x14ac:dyDescent="0.25">
      <c r="A1939" s="194" t="s">
        <v>2215</v>
      </c>
      <c r="B1939" s="194" t="s">
        <v>280</v>
      </c>
      <c r="C1939" s="195">
        <v>-492237481</v>
      </c>
      <c r="D1939" s="195">
        <v>-584</v>
      </c>
      <c r="E1939" s="195">
        <v>-4381215</v>
      </c>
      <c r="F1939" s="195">
        <v>-496618696</v>
      </c>
    </row>
    <row r="1940" spans="1:6" x14ac:dyDescent="0.25">
      <c r="A1940" s="192" t="s">
        <v>2216</v>
      </c>
      <c r="B1940" s="192" t="s">
        <v>2217</v>
      </c>
      <c r="C1940" s="193">
        <v>-65000</v>
      </c>
      <c r="D1940" s="193">
        <v>0</v>
      </c>
      <c r="E1940" s="193">
        <v>0</v>
      </c>
      <c r="F1940" s="193">
        <v>-65000</v>
      </c>
    </row>
    <row r="1941" spans="1:6" x14ac:dyDescent="0.25">
      <c r="A1941" s="194" t="s">
        <v>3464</v>
      </c>
      <c r="B1941" s="194" t="s">
        <v>3465</v>
      </c>
      <c r="C1941" s="195">
        <v>-30000</v>
      </c>
      <c r="D1941" s="195">
        <v>0</v>
      </c>
      <c r="E1941" s="195">
        <v>0</v>
      </c>
      <c r="F1941" s="195">
        <v>-30000</v>
      </c>
    </row>
    <row r="1942" spans="1:6" x14ac:dyDescent="0.25">
      <c r="A1942" s="192" t="s">
        <v>2218</v>
      </c>
      <c r="B1942" s="192" t="s">
        <v>2219</v>
      </c>
      <c r="C1942" s="193">
        <v>-460264128</v>
      </c>
      <c r="D1942" s="193">
        <v>0</v>
      </c>
      <c r="E1942" s="193">
        <v>0</v>
      </c>
      <c r="F1942" s="193">
        <v>-460264128</v>
      </c>
    </row>
    <row r="1943" spans="1:6" x14ac:dyDescent="0.25">
      <c r="A1943" s="194" t="s">
        <v>2220</v>
      </c>
      <c r="B1943" s="194" t="s">
        <v>2221</v>
      </c>
      <c r="C1943" s="195">
        <v>-1848693</v>
      </c>
      <c r="D1943" s="195">
        <v>0</v>
      </c>
      <c r="E1943" s="195">
        <v>0</v>
      </c>
      <c r="F1943" s="195">
        <v>-1848693</v>
      </c>
    </row>
    <row r="1944" spans="1:6" x14ac:dyDescent="0.25">
      <c r="A1944" s="192" t="s">
        <v>2222</v>
      </c>
      <c r="B1944" s="192" t="s">
        <v>2223</v>
      </c>
      <c r="C1944" s="193">
        <v>-646401</v>
      </c>
      <c r="D1944" s="193">
        <v>0</v>
      </c>
      <c r="E1944" s="193">
        <v>0</v>
      </c>
      <c r="F1944" s="193">
        <v>-646401</v>
      </c>
    </row>
    <row r="1945" spans="1:6" x14ac:dyDescent="0.25">
      <c r="A1945" s="194" t="s">
        <v>2224</v>
      </c>
      <c r="B1945" s="194" t="s">
        <v>2225</v>
      </c>
      <c r="C1945" s="195">
        <v>0</v>
      </c>
      <c r="D1945" s="195">
        <v>-584</v>
      </c>
      <c r="E1945" s="195">
        <v>-4381215</v>
      </c>
      <c r="F1945" s="195">
        <v>-4381215</v>
      </c>
    </row>
    <row r="1946" spans="1:6" x14ac:dyDescent="0.25">
      <c r="A1946" s="192" t="s">
        <v>2226</v>
      </c>
      <c r="B1946" s="192" t="s">
        <v>2227</v>
      </c>
      <c r="C1946" s="193">
        <v>-29360000</v>
      </c>
      <c r="D1946" s="193">
        <v>0</v>
      </c>
      <c r="E1946" s="193">
        <v>0</v>
      </c>
      <c r="F1946" s="193">
        <v>-29360000</v>
      </c>
    </row>
    <row r="1947" spans="1:6" x14ac:dyDescent="0.25">
      <c r="A1947" s="194" t="s">
        <v>3466</v>
      </c>
      <c r="B1947" s="194" t="s">
        <v>3467</v>
      </c>
      <c r="C1947" s="195">
        <v>-23259</v>
      </c>
      <c r="D1947" s="195">
        <v>0</v>
      </c>
      <c r="E1947" s="195">
        <v>0</v>
      </c>
      <c r="F1947" s="195">
        <v>-23259</v>
      </c>
    </row>
    <row r="1948" spans="1:6" x14ac:dyDescent="0.25">
      <c r="A1948" s="192" t="s">
        <v>3748</v>
      </c>
      <c r="B1948" s="192" t="s">
        <v>3749</v>
      </c>
      <c r="C1948" s="193">
        <v>-1818182</v>
      </c>
      <c r="D1948" s="193">
        <v>0</v>
      </c>
      <c r="E1948" s="193">
        <v>0</v>
      </c>
      <c r="F1948" s="193">
        <v>-1818182</v>
      </c>
    </row>
    <row r="1949" spans="1:6" x14ac:dyDescent="0.25">
      <c r="A1949" s="194" t="s">
        <v>3750</v>
      </c>
      <c r="B1949" s="194" t="s">
        <v>280</v>
      </c>
      <c r="C1949" s="195">
        <v>-1818182</v>
      </c>
      <c r="D1949" s="195">
        <v>0</v>
      </c>
      <c r="E1949" s="195">
        <v>0</v>
      </c>
      <c r="F1949" s="195">
        <v>-1818182</v>
      </c>
    </row>
    <row r="1950" spans="1:6" x14ac:dyDescent="0.25">
      <c r="A1950" s="192" t="s">
        <v>3751</v>
      </c>
      <c r="B1950" s="192" t="s">
        <v>3752</v>
      </c>
      <c r="C1950" s="193">
        <v>-1818182</v>
      </c>
      <c r="D1950" s="193">
        <v>0</v>
      </c>
      <c r="E1950" s="193">
        <v>0</v>
      </c>
      <c r="F1950" s="193">
        <v>-1818182</v>
      </c>
    </row>
    <row r="1951" spans="1:6" x14ac:dyDescent="0.25">
      <c r="A1951" s="194" t="s">
        <v>2228</v>
      </c>
      <c r="B1951" s="194" t="s">
        <v>734</v>
      </c>
      <c r="C1951" s="195">
        <v>-17061953145</v>
      </c>
      <c r="D1951" s="195">
        <v>-197111.8</v>
      </c>
      <c r="E1951" s="195">
        <v>-1477169433</v>
      </c>
      <c r="F1951" s="195">
        <v>-18539122578</v>
      </c>
    </row>
    <row r="1952" spans="1:6" x14ac:dyDescent="0.25">
      <c r="A1952" s="192" t="s">
        <v>2229</v>
      </c>
      <c r="B1952" s="192" t="s">
        <v>280</v>
      </c>
      <c r="C1952" s="193">
        <v>-17061953145</v>
      </c>
      <c r="D1952" s="193">
        <v>-197111.8</v>
      </c>
      <c r="E1952" s="193">
        <v>-1477169433</v>
      </c>
      <c r="F1952" s="193">
        <v>-18539122578</v>
      </c>
    </row>
    <row r="1953" spans="1:6" x14ac:dyDescent="0.25">
      <c r="A1953" s="194" t="s">
        <v>2230</v>
      </c>
      <c r="B1953" s="194" t="s">
        <v>2231</v>
      </c>
      <c r="C1953" s="195">
        <v>-28758205</v>
      </c>
      <c r="D1953" s="195">
        <v>0</v>
      </c>
      <c r="E1953" s="195">
        <v>0</v>
      </c>
      <c r="F1953" s="195">
        <v>-28758205</v>
      </c>
    </row>
    <row r="1954" spans="1:6" x14ac:dyDescent="0.25">
      <c r="A1954" s="192" t="s">
        <v>2232</v>
      </c>
      <c r="B1954" s="192" t="s">
        <v>2233</v>
      </c>
      <c r="C1954" s="193">
        <v>0</v>
      </c>
      <c r="D1954" s="193">
        <v>-13376.36</v>
      </c>
      <c r="E1954" s="193">
        <v>-100140596</v>
      </c>
      <c r="F1954" s="193">
        <v>-100140596</v>
      </c>
    </row>
    <row r="1955" spans="1:6" x14ac:dyDescent="0.25">
      <c r="A1955" s="194" t="s">
        <v>2234</v>
      </c>
      <c r="B1955" s="194" t="s">
        <v>2235</v>
      </c>
      <c r="C1955" s="195">
        <v>-323270501</v>
      </c>
      <c r="D1955" s="195">
        <v>0</v>
      </c>
      <c r="E1955" s="195">
        <v>0</v>
      </c>
      <c r="F1955" s="195">
        <v>-323270501</v>
      </c>
    </row>
    <row r="1956" spans="1:6" x14ac:dyDescent="0.25">
      <c r="A1956" s="192" t="s">
        <v>2236</v>
      </c>
      <c r="B1956" s="192" t="s">
        <v>2237</v>
      </c>
      <c r="C1956" s="193">
        <v>0</v>
      </c>
      <c r="D1956" s="193">
        <v>-13027.03</v>
      </c>
      <c r="E1956" s="193">
        <v>-97741588</v>
      </c>
      <c r="F1956" s="193">
        <v>-97741588</v>
      </c>
    </row>
    <row r="1957" spans="1:6" x14ac:dyDescent="0.25">
      <c r="A1957" s="194" t="s">
        <v>2238</v>
      </c>
      <c r="B1957" s="194" t="s">
        <v>2239</v>
      </c>
      <c r="C1957" s="195">
        <v>-145102816</v>
      </c>
      <c r="D1957" s="195">
        <v>0</v>
      </c>
      <c r="E1957" s="195">
        <v>0</v>
      </c>
      <c r="F1957" s="195">
        <v>-145102816</v>
      </c>
    </row>
    <row r="1958" spans="1:6" x14ac:dyDescent="0.25">
      <c r="A1958" s="192" t="s">
        <v>2240</v>
      </c>
      <c r="B1958" s="192" t="s">
        <v>2241</v>
      </c>
      <c r="C1958" s="193">
        <v>-5562551734</v>
      </c>
      <c r="D1958" s="193">
        <v>0</v>
      </c>
      <c r="E1958" s="193">
        <v>0</v>
      </c>
      <c r="F1958" s="193">
        <v>-5562551734</v>
      </c>
    </row>
    <row r="1959" spans="1:6" x14ac:dyDescent="0.25">
      <c r="A1959" s="194" t="s">
        <v>2242</v>
      </c>
      <c r="B1959" s="194" t="s">
        <v>2243</v>
      </c>
      <c r="C1959" s="195">
        <v>-10490806</v>
      </c>
      <c r="D1959" s="195">
        <v>0</v>
      </c>
      <c r="E1959" s="195">
        <v>0</v>
      </c>
      <c r="F1959" s="195">
        <v>-10490806</v>
      </c>
    </row>
    <row r="1960" spans="1:6" x14ac:dyDescent="0.25">
      <c r="A1960" s="192" t="s">
        <v>2244</v>
      </c>
      <c r="B1960" s="192" t="s">
        <v>2245</v>
      </c>
      <c r="C1960" s="193">
        <v>-12308816</v>
      </c>
      <c r="D1960" s="193">
        <v>0</v>
      </c>
      <c r="E1960" s="193">
        <v>0</v>
      </c>
      <c r="F1960" s="193">
        <v>-12308816</v>
      </c>
    </row>
    <row r="1961" spans="1:6" x14ac:dyDescent="0.25">
      <c r="A1961" s="194" t="s">
        <v>3468</v>
      </c>
      <c r="B1961" s="194" t="s">
        <v>3469</v>
      </c>
      <c r="C1961" s="195">
        <v>-76789274</v>
      </c>
      <c r="D1961" s="195">
        <v>0</v>
      </c>
      <c r="E1961" s="195">
        <v>0</v>
      </c>
      <c r="F1961" s="195">
        <v>-76789274</v>
      </c>
    </row>
    <row r="1962" spans="1:6" x14ac:dyDescent="0.25">
      <c r="A1962" s="192" t="s">
        <v>2246</v>
      </c>
      <c r="B1962" s="192" t="s">
        <v>2247</v>
      </c>
      <c r="C1962" s="193">
        <v>-2070119</v>
      </c>
      <c r="D1962" s="193">
        <v>0</v>
      </c>
      <c r="E1962" s="193">
        <v>0</v>
      </c>
      <c r="F1962" s="193">
        <v>-2070119</v>
      </c>
    </row>
    <row r="1963" spans="1:6" x14ac:dyDescent="0.25">
      <c r="A1963" s="194" t="s">
        <v>3753</v>
      </c>
      <c r="B1963" s="194" t="s">
        <v>3754</v>
      </c>
      <c r="C1963" s="195">
        <v>-20000</v>
      </c>
      <c r="D1963" s="195">
        <v>0</v>
      </c>
      <c r="E1963" s="195">
        <v>0</v>
      </c>
      <c r="F1963" s="195">
        <v>-20000</v>
      </c>
    </row>
    <row r="1964" spans="1:6" x14ac:dyDescent="0.25">
      <c r="A1964" s="192" t="s">
        <v>2248</v>
      </c>
      <c r="B1964" s="192" t="s">
        <v>2249</v>
      </c>
      <c r="C1964" s="193">
        <v>0</v>
      </c>
      <c r="D1964" s="193">
        <v>-66249.759999999995</v>
      </c>
      <c r="E1964" s="193">
        <v>-492803788</v>
      </c>
      <c r="F1964" s="193">
        <v>-492803788</v>
      </c>
    </row>
    <row r="1965" spans="1:6" x14ac:dyDescent="0.25">
      <c r="A1965" s="194" t="s">
        <v>2250</v>
      </c>
      <c r="B1965" s="194" t="s">
        <v>2251</v>
      </c>
      <c r="C1965" s="195">
        <v>-3273039436</v>
      </c>
      <c r="D1965" s="195">
        <v>0</v>
      </c>
      <c r="E1965" s="195">
        <v>0</v>
      </c>
      <c r="F1965" s="195">
        <v>-3273039436</v>
      </c>
    </row>
    <row r="1966" spans="1:6" x14ac:dyDescent="0.25">
      <c r="A1966" s="192" t="s">
        <v>2252</v>
      </c>
      <c r="B1966" s="192" t="s">
        <v>2253</v>
      </c>
      <c r="C1966" s="193">
        <v>-1165603694</v>
      </c>
      <c r="D1966" s="193">
        <v>0</v>
      </c>
      <c r="E1966" s="193">
        <v>0</v>
      </c>
      <c r="F1966" s="193">
        <v>-1165603694</v>
      </c>
    </row>
    <row r="1967" spans="1:6" x14ac:dyDescent="0.25">
      <c r="A1967" s="194" t="s">
        <v>3029</v>
      </c>
      <c r="B1967" s="194" t="s">
        <v>3030</v>
      </c>
      <c r="C1967" s="195">
        <v>-348980268</v>
      </c>
      <c r="D1967" s="195">
        <v>0</v>
      </c>
      <c r="E1967" s="195">
        <v>0</v>
      </c>
      <c r="F1967" s="195">
        <v>-348980268</v>
      </c>
    </row>
    <row r="1968" spans="1:6" x14ac:dyDescent="0.25">
      <c r="A1968" s="192" t="s">
        <v>2254</v>
      </c>
      <c r="B1968" s="192" t="s">
        <v>2255</v>
      </c>
      <c r="C1968" s="193">
        <v>-294822555</v>
      </c>
      <c r="D1968" s="193">
        <v>0</v>
      </c>
      <c r="E1968" s="193">
        <v>0</v>
      </c>
      <c r="F1968" s="193">
        <v>-294822555</v>
      </c>
    </row>
    <row r="1969" spans="1:6" x14ac:dyDescent="0.25">
      <c r="A1969" s="194" t="s">
        <v>2256</v>
      </c>
      <c r="B1969" s="194" t="s">
        <v>2257</v>
      </c>
      <c r="C1969" s="195">
        <v>-718695098</v>
      </c>
      <c r="D1969" s="195">
        <v>0</v>
      </c>
      <c r="E1969" s="195">
        <v>0</v>
      </c>
      <c r="F1969" s="195">
        <v>-718695098</v>
      </c>
    </row>
    <row r="1970" spans="1:6" x14ac:dyDescent="0.25">
      <c r="A1970" s="192" t="s">
        <v>2258</v>
      </c>
      <c r="B1970" s="192" t="s">
        <v>2259</v>
      </c>
      <c r="C1970" s="193">
        <v>-42764718</v>
      </c>
      <c r="D1970" s="193">
        <v>0</v>
      </c>
      <c r="E1970" s="193">
        <v>0</v>
      </c>
      <c r="F1970" s="193">
        <v>-42764718</v>
      </c>
    </row>
    <row r="1971" spans="1:6" x14ac:dyDescent="0.25">
      <c r="A1971" s="194" t="s">
        <v>2260</v>
      </c>
      <c r="B1971" s="194" t="s">
        <v>2261</v>
      </c>
      <c r="C1971" s="195">
        <v>-418226949</v>
      </c>
      <c r="D1971" s="195">
        <v>0</v>
      </c>
      <c r="E1971" s="195">
        <v>0</v>
      </c>
      <c r="F1971" s="195">
        <v>-418226949</v>
      </c>
    </row>
    <row r="1972" spans="1:6" x14ac:dyDescent="0.25">
      <c r="A1972" s="192" t="s">
        <v>2262</v>
      </c>
      <c r="B1972" s="192" t="s">
        <v>2263</v>
      </c>
      <c r="C1972" s="193">
        <v>-30168814</v>
      </c>
      <c r="D1972" s="193">
        <v>0</v>
      </c>
      <c r="E1972" s="193">
        <v>0</v>
      </c>
      <c r="F1972" s="193">
        <v>-30168814</v>
      </c>
    </row>
    <row r="1973" spans="1:6" x14ac:dyDescent="0.25">
      <c r="A1973" s="194" t="s">
        <v>2264</v>
      </c>
      <c r="B1973" s="194" t="s">
        <v>2265</v>
      </c>
      <c r="C1973" s="195">
        <v>-115178244</v>
      </c>
      <c r="D1973" s="195">
        <v>0</v>
      </c>
      <c r="E1973" s="195">
        <v>0</v>
      </c>
      <c r="F1973" s="195">
        <v>-115178244</v>
      </c>
    </row>
    <row r="1974" spans="1:6" x14ac:dyDescent="0.25">
      <c r="A1974" s="192" t="s">
        <v>2266</v>
      </c>
      <c r="B1974" s="192" t="s">
        <v>2267</v>
      </c>
      <c r="C1974" s="193">
        <v>0</v>
      </c>
      <c r="D1974" s="193">
        <v>-103993.48</v>
      </c>
      <c r="E1974" s="193">
        <v>-783102388</v>
      </c>
      <c r="F1974" s="193">
        <v>-783102388</v>
      </c>
    </row>
    <row r="1975" spans="1:6" x14ac:dyDescent="0.25">
      <c r="A1975" s="194" t="s">
        <v>2268</v>
      </c>
      <c r="B1975" s="194" t="s">
        <v>2269</v>
      </c>
      <c r="C1975" s="195">
        <v>0</v>
      </c>
      <c r="D1975" s="195">
        <v>-416.82</v>
      </c>
      <c r="E1975" s="195">
        <v>-3381073</v>
      </c>
      <c r="F1975" s="195">
        <v>-3381073</v>
      </c>
    </row>
    <row r="1976" spans="1:6" x14ac:dyDescent="0.25">
      <c r="A1976" s="192" t="s">
        <v>2270</v>
      </c>
      <c r="B1976" s="192" t="s">
        <v>2271</v>
      </c>
      <c r="C1976" s="193">
        <v>-526935005</v>
      </c>
      <c r="D1976" s="193">
        <v>0</v>
      </c>
      <c r="E1976" s="193">
        <v>0</v>
      </c>
      <c r="F1976" s="193">
        <v>-526935005</v>
      </c>
    </row>
    <row r="1977" spans="1:6" x14ac:dyDescent="0.25">
      <c r="A1977" s="194" t="s">
        <v>2272</v>
      </c>
      <c r="B1977" s="194" t="s">
        <v>2273</v>
      </c>
      <c r="C1977" s="195">
        <v>-11065132</v>
      </c>
      <c r="D1977" s="195">
        <v>0</v>
      </c>
      <c r="E1977" s="195">
        <v>0</v>
      </c>
      <c r="F1977" s="195">
        <v>-11065132</v>
      </c>
    </row>
    <row r="1978" spans="1:6" x14ac:dyDescent="0.25">
      <c r="A1978" s="192" t="s">
        <v>3470</v>
      </c>
      <c r="B1978" s="192" t="s">
        <v>3471</v>
      </c>
      <c r="C1978" s="193">
        <v>-6290000</v>
      </c>
      <c r="D1978" s="193">
        <v>0</v>
      </c>
      <c r="E1978" s="193">
        <v>0</v>
      </c>
      <c r="F1978" s="193">
        <v>-6290000</v>
      </c>
    </row>
    <row r="1979" spans="1:6" x14ac:dyDescent="0.25">
      <c r="A1979" s="194" t="s">
        <v>2274</v>
      </c>
      <c r="B1979" s="194" t="s">
        <v>2275</v>
      </c>
      <c r="C1979" s="195">
        <v>-2155026627</v>
      </c>
      <c r="D1979" s="195">
        <v>0</v>
      </c>
      <c r="E1979" s="195">
        <v>0</v>
      </c>
      <c r="F1979" s="195">
        <v>-2155026627</v>
      </c>
    </row>
    <row r="1980" spans="1:6" x14ac:dyDescent="0.25">
      <c r="A1980" s="192" t="s">
        <v>2276</v>
      </c>
      <c r="B1980" s="192" t="s">
        <v>2277</v>
      </c>
      <c r="C1980" s="193">
        <v>-1793794334</v>
      </c>
      <c r="D1980" s="193">
        <v>0</v>
      </c>
      <c r="E1980" s="193">
        <v>0</v>
      </c>
      <c r="F1980" s="193">
        <v>-1793794334</v>
      </c>
    </row>
    <row r="1981" spans="1:6" x14ac:dyDescent="0.25">
      <c r="A1981" s="194" t="s">
        <v>2278</v>
      </c>
      <c r="B1981" s="194" t="s">
        <v>43</v>
      </c>
      <c r="C1981" s="195">
        <v>-395397596186</v>
      </c>
      <c r="D1981" s="195">
        <v>-28753.42</v>
      </c>
      <c r="E1981" s="195">
        <v>-219911382</v>
      </c>
      <c r="F1981" s="195">
        <v>-395617507568</v>
      </c>
    </row>
    <row r="1982" spans="1:6" x14ac:dyDescent="0.25">
      <c r="A1982" s="192" t="s">
        <v>2279</v>
      </c>
      <c r="B1982" s="192" t="s">
        <v>2280</v>
      </c>
      <c r="C1982" s="193">
        <v>-69645067231</v>
      </c>
      <c r="D1982" s="193">
        <v>-28753.42</v>
      </c>
      <c r="E1982" s="193">
        <v>-219911382</v>
      </c>
      <c r="F1982" s="193">
        <v>-69864978613</v>
      </c>
    </row>
    <row r="1983" spans="1:6" x14ac:dyDescent="0.25">
      <c r="A1983" s="194" t="s">
        <v>2281</v>
      </c>
      <c r="B1983" s="194" t="s">
        <v>649</v>
      </c>
      <c r="C1983" s="195">
        <v>-167980953</v>
      </c>
      <c r="D1983" s="195">
        <v>-3152.18</v>
      </c>
      <c r="E1983" s="195">
        <v>-23201694</v>
      </c>
      <c r="F1983" s="195">
        <v>-191182647</v>
      </c>
    </row>
    <row r="1984" spans="1:6" x14ac:dyDescent="0.25">
      <c r="A1984" s="192" t="s">
        <v>3108</v>
      </c>
      <c r="B1984" s="192" t="s">
        <v>3109</v>
      </c>
      <c r="C1984" s="193">
        <v>-48615230</v>
      </c>
      <c r="D1984" s="193">
        <v>0</v>
      </c>
      <c r="E1984" s="193">
        <v>0</v>
      </c>
      <c r="F1984" s="193">
        <v>-48615230</v>
      </c>
    </row>
    <row r="1985" spans="1:6" x14ac:dyDescent="0.25">
      <c r="A1985" s="194" t="s">
        <v>3110</v>
      </c>
      <c r="B1985" s="194" t="s">
        <v>3109</v>
      </c>
      <c r="C1985" s="195">
        <v>-48615230</v>
      </c>
      <c r="D1985" s="195">
        <v>0</v>
      </c>
      <c r="E1985" s="195">
        <v>0</v>
      </c>
      <c r="F1985" s="195">
        <v>-48615230</v>
      </c>
    </row>
    <row r="1986" spans="1:6" x14ac:dyDescent="0.25">
      <c r="A1986" s="192" t="s">
        <v>2282</v>
      </c>
      <c r="B1986" s="192" t="s">
        <v>2283</v>
      </c>
      <c r="C1986" s="193">
        <v>-119365723</v>
      </c>
      <c r="D1986" s="193">
        <v>-3152.18</v>
      </c>
      <c r="E1986" s="193">
        <v>-23201694</v>
      </c>
      <c r="F1986" s="193">
        <v>-142567417</v>
      </c>
    </row>
    <row r="1987" spans="1:6" x14ac:dyDescent="0.25">
      <c r="A1987" s="194" t="s">
        <v>3031</v>
      </c>
      <c r="B1987" s="194" t="s">
        <v>3032</v>
      </c>
      <c r="C1987" s="195">
        <v>0</v>
      </c>
      <c r="D1987" s="195">
        <v>-1992.06</v>
      </c>
      <c r="E1987" s="195">
        <v>-14521538</v>
      </c>
      <c r="F1987" s="195">
        <v>-14521538</v>
      </c>
    </row>
    <row r="1988" spans="1:6" x14ac:dyDescent="0.25">
      <c r="A1988" s="192" t="s">
        <v>2284</v>
      </c>
      <c r="B1988" s="192" t="s">
        <v>2285</v>
      </c>
      <c r="C1988" s="193">
        <v>-54063280</v>
      </c>
      <c r="D1988" s="193">
        <v>0</v>
      </c>
      <c r="E1988" s="193">
        <v>0</v>
      </c>
      <c r="F1988" s="193">
        <v>-54063280</v>
      </c>
    </row>
    <row r="1989" spans="1:6" x14ac:dyDescent="0.25">
      <c r="A1989" s="194" t="s">
        <v>2286</v>
      </c>
      <c r="B1989" s="194" t="s">
        <v>2287</v>
      </c>
      <c r="C1989" s="195">
        <v>-60305305</v>
      </c>
      <c r="D1989" s="195">
        <v>0</v>
      </c>
      <c r="E1989" s="195">
        <v>0</v>
      </c>
      <c r="F1989" s="195">
        <v>-60305305</v>
      </c>
    </row>
    <row r="1990" spans="1:6" x14ac:dyDescent="0.25">
      <c r="A1990" s="192" t="s">
        <v>3320</v>
      </c>
      <c r="B1990" s="192" t="s">
        <v>734</v>
      </c>
      <c r="C1990" s="193">
        <v>0</v>
      </c>
      <c r="D1990" s="193">
        <v>-1160.1199999999999</v>
      </c>
      <c r="E1990" s="193">
        <v>-8680156</v>
      </c>
      <c r="F1990" s="193">
        <v>-8680156</v>
      </c>
    </row>
    <row r="1991" spans="1:6" x14ac:dyDescent="0.25">
      <c r="A1991" s="194" t="s">
        <v>3219</v>
      </c>
      <c r="B1991" s="194" t="s">
        <v>3220</v>
      </c>
      <c r="C1991" s="195">
        <v>-4997138</v>
      </c>
      <c r="D1991" s="195">
        <v>0</v>
      </c>
      <c r="E1991" s="195">
        <v>0</v>
      </c>
      <c r="F1991" s="195">
        <v>-4997138</v>
      </c>
    </row>
    <row r="1992" spans="1:6" x14ac:dyDescent="0.25">
      <c r="A1992" s="192" t="s">
        <v>2288</v>
      </c>
      <c r="B1992" s="192" t="s">
        <v>2289</v>
      </c>
      <c r="C1992" s="193">
        <v>-69477086278</v>
      </c>
      <c r="D1992" s="193">
        <v>-25601.24</v>
      </c>
      <c r="E1992" s="193">
        <v>-196709688</v>
      </c>
      <c r="F1992" s="193">
        <v>-69673795966</v>
      </c>
    </row>
    <row r="1993" spans="1:6" x14ac:dyDescent="0.25">
      <c r="A1993" s="194" t="s">
        <v>2290</v>
      </c>
      <c r="B1993" s="194" t="s">
        <v>2291</v>
      </c>
      <c r="C1993" s="195">
        <v>-69477086278</v>
      </c>
      <c r="D1993" s="195">
        <v>0</v>
      </c>
      <c r="E1993" s="195">
        <v>0</v>
      </c>
      <c r="F1993" s="195">
        <v>-69477086278</v>
      </c>
    </row>
    <row r="1994" spans="1:6" x14ac:dyDescent="0.25">
      <c r="A1994" s="192" t="s">
        <v>2292</v>
      </c>
      <c r="B1994" s="192" t="s">
        <v>2291</v>
      </c>
      <c r="C1994" s="193">
        <v>-69477086278</v>
      </c>
      <c r="D1994" s="193">
        <v>0</v>
      </c>
      <c r="E1994" s="193">
        <v>0</v>
      </c>
      <c r="F1994" s="193">
        <v>-69477086278</v>
      </c>
    </row>
    <row r="1995" spans="1:6" x14ac:dyDescent="0.25">
      <c r="A1995" s="194" t="s">
        <v>3755</v>
      </c>
      <c r="B1995" s="194" t="s">
        <v>3756</v>
      </c>
      <c r="C1995" s="195">
        <v>0</v>
      </c>
      <c r="D1995" s="195">
        <v>-25601.24</v>
      </c>
      <c r="E1995" s="195">
        <v>-196709688</v>
      </c>
      <c r="F1995" s="195">
        <v>-196709688</v>
      </c>
    </row>
    <row r="1996" spans="1:6" x14ac:dyDescent="0.25">
      <c r="A1996" s="192" t="s">
        <v>3757</v>
      </c>
      <c r="B1996" s="192" t="s">
        <v>3756</v>
      </c>
      <c r="C1996" s="193">
        <v>0</v>
      </c>
      <c r="D1996" s="193">
        <v>-25601.24</v>
      </c>
      <c r="E1996" s="193">
        <v>-196709688</v>
      </c>
      <c r="F1996" s="193">
        <v>-196709688</v>
      </c>
    </row>
    <row r="1997" spans="1:6" x14ac:dyDescent="0.25">
      <c r="A1997" s="194" t="s">
        <v>3111</v>
      </c>
      <c r="B1997" s="194" t="s">
        <v>3112</v>
      </c>
      <c r="C1997" s="195">
        <v>-38476189</v>
      </c>
      <c r="D1997" s="195">
        <v>0</v>
      </c>
      <c r="E1997" s="195">
        <v>0</v>
      </c>
      <c r="F1997" s="195">
        <v>-38476189</v>
      </c>
    </row>
    <row r="1998" spans="1:6" x14ac:dyDescent="0.25">
      <c r="A1998" s="192" t="s">
        <v>3113</v>
      </c>
      <c r="B1998" s="192" t="s">
        <v>3112</v>
      </c>
      <c r="C1998" s="193">
        <v>-38476189</v>
      </c>
      <c r="D1998" s="193">
        <v>0</v>
      </c>
      <c r="E1998" s="193">
        <v>0</v>
      </c>
      <c r="F1998" s="193">
        <v>-38476189</v>
      </c>
    </row>
    <row r="1999" spans="1:6" x14ac:dyDescent="0.25">
      <c r="A1999" s="194" t="s">
        <v>3114</v>
      </c>
      <c r="B1999" s="194" t="s">
        <v>734</v>
      </c>
      <c r="C1999" s="195">
        <v>-38476189</v>
      </c>
      <c r="D1999" s="195">
        <v>0</v>
      </c>
      <c r="E1999" s="195">
        <v>0</v>
      </c>
      <c r="F1999" s="195">
        <v>-38476189</v>
      </c>
    </row>
    <row r="2000" spans="1:6" x14ac:dyDescent="0.25">
      <c r="A2000" s="192" t="s">
        <v>3115</v>
      </c>
      <c r="B2000" s="192" t="s">
        <v>3116</v>
      </c>
      <c r="C2000" s="193">
        <v>-38476189</v>
      </c>
      <c r="D2000" s="193">
        <v>0</v>
      </c>
      <c r="E2000" s="193">
        <v>0</v>
      </c>
      <c r="F2000" s="193">
        <v>-38476189</v>
      </c>
    </row>
    <row r="2001" spans="1:6" x14ac:dyDescent="0.25">
      <c r="A2001" s="194" t="s">
        <v>2293</v>
      </c>
      <c r="B2001" s="194" t="s">
        <v>2054</v>
      </c>
      <c r="C2001" s="195">
        <v>-325714052766</v>
      </c>
      <c r="D2001" s="195">
        <v>0</v>
      </c>
      <c r="E2001" s="195">
        <v>0</v>
      </c>
      <c r="F2001" s="195">
        <v>-325714052766</v>
      </c>
    </row>
    <row r="2002" spans="1:6" x14ac:dyDescent="0.25">
      <c r="A2002" s="192" t="s">
        <v>2294</v>
      </c>
      <c r="B2002" s="192" t="s">
        <v>2295</v>
      </c>
      <c r="C2002" s="193">
        <v>-321899057040</v>
      </c>
      <c r="D2002" s="193">
        <v>0</v>
      </c>
      <c r="E2002" s="193">
        <v>0</v>
      </c>
      <c r="F2002" s="193">
        <v>-321899057040</v>
      </c>
    </row>
    <row r="2003" spans="1:6" x14ac:dyDescent="0.25">
      <c r="A2003" s="194" t="s">
        <v>2296</v>
      </c>
      <c r="B2003" s="194" t="s">
        <v>2297</v>
      </c>
      <c r="C2003" s="195">
        <v>-319667009841</v>
      </c>
      <c r="D2003" s="195">
        <v>0</v>
      </c>
      <c r="E2003" s="195">
        <v>0</v>
      </c>
      <c r="F2003" s="195">
        <v>-319667009841</v>
      </c>
    </row>
    <row r="2004" spans="1:6" x14ac:dyDescent="0.25">
      <c r="A2004" s="192" t="s">
        <v>2298</v>
      </c>
      <c r="B2004" s="192" t="s">
        <v>2297</v>
      </c>
      <c r="C2004" s="193">
        <v>-319667009841</v>
      </c>
      <c r="D2004" s="193">
        <v>0</v>
      </c>
      <c r="E2004" s="193">
        <v>0</v>
      </c>
      <c r="F2004" s="193">
        <v>-319667009841</v>
      </c>
    </row>
    <row r="2005" spans="1:6" x14ac:dyDescent="0.25">
      <c r="A2005" s="194" t="s">
        <v>2299</v>
      </c>
      <c r="B2005" s="194" t="s">
        <v>2300</v>
      </c>
      <c r="C2005" s="195">
        <v>-2232047199</v>
      </c>
      <c r="D2005" s="195">
        <v>0</v>
      </c>
      <c r="E2005" s="195">
        <v>0</v>
      </c>
      <c r="F2005" s="195">
        <v>-2232047199</v>
      </c>
    </row>
    <row r="2006" spans="1:6" x14ac:dyDescent="0.25">
      <c r="A2006" s="192" t="s">
        <v>2301</v>
      </c>
      <c r="B2006" s="192" t="s">
        <v>2300</v>
      </c>
      <c r="C2006" s="193">
        <v>-2232047199</v>
      </c>
      <c r="D2006" s="193">
        <v>0</v>
      </c>
      <c r="E2006" s="193">
        <v>0</v>
      </c>
      <c r="F2006" s="193">
        <v>-2232047199</v>
      </c>
    </row>
    <row r="2007" spans="1:6" x14ac:dyDescent="0.25">
      <c r="A2007" s="194" t="s">
        <v>2302</v>
      </c>
      <c r="B2007" s="194" t="s">
        <v>2303</v>
      </c>
      <c r="C2007" s="195">
        <v>-3814995726</v>
      </c>
      <c r="D2007" s="195">
        <v>0</v>
      </c>
      <c r="E2007" s="195">
        <v>0</v>
      </c>
      <c r="F2007" s="195">
        <v>-3814995726</v>
      </c>
    </row>
    <row r="2008" spans="1:6" x14ac:dyDescent="0.25">
      <c r="A2008" s="192" t="s">
        <v>2304</v>
      </c>
      <c r="B2008" s="192" t="s">
        <v>2305</v>
      </c>
      <c r="C2008" s="193">
        <v>-3749626466</v>
      </c>
      <c r="D2008" s="193">
        <v>0</v>
      </c>
      <c r="E2008" s="193">
        <v>0</v>
      </c>
      <c r="F2008" s="193">
        <v>-3749626466</v>
      </c>
    </row>
    <row r="2009" spans="1:6" x14ac:dyDescent="0.25">
      <c r="A2009" s="194" t="s">
        <v>2306</v>
      </c>
      <c r="B2009" s="194" t="s">
        <v>2305</v>
      </c>
      <c r="C2009" s="195">
        <v>-3749626466</v>
      </c>
      <c r="D2009" s="195">
        <v>0</v>
      </c>
      <c r="E2009" s="195">
        <v>0</v>
      </c>
      <c r="F2009" s="195">
        <v>-3749626466</v>
      </c>
    </row>
    <row r="2010" spans="1:6" x14ac:dyDescent="0.25">
      <c r="A2010" s="192" t="s">
        <v>2307</v>
      </c>
      <c r="B2010" s="192" t="s">
        <v>1642</v>
      </c>
      <c r="C2010" s="193">
        <v>-65369260</v>
      </c>
      <c r="D2010" s="193">
        <v>0</v>
      </c>
      <c r="E2010" s="193">
        <v>0</v>
      </c>
      <c r="F2010" s="193">
        <v>-65369260</v>
      </c>
    </row>
    <row r="2011" spans="1:6" x14ac:dyDescent="0.25">
      <c r="A2011" s="194" t="s">
        <v>2308</v>
      </c>
      <c r="B2011" s="194" t="s">
        <v>2309</v>
      </c>
      <c r="C2011" s="195">
        <v>-65369260</v>
      </c>
      <c r="D2011" s="195">
        <v>0</v>
      </c>
      <c r="E2011" s="195">
        <v>0</v>
      </c>
      <c r="F2011" s="195">
        <v>-65369260</v>
      </c>
    </row>
    <row r="2012" spans="1:6" x14ac:dyDescent="0.25">
      <c r="A2012" s="192" t="s">
        <v>2310</v>
      </c>
      <c r="B2012" s="192" t="s">
        <v>90</v>
      </c>
      <c r="C2012" s="193">
        <v>-1313674640</v>
      </c>
      <c r="D2012" s="193">
        <v>0</v>
      </c>
      <c r="E2012" s="193">
        <v>0</v>
      </c>
      <c r="F2012" s="193">
        <v>-1313674640</v>
      </c>
    </row>
    <row r="2013" spans="1:6" x14ac:dyDescent="0.25">
      <c r="A2013" s="194" t="s">
        <v>2311</v>
      </c>
      <c r="B2013" s="194" t="s">
        <v>90</v>
      </c>
      <c r="C2013" s="195">
        <v>-1313674640</v>
      </c>
      <c r="D2013" s="195">
        <v>0</v>
      </c>
      <c r="E2013" s="195">
        <v>0</v>
      </c>
      <c r="F2013" s="195">
        <v>-1313674640</v>
      </c>
    </row>
    <row r="2014" spans="1:6" x14ac:dyDescent="0.25">
      <c r="A2014" s="192" t="s">
        <v>2312</v>
      </c>
      <c r="B2014" s="192" t="s">
        <v>734</v>
      </c>
      <c r="C2014" s="193">
        <v>-1313674640</v>
      </c>
      <c r="D2014" s="193">
        <v>0</v>
      </c>
      <c r="E2014" s="193">
        <v>0</v>
      </c>
      <c r="F2014" s="193">
        <v>-1313674640</v>
      </c>
    </row>
    <row r="2015" spans="1:6" x14ac:dyDescent="0.25">
      <c r="A2015" s="194" t="s">
        <v>2313</v>
      </c>
      <c r="B2015" s="194" t="s">
        <v>734</v>
      </c>
      <c r="C2015" s="195">
        <v>-1313674640</v>
      </c>
      <c r="D2015" s="195">
        <v>0</v>
      </c>
      <c r="E2015" s="195">
        <v>0</v>
      </c>
      <c r="F2015" s="195">
        <v>-1313674640</v>
      </c>
    </row>
    <row r="2016" spans="1:6" x14ac:dyDescent="0.25">
      <c r="A2016" s="192" t="s">
        <v>2314</v>
      </c>
      <c r="B2016" s="192" t="s">
        <v>2315</v>
      </c>
      <c r="C2016" s="193">
        <v>-1313674640</v>
      </c>
      <c r="D2016" s="193">
        <v>0</v>
      </c>
      <c r="E2016" s="193">
        <v>0</v>
      </c>
      <c r="F2016" s="193">
        <v>-1313674640</v>
      </c>
    </row>
    <row r="2017" spans="1:6" x14ac:dyDescent="0.25">
      <c r="A2017" s="194" t="s">
        <v>3163</v>
      </c>
      <c r="B2017" s="194" t="s">
        <v>3472</v>
      </c>
      <c r="C2017" s="195">
        <v>-254283018</v>
      </c>
      <c r="D2017" s="195">
        <v>0</v>
      </c>
      <c r="E2017" s="195">
        <v>0</v>
      </c>
      <c r="F2017" s="195">
        <v>-254283018</v>
      </c>
    </row>
    <row r="2018" spans="1:6" x14ac:dyDescent="0.25">
      <c r="A2018" s="192" t="s">
        <v>3473</v>
      </c>
      <c r="B2018" s="192" t="s">
        <v>3474</v>
      </c>
      <c r="C2018" s="193">
        <v>-254283018</v>
      </c>
      <c r="D2018" s="193">
        <v>0</v>
      </c>
      <c r="E2018" s="193">
        <v>0</v>
      </c>
      <c r="F2018" s="193">
        <v>-254283018</v>
      </c>
    </row>
    <row r="2019" spans="1:6" x14ac:dyDescent="0.25">
      <c r="A2019" s="194" t="s">
        <v>3475</v>
      </c>
      <c r="B2019" s="194" t="s">
        <v>3474</v>
      </c>
      <c r="C2019" s="195">
        <v>-254283018</v>
      </c>
      <c r="D2019" s="195">
        <v>0</v>
      </c>
      <c r="E2019" s="195">
        <v>0</v>
      </c>
      <c r="F2019" s="195">
        <v>-254283018</v>
      </c>
    </row>
    <row r="2020" spans="1:6" x14ac:dyDescent="0.25">
      <c r="A2020" s="192" t="s">
        <v>3476</v>
      </c>
      <c r="B2020" s="192" t="s">
        <v>3477</v>
      </c>
      <c r="C2020" s="193">
        <v>-254283018</v>
      </c>
      <c r="D2020" s="193">
        <v>0</v>
      </c>
      <c r="E2020" s="193">
        <v>0</v>
      </c>
      <c r="F2020" s="193">
        <v>-254283018</v>
      </c>
    </row>
    <row r="2021" spans="1:6" x14ac:dyDescent="0.25">
      <c r="A2021" s="194" t="s">
        <v>3478</v>
      </c>
      <c r="B2021" s="194" t="s">
        <v>3479</v>
      </c>
      <c r="C2021" s="195">
        <v>-254283018</v>
      </c>
      <c r="D2021" s="195">
        <v>0</v>
      </c>
      <c r="E2021" s="195">
        <v>0</v>
      </c>
      <c r="F2021" s="195">
        <v>-254283018</v>
      </c>
    </row>
    <row r="2022" spans="1:6" x14ac:dyDescent="0.25">
      <c r="A2022" s="192" t="s">
        <v>2316</v>
      </c>
      <c r="B2022" s="192" t="s">
        <v>2317</v>
      </c>
      <c r="C2022" s="193">
        <v>1483939688148</v>
      </c>
      <c r="D2022" s="193">
        <v>12121755.800000001</v>
      </c>
      <c r="E2022" s="193">
        <v>90688339091</v>
      </c>
      <c r="F2022" s="193">
        <v>1574628027239</v>
      </c>
    </row>
    <row r="2023" spans="1:6" x14ac:dyDescent="0.25">
      <c r="A2023" s="194" t="s">
        <v>2318</v>
      </c>
      <c r="B2023" s="194" t="s">
        <v>2319</v>
      </c>
      <c r="C2023" s="195">
        <v>990927760060</v>
      </c>
      <c r="D2023" s="195">
        <v>11148077.640000001</v>
      </c>
      <c r="E2023" s="195">
        <v>83365383635</v>
      </c>
      <c r="F2023" s="195">
        <v>1074293143695</v>
      </c>
    </row>
    <row r="2024" spans="1:6" x14ac:dyDescent="0.25">
      <c r="A2024" s="192" t="s">
        <v>2320</v>
      </c>
      <c r="B2024" s="192" t="s">
        <v>2321</v>
      </c>
      <c r="C2024" s="193">
        <v>33906863877</v>
      </c>
      <c r="D2024" s="193">
        <v>4733883.68</v>
      </c>
      <c r="E2024" s="193">
        <v>35351297026</v>
      </c>
      <c r="F2024" s="193">
        <v>69258160903</v>
      </c>
    </row>
    <row r="2025" spans="1:6" x14ac:dyDescent="0.25">
      <c r="A2025" s="194" t="s">
        <v>2322</v>
      </c>
      <c r="B2025" s="194" t="s">
        <v>2323</v>
      </c>
      <c r="C2025" s="195">
        <v>28855150154</v>
      </c>
      <c r="D2025" s="195">
        <v>1293982.49</v>
      </c>
      <c r="E2025" s="195">
        <v>9710216541</v>
      </c>
      <c r="F2025" s="195">
        <v>38565366695</v>
      </c>
    </row>
    <row r="2026" spans="1:6" x14ac:dyDescent="0.25">
      <c r="A2026" s="192" t="s">
        <v>2324</v>
      </c>
      <c r="B2026" s="192" t="s">
        <v>1988</v>
      </c>
      <c r="C2026" s="193">
        <v>28855150154</v>
      </c>
      <c r="D2026" s="193">
        <v>1293982.49</v>
      </c>
      <c r="E2026" s="193">
        <v>9710216541</v>
      </c>
      <c r="F2026" s="193">
        <v>38565366695</v>
      </c>
    </row>
    <row r="2027" spans="1:6" x14ac:dyDescent="0.25">
      <c r="A2027" s="194" t="s">
        <v>2325</v>
      </c>
      <c r="B2027" s="194" t="s">
        <v>2326</v>
      </c>
      <c r="C2027" s="195">
        <v>0</v>
      </c>
      <c r="D2027" s="195">
        <v>389522.08</v>
      </c>
      <c r="E2027" s="195">
        <v>2948433731</v>
      </c>
      <c r="F2027" s="195">
        <v>2948433731</v>
      </c>
    </row>
    <row r="2028" spans="1:6" x14ac:dyDescent="0.25">
      <c r="A2028" s="192" t="s">
        <v>2327</v>
      </c>
      <c r="B2028" s="192" t="s">
        <v>2328</v>
      </c>
      <c r="C2028" s="193">
        <v>0</v>
      </c>
      <c r="D2028" s="193">
        <v>138.57</v>
      </c>
      <c r="E2028" s="193">
        <v>1167110</v>
      </c>
      <c r="F2028" s="193">
        <v>1167110</v>
      </c>
    </row>
    <row r="2029" spans="1:6" x14ac:dyDescent="0.25">
      <c r="A2029" s="194" t="s">
        <v>2329</v>
      </c>
      <c r="B2029" s="194" t="s">
        <v>2330</v>
      </c>
      <c r="C2029" s="195">
        <v>3047355816</v>
      </c>
      <c r="D2029" s="195">
        <v>0</v>
      </c>
      <c r="E2029" s="195">
        <v>0</v>
      </c>
      <c r="F2029" s="195">
        <v>3047355816</v>
      </c>
    </row>
    <row r="2030" spans="1:6" x14ac:dyDescent="0.25">
      <c r="A2030" s="192" t="s">
        <v>2331</v>
      </c>
      <c r="B2030" s="192" t="s">
        <v>2332</v>
      </c>
      <c r="C2030" s="193">
        <v>0</v>
      </c>
      <c r="D2030" s="193">
        <v>890949.61</v>
      </c>
      <c r="E2030" s="193">
        <v>6660378333</v>
      </c>
      <c r="F2030" s="193">
        <v>6660378333</v>
      </c>
    </row>
    <row r="2031" spans="1:6" x14ac:dyDescent="0.25">
      <c r="A2031" s="194" t="s">
        <v>2333</v>
      </c>
      <c r="B2031" s="194" t="s">
        <v>2334</v>
      </c>
      <c r="C2031" s="195">
        <v>25603629954</v>
      </c>
      <c r="D2031" s="195">
        <v>0</v>
      </c>
      <c r="E2031" s="195">
        <v>0</v>
      </c>
      <c r="F2031" s="195">
        <v>25603629954</v>
      </c>
    </row>
    <row r="2032" spans="1:6" x14ac:dyDescent="0.25">
      <c r="A2032" s="192" t="s">
        <v>3480</v>
      </c>
      <c r="B2032" s="192" t="s">
        <v>3481</v>
      </c>
      <c r="C2032" s="193">
        <v>0</v>
      </c>
      <c r="D2032" s="193">
        <v>13356.16</v>
      </c>
      <c r="E2032" s="193">
        <v>100237367</v>
      </c>
      <c r="F2032" s="193">
        <v>100237367</v>
      </c>
    </row>
    <row r="2033" spans="1:6" x14ac:dyDescent="0.25">
      <c r="A2033" s="194" t="s">
        <v>2803</v>
      </c>
      <c r="B2033" s="194" t="s">
        <v>2820</v>
      </c>
      <c r="C2033" s="195">
        <v>204164384</v>
      </c>
      <c r="D2033" s="195">
        <v>0</v>
      </c>
      <c r="E2033" s="195">
        <v>0</v>
      </c>
      <c r="F2033" s="195">
        <v>204164384</v>
      </c>
    </row>
    <row r="2034" spans="1:6" x14ac:dyDescent="0.25">
      <c r="A2034" s="192" t="s">
        <v>2335</v>
      </c>
      <c r="B2034" s="192" t="s">
        <v>2336</v>
      </c>
      <c r="C2034" s="193">
        <v>618494945</v>
      </c>
      <c r="D2034" s="193">
        <v>3439901.19</v>
      </c>
      <c r="E2034" s="193">
        <v>25641080485</v>
      </c>
      <c r="F2034" s="193">
        <v>26259575430</v>
      </c>
    </row>
    <row r="2035" spans="1:6" x14ac:dyDescent="0.25">
      <c r="A2035" s="194" t="s">
        <v>2337</v>
      </c>
      <c r="B2035" s="194" t="s">
        <v>2338</v>
      </c>
      <c r="C2035" s="195">
        <v>618494945</v>
      </c>
      <c r="D2035" s="195">
        <v>3439901.19</v>
      </c>
      <c r="E2035" s="195">
        <v>25641080485</v>
      </c>
      <c r="F2035" s="195">
        <v>26259575430</v>
      </c>
    </row>
    <row r="2036" spans="1:6" x14ac:dyDescent="0.25">
      <c r="A2036" s="192" t="s">
        <v>2339</v>
      </c>
      <c r="B2036" s="192" t="s">
        <v>2340</v>
      </c>
      <c r="C2036" s="193">
        <v>0</v>
      </c>
      <c r="D2036" s="193">
        <v>3317128.61</v>
      </c>
      <c r="E2036" s="193">
        <v>24732470940</v>
      </c>
      <c r="F2036" s="193">
        <v>24732470940</v>
      </c>
    </row>
    <row r="2037" spans="1:6" x14ac:dyDescent="0.25">
      <c r="A2037" s="194" t="s">
        <v>2341</v>
      </c>
      <c r="B2037" s="194" t="s">
        <v>2342</v>
      </c>
      <c r="C2037" s="195">
        <v>460402448</v>
      </c>
      <c r="D2037" s="195">
        <v>0</v>
      </c>
      <c r="E2037" s="195">
        <v>0</v>
      </c>
      <c r="F2037" s="195">
        <v>460402448</v>
      </c>
    </row>
    <row r="2038" spans="1:6" x14ac:dyDescent="0.25">
      <c r="A2038" s="192" t="s">
        <v>2343</v>
      </c>
      <c r="B2038" s="192" t="s">
        <v>2344</v>
      </c>
      <c r="C2038" s="193">
        <v>0</v>
      </c>
      <c r="D2038" s="193">
        <v>122772.58</v>
      </c>
      <c r="E2038" s="193">
        <v>908609545</v>
      </c>
      <c r="F2038" s="193">
        <v>908609545</v>
      </c>
    </row>
    <row r="2039" spans="1:6" x14ac:dyDescent="0.25">
      <c r="A2039" s="194" t="s">
        <v>2345</v>
      </c>
      <c r="B2039" s="194" t="s">
        <v>2340</v>
      </c>
      <c r="C2039" s="195">
        <v>158092497</v>
      </c>
      <c r="D2039" s="195">
        <v>0</v>
      </c>
      <c r="E2039" s="195">
        <v>0</v>
      </c>
      <c r="F2039" s="195">
        <v>158092497</v>
      </c>
    </row>
    <row r="2040" spans="1:6" x14ac:dyDescent="0.25">
      <c r="A2040" s="192" t="s">
        <v>2346</v>
      </c>
      <c r="B2040" s="192" t="s">
        <v>2347</v>
      </c>
      <c r="C2040" s="193">
        <v>4433218778</v>
      </c>
      <c r="D2040" s="193">
        <v>0</v>
      </c>
      <c r="E2040" s="193">
        <v>0</v>
      </c>
      <c r="F2040" s="193">
        <v>4433218778</v>
      </c>
    </row>
    <row r="2041" spans="1:6" x14ac:dyDescent="0.25">
      <c r="A2041" s="194" t="s">
        <v>2348</v>
      </c>
      <c r="B2041" s="194" t="s">
        <v>2349</v>
      </c>
      <c r="C2041" s="195">
        <v>4433218778</v>
      </c>
      <c r="D2041" s="195">
        <v>0</v>
      </c>
      <c r="E2041" s="195">
        <v>0</v>
      </c>
      <c r="F2041" s="195">
        <v>4433218778</v>
      </c>
    </row>
    <row r="2042" spans="1:6" x14ac:dyDescent="0.25">
      <c r="A2042" s="192" t="s">
        <v>2350</v>
      </c>
      <c r="B2042" s="192" t="s">
        <v>2351</v>
      </c>
      <c r="C2042" s="193">
        <v>4433218778</v>
      </c>
      <c r="D2042" s="193">
        <v>0</v>
      </c>
      <c r="E2042" s="193">
        <v>0</v>
      </c>
      <c r="F2042" s="193">
        <v>4433218778</v>
      </c>
    </row>
    <row r="2043" spans="1:6" x14ac:dyDescent="0.25">
      <c r="A2043" s="194" t="s">
        <v>2352</v>
      </c>
      <c r="B2043" s="194" t="s">
        <v>2353</v>
      </c>
      <c r="C2043" s="195">
        <v>69580545069</v>
      </c>
      <c r="D2043" s="195">
        <v>6304265.71</v>
      </c>
      <c r="E2043" s="195">
        <v>47198075622</v>
      </c>
      <c r="F2043" s="195">
        <v>116778620691</v>
      </c>
    </row>
    <row r="2044" spans="1:6" x14ac:dyDescent="0.25">
      <c r="A2044" s="192" t="s">
        <v>2354</v>
      </c>
      <c r="B2044" s="192" t="s">
        <v>2355</v>
      </c>
      <c r="C2044" s="193">
        <v>2813450490</v>
      </c>
      <c r="D2044" s="193">
        <v>225012.51</v>
      </c>
      <c r="E2044" s="193">
        <v>1699605068</v>
      </c>
      <c r="F2044" s="193">
        <v>4513055558</v>
      </c>
    </row>
    <row r="2045" spans="1:6" x14ac:dyDescent="0.25">
      <c r="A2045" s="194" t="s">
        <v>2356</v>
      </c>
      <c r="B2045" s="194" t="s">
        <v>280</v>
      </c>
      <c r="C2045" s="195">
        <v>2813450490</v>
      </c>
      <c r="D2045" s="195">
        <v>225012.51</v>
      </c>
      <c r="E2045" s="195">
        <v>1699605068</v>
      </c>
      <c r="F2045" s="195">
        <v>4513055558</v>
      </c>
    </row>
    <row r="2046" spans="1:6" x14ac:dyDescent="0.25">
      <c r="A2046" s="192" t="s">
        <v>2357</v>
      </c>
      <c r="B2046" s="192" t="s">
        <v>2358</v>
      </c>
      <c r="C2046" s="193">
        <v>0</v>
      </c>
      <c r="D2046" s="193">
        <v>223768.86</v>
      </c>
      <c r="E2046" s="193">
        <v>1690619446</v>
      </c>
      <c r="F2046" s="193">
        <v>1690619446</v>
      </c>
    </row>
    <row r="2047" spans="1:6" x14ac:dyDescent="0.25">
      <c r="A2047" s="194" t="s">
        <v>2359</v>
      </c>
      <c r="B2047" s="194" t="s">
        <v>2360</v>
      </c>
      <c r="C2047" s="195">
        <v>0</v>
      </c>
      <c r="D2047" s="195">
        <v>1114.3800000000001</v>
      </c>
      <c r="E2047" s="195">
        <v>8985622</v>
      </c>
      <c r="F2047" s="195">
        <v>8985622</v>
      </c>
    </row>
    <row r="2048" spans="1:6" x14ac:dyDescent="0.25">
      <c r="A2048" s="192" t="s">
        <v>2361</v>
      </c>
      <c r="B2048" s="192" t="s">
        <v>2362</v>
      </c>
      <c r="C2048" s="193">
        <v>2813450490</v>
      </c>
      <c r="D2048" s="193">
        <v>0</v>
      </c>
      <c r="E2048" s="193">
        <v>0</v>
      </c>
      <c r="F2048" s="193">
        <v>2813450490</v>
      </c>
    </row>
    <row r="2049" spans="1:6" x14ac:dyDescent="0.25">
      <c r="A2049" s="194" t="s">
        <v>2363</v>
      </c>
      <c r="B2049" s="194" t="s">
        <v>2364</v>
      </c>
      <c r="C2049" s="195">
        <v>25334817521</v>
      </c>
      <c r="D2049" s="195">
        <v>4631135.5999999996</v>
      </c>
      <c r="E2049" s="195">
        <v>34661177638</v>
      </c>
      <c r="F2049" s="195">
        <v>59995995159</v>
      </c>
    </row>
    <row r="2050" spans="1:6" x14ac:dyDescent="0.25">
      <c r="A2050" s="192" t="s">
        <v>2365</v>
      </c>
      <c r="B2050" s="192" t="s">
        <v>2366</v>
      </c>
      <c r="C2050" s="193">
        <v>25334817521</v>
      </c>
      <c r="D2050" s="193">
        <v>4631135.5999999996</v>
      </c>
      <c r="E2050" s="193">
        <v>34661177638</v>
      </c>
      <c r="F2050" s="193">
        <v>59995995159</v>
      </c>
    </row>
    <row r="2051" spans="1:6" x14ac:dyDescent="0.25">
      <c r="A2051" s="194" t="s">
        <v>2367</v>
      </c>
      <c r="B2051" s="194" t="s">
        <v>2368</v>
      </c>
      <c r="C2051" s="195">
        <v>0</v>
      </c>
      <c r="D2051" s="195">
        <v>4631135.5999999996</v>
      </c>
      <c r="E2051" s="195">
        <v>34661177638</v>
      </c>
      <c r="F2051" s="195">
        <v>34661177638</v>
      </c>
    </row>
    <row r="2052" spans="1:6" x14ac:dyDescent="0.25">
      <c r="A2052" s="192" t="s">
        <v>2369</v>
      </c>
      <c r="B2052" s="192" t="s">
        <v>2370</v>
      </c>
      <c r="C2052" s="193">
        <v>25334817521</v>
      </c>
      <c r="D2052" s="193">
        <v>0</v>
      </c>
      <c r="E2052" s="193">
        <v>0</v>
      </c>
      <c r="F2052" s="193">
        <v>25334817521</v>
      </c>
    </row>
    <row r="2053" spans="1:6" x14ac:dyDescent="0.25">
      <c r="A2053" s="194" t="s">
        <v>2371</v>
      </c>
      <c r="B2053" s="194" t="s">
        <v>2347</v>
      </c>
      <c r="C2053" s="195">
        <v>2183746599</v>
      </c>
      <c r="D2053" s="195">
        <v>228854.72</v>
      </c>
      <c r="E2053" s="195">
        <v>1725019453</v>
      </c>
      <c r="F2053" s="195">
        <v>3908766052</v>
      </c>
    </row>
    <row r="2054" spans="1:6" x14ac:dyDescent="0.25">
      <c r="A2054" s="192" t="s">
        <v>2372</v>
      </c>
      <c r="B2054" s="192" t="s">
        <v>2349</v>
      </c>
      <c r="C2054" s="193">
        <v>2183746599</v>
      </c>
      <c r="D2054" s="193">
        <v>228854.72</v>
      </c>
      <c r="E2054" s="193">
        <v>1725019453</v>
      </c>
      <c r="F2054" s="193">
        <v>3908766052</v>
      </c>
    </row>
    <row r="2055" spans="1:6" x14ac:dyDescent="0.25">
      <c r="A2055" s="194" t="s">
        <v>3117</v>
      </c>
      <c r="B2055" s="194" t="s">
        <v>2349</v>
      </c>
      <c r="C2055" s="195">
        <v>0</v>
      </c>
      <c r="D2055" s="195">
        <v>228854.72</v>
      </c>
      <c r="E2055" s="195">
        <v>1725019453</v>
      </c>
      <c r="F2055" s="195">
        <v>1725019453</v>
      </c>
    </row>
    <row r="2056" spans="1:6" x14ac:dyDescent="0.25">
      <c r="A2056" s="192" t="s">
        <v>2373</v>
      </c>
      <c r="B2056" s="192" t="s">
        <v>2374</v>
      </c>
      <c r="C2056" s="193">
        <v>2183746599</v>
      </c>
      <c r="D2056" s="193">
        <v>0</v>
      </c>
      <c r="E2056" s="193">
        <v>0</v>
      </c>
      <c r="F2056" s="193">
        <v>2183746599</v>
      </c>
    </row>
    <row r="2057" spans="1:6" x14ac:dyDescent="0.25">
      <c r="A2057" s="194" t="s">
        <v>2375</v>
      </c>
      <c r="B2057" s="194" t="s">
        <v>2376</v>
      </c>
      <c r="C2057" s="195">
        <v>39248530459</v>
      </c>
      <c r="D2057" s="195">
        <v>487346.23</v>
      </c>
      <c r="E2057" s="195">
        <v>3639942552</v>
      </c>
      <c r="F2057" s="195">
        <v>42888473011</v>
      </c>
    </row>
    <row r="2058" spans="1:6" x14ac:dyDescent="0.25">
      <c r="A2058" s="192" t="s">
        <v>2377</v>
      </c>
      <c r="B2058" s="192" t="s">
        <v>2378</v>
      </c>
      <c r="C2058" s="193">
        <v>39248530459</v>
      </c>
      <c r="D2058" s="193">
        <v>487346.23</v>
      </c>
      <c r="E2058" s="193">
        <v>3639942552</v>
      </c>
      <c r="F2058" s="193">
        <v>42888473011</v>
      </c>
    </row>
    <row r="2059" spans="1:6" x14ac:dyDescent="0.25">
      <c r="A2059" s="194" t="s">
        <v>3482</v>
      </c>
      <c r="B2059" s="194" t="s">
        <v>3483</v>
      </c>
      <c r="C2059" s="195">
        <v>0</v>
      </c>
      <c r="D2059" s="195">
        <v>12924.9</v>
      </c>
      <c r="E2059" s="195">
        <v>97396205</v>
      </c>
      <c r="F2059" s="195">
        <v>97396205</v>
      </c>
    </row>
    <row r="2060" spans="1:6" x14ac:dyDescent="0.25">
      <c r="A2060" s="192" t="s">
        <v>2379</v>
      </c>
      <c r="B2060" s="192" t="s">
        <v>2380</v>
      </c>
      <c r="C2060" s="193">
        <v>2938792194</v>
      </c>
      <c r="D2060" s="193">
        <v>0</v>
      </c>
      <c r="E2060" s="193">
        <v>0</v>
      </c>
      <c r="F2060" s="193">
        <v>2938792194</v>
      </c>
    </row>
    <row r="2061" spans="1:6" x14ac:dyDescent="0.25">
      <c r="A2061" s="194" t="s">
        <v>2381</v>
      </c>
      <c r="B2061" s="194" t="s">
        <v>2382</v>
      </c>
      <c r="C2061" s="195">
        <v>0</v>
      </c>
      <c r="D2061" s="195">
        <v>451156.02</v>
      </c>
      <c r="E2061" s="195">
        <v>3368935850</v>
      </c>
      <c r="F2061" s="195">
        <v>3368935850</v>
      </c>
    </row>
    <row r="2062" spans="1:6" x14ac:dyDescent="0.25">
      <c r="A2062" s="192" t="s">
        <v>2383</v>
      </c>
      <c r="B2062" s="192" t="s">
        <v>2384</v>
      </c>
      <c r="C2062" s="193">
        <v>27398620275</v>
      </c>
      <c r="D2062" s="193">
        <v>0</v>
      </c>
      <c r="E2062" s="193">
        <v>0</v>
      </c>
      <c r="F2062" s="193">
        <v>27398620275</v>
      </c>
    </row>
    <row r="2063" spans="1:6" x14ac:dyDescent="0.25">
      <c r="A2063" s="194" t="s">
        <v>2385</v>
      </c>
      <c r="B2063" s="194" t="s">
        <v>2386</v>
      </c>
      <c r="C2063" s="195">
        <v>0</v>
      </c>
      <c r="D2063" s="195">
        <v>23265.31</v>
      </c>
      <c r="E2063" s="195">
        <v>173610497</v>
      </c>
      <c r="F2063" s="195">
        <v>173610497</v>
      </c>
    </row>
    <row r="2064" spans="1:6" x14ac:dyDescent="0.25">
      <c r="A2064" s="192" t="s">
        <v>2387</v>
      </c>
      <c r="B2064" s="192" t="s">
        <v>2388</v>
      </c>
      <c r="C2064" s="193">
        <v>8911117990</v>
      </c>
      <c r="D2064" s="193">
        <v>0</v>
      </c>
      <c r="E2064" s="193">
        <v>0</v>
      </c>
      <c r="F2064" s="193">
        <v>8911117990</v>
      </c>
    </row>
    <row r="2065" spans="1:6" x14ac:dyDescent="0.25">
      <c r="A2065" s="194" t="s">
        <v>2389</v>
      </c>
      <c r="B2065" s="194" t="s">
        <v>2390</v>
      </c>
      <c r="C2065" s="195">
        <v>0</v>
      </c>
      <c r="D2065" s="195">
        <v>731916.65</v>
      </c>
      <c r="E2065" s="195">
        <v>5472330911</v>
      </c>
      <c r="F2065" s="195">
        <v>5472330911</v>
      </c>
    </row>
    <row r="2066" spans="1:6" x14ac:dyDescent="0.25">
      <c r="A2066" s="192" t="s">
        <v>2391</v>
      </c>
      <c r="B2066" s="192" t="s">
        <v>2390</v>
      </c>
      <c r="C2066" s="193">
        <v>0</v>
      </c>
      <c r="D2066" s="193">
        <v>731916.65</v>
      </c>
      <c r="E2066" s="193">
        <v>5472330911</v>
      </c>
      <c r="F2066" s="193">
        <v>5472330911</v>
      </c>
    </row>
    <row r="2067" spans="1:6" x14ac:dyDescent="0.25">
      <c r="A2067" s="194" t="s">
        <v>2392</v>
      </c>
      <c r="B2067" s="194" t="s">
        <v>2393</v>
      </c>
      <c r="C2067" s="195">
        <v>0</v>
      </c>
      <c r="D2067" s="195">
        <v>731916.65</v>
      </c>
      <c r="E2067" s="195">
        <v>5472330911</v>
      </c>
      <c r="F2067" s="195">
        <v>5472330911</v>
      </c>
    </row>
    <row r="2068" spans="1:6" x14ac:dyDescent="0.25">
      <c r="A2068" s="192" t="s">
        <v>2394</v>
      </c>
      <c r="B2068" s="192" t="s">
        <v>2395</v>
      </c>
      <c r="C2068" s="193">
        <v>775698230783</v>
      </c>
      <c r="D2068" s="193">
        <v>0</v>
      </c>
      <c r="E2068" s="193">
        <v>0</v>
      </c>
      <c r="F2068" s="193">
        <v>775698230783</v>
      </c>
    </row>
    <row r="2069" spans="1:6" x14ac:dyDescent="0.25">
      <c r="A2069" s="194" t="s">
        <v>2396</v>
      </c>
      <c r="B2069" s="194" t="s">
        <v>2397</v>
      </c>
      <c r="C2069" s="195">
        <v>367772243658</v>
      </c>
      <c r="D2069" s="195">
        <v>0</v>
      </c>
      <c r="E2069" s="195">
        <v>0</v>
      </c>
      <c r="F2069" s="195">
        <v>367772243658</v>
      </c>
    </row>
    <row r="2070" spans="1:6" x14ac:dyDescent="0.25">
      <c r="A2070" s="192" t="s">
        <v>2398</v>
      </c>
      <c r="B2070" s="192" t="s">
        <v>2058</v>
      </c>
      <c r="C2070" s="193">
        <v>19343323183</v>
      </c>
      <c r="D2070" s="193">
        <v>0</v>
      </c>
      <c r="E2070" s="193">
        <v>0</v>
      </c>
      <c r="F2070" s="193">
        <v>19343323183</v>
      </c>
    </row>
    <row r="2071" spans="1:6" x14ac:dyDescent="0.25">
      <c r="A2071" s="194" t="s">
        <v>2399</v>
      </c>
      <c r="B2071" s="194" t="s">
        <v>2058</v>
      </c>
      <c r="C2071" s="195">
        <v>19343323183</v>
      </c>
      <c r="D2071" s="195">
        <v>0</v>
      </c>
      <c r="E2071" s="195">
        <v>0</v>
      </c>
      <c r="F2071" s="195">
        <v>19343323183</v>
      </c>
    </row>
    <row r="2072" spans="1:6" x14ac:dyDescent="0.25">
      <c r="A2072" s="192" t="s">
        <v>2400</v>
      </c>
      <c r="B2072" s="192" t="s">
        <v>2061</v>
      </c>
      <c r="C2072" s="193">
        <v>7994374682</v>
      </c>
      <c r="D2072" s="193">
        <v>0</v>
      </c>
      <c r="E2072" s="193">
        <v>0</v>
      </c>
      <c r="F2072" s="193">
        <v>7994374682</v>
      </c>
    </row>
    <row r="2073" spans="1:6" x14ac:dyDescent="0.25">
      <c r="A2073" s="194" t="s">
        <v>2401</v>
      </c>
      <c r="B2073" s="194" t="s">
        <v>2061</v>
      </c>
      <c r="C2073" s="195">
        <v>7994374682</v>
      </c>
      <c r="D2073" s="195">
        <v>0</v>
      </c>
      <c r="E2073" s="195">
        <v>0</v>
      </c>
      <c r="F2073" s="195">
        <v>7994374682</v>
      </c>
    </row>
    <row r="2074" spans="1:6" x14ac:dyDescent="0.25">
      <c r="A2074" s="192" t="s">
        <v>2402</v>
      </c>
      <c r="B2074" s="192" t="s">
        <v>2403</v>
      </c>
      <c r="C2074" s="193">
        <v>38280365571</v>
      </c>
      <c r="D2074" s="193">
        <v>0</v>
      </c>
      <c r="E2074" s="193">
        <v>0</v>
      </c>
      <c r="F2074" s="193">
        <v>38280365571</v>
      </c>
    </row>
    <row r="2075" spans="1:6" x14ac:dyDescent="0.25">
      <c r="A2075" s="194" t="s">
        <v>2404</v>
      </c>
      <c r="B2075" s="194" t="s">
        <v>2405</v>
      </c>
      <c r="C2075" s="195">
        <v>38280365571</v>
      </c>
      <c r="D2075" s="195">
        <v>0</v>
      </c>
      <c r="E2075" s="195">
        <v>0</v>
      </c>
      <c r="F2075" s="195">
        <v>38280365571</v>
      </c>
    </row>
    <row r="2076" spans="1:6" x14ac:dyDescent="0.25">
      <c r="A2076" s="192" t="s">
        <v>2406</v>
      </c>
      <c r="B2076" s="192" t="s">
        <v>2403</v>
      </c>
      <c r="C2076" s="193">
        <v>2092852583</v>
      </c>
      <c r="D2076" s="193">
        <v>0</v>
      </c>
      <c r="E2076" s="193">
        <v>0</v>
      </c>
      <c r="F2076" s="193">
        <v>2092852583</v>
      </c>
    </row>
    <row r="2077" spans="1:6" x14ac:dyDescent="0.25">
      <c r="A2077" s="194" t="s">
        <v>2407</v>
      </c>
      <c r="B2077" s="194" t="s">
        <v>2408</v>
      </c>
      <c r="C2077" s="195">
        <v>2092852583</v>
      </c>
      <c r="D2077" s="195">
        <v>0</v>
      </c>
      <c r="E2077" s="195">
        <v>0</v>
      </c>
      <c r="F2077" s="195">
        <v>2092852583</v>
      </c>
    </row>
    <row r="2078" spans="1:6" x14ac:dyDescent="0.25">
      <c r="A2078" s="192" t="s">
        <v>2409</v>
      </c>
      <c r="B2078" s="192" t="s">
        <v>2410</v>
      </c>
      <c r="C2078" s="193">
        <v>271911312677</v>
      </c>
      <c r="D2078" s="193">
        <v>0</v>
      </c>
      <c r="E2078" s="193">
        <v>0</v>
      </c>
      <c r="F2078" s="193">
        <v>271911312677</v>
      </c>
    </row>
    <row r="2079" spans="1:6" x14ac:dyDescent="0.25">
      <c r="A2079" s="194" t="s">
        <v>2411</v>
      </c>
      <c r="B2079" s="194" t="s">
        <v>2412</v>
      </c>
      <c r="C2079" s="195">
        <v>271740051602</v>
      </c>
      <c r="D2079" s="195">
        <v>0</v>
      </c>
      <c r="E2079" s="195">
        <v>0</v>
      </c>
      <c r="F2079" s="195">
        <v>271740051602</v>
      </c>
    </row>
    <row r="2080" spans="1:6" x14ac:dyDescent="0.25">
      <c r="A2080" s="192" t="s">
        <v>2413</v>
      </c>
      <c r="B2080" s="192" t="s">
        <v>2076</v>
      </c>
      <c r="C2080" s="193">
        <v>171261075</v>
      </c>
      <c r="D2080" s="193">
        <v>0</v>
      </c>
      <c r="E2080" s="193">
        <v>0</v>
      </c>
      <c r="F2080" s="193">
        <v>171261075</v>
      </c>
    </row>
    <row r="2081" spans="1:6" x14ac:dyDescent="0.25">
      <c r="A2081" s="194" t="s">
        <v>2414</v>
      </c>
      <c r="B2081" s="194" t="s">
        <v>2410</v>
      </c>
      <c r="C2081" s="195">
        <v>1870198521</v>
      </c>
      <c r="D2081" s="195">
        <v>0</v>
      </c>
      <c r="E2081" s="195">
        <v>0</v>
      </c>
      <c r="F2081" s="195">
        <v>1870198521</v>
      </c>
    </row>
    <row r="2082" spans="1:6" x14ac:dyDescent="0.25">
      <c r="A2082" s="192" t="s">
        <v>2415</v>
      </c>
      <c r="B2082" s="192" t="s">
        <v>2416</v>
      </c>
      <c r="C2082" s="193">
        <v>1870198521</v>
      </c>
      <c r="D2082" s="193">
        <v>0</v>
      </c>
      <c r="E2082" s="193">
        <v>0</v>
      </c>
      <c r="F2082" s="193">
        <v>1870198521</v>
      </c>
    </row>
    <row r="2083" spans="1:6" x14ac:dyDescent="0.25">
      <c r="A2083" s="194" t="s">
        <v>2417</v>
      </c>
      <c r="B2083" s="194" t="s">
        <v>2418</v>
      </c>
      <c r="C2083" s="195">
        <v>26102405361</v>
      </c>
      <c r="D2083" s="195">
        <v>0</v>
      </c>
      <c r="E2083" s="195">
        <v>0</v>
      </c>
      <c r="F2083" s="195">
        <v>26102405361</v>
      </c>
    </row>
    <row r="2084" spans="1:6" x14ac:dyDescent="0.25">
      <c r="A2084" s="192" t="s">
        <v>2419</v>
      </c>
      <c r="B2084" s="192" t="s">
        <v>2420</v>
      </c>
      <c r="C2084" s="193">
        <v>25384253442</v>
      </c>
      <c r="D2084" s="193">
        <v>0</v>
      </c>
      <c r="E2084" s="193">
        <v>0</v>
      </c>
      <c r="F2084" s="193">
        <v>25384253442</v>
      </c>
    </row>
    <row r="2085" spans="1:6" x14ac:dyDescent="0.25">
      <c r="A2085" s="194" t="s">
        <v>2421</v>
      </c>
      <c r="B2085" s="194" t="s">
        <v>2085</v>
      </c>
      <c r="C2085" s="195">
        <v>718151919</v>
      </c>
      <c r="D2085" s="195">
        <v>0</v>
      </c>
      <c r="E2085" s="195">
        <v>0</v>
      </c>
      <c r="F2085" s="195">
        <v>718151919</v>
      </c>
    </row>
    <row r="2086" spans="1:6" x14ac:dyDescent="0.25">
      <c r="A2086" s="192" t="s">
        <v>3033</v>
      </c>
      <c r="B2086" s="192" t="s">
        <v>3034</v>
      </c>
      <c r="C2086" s="193">
        <v>177411080</v>
      </c>
      <c r="D2086" s="193">
        <v>0</v>
      </c>
      <c r="E2086" s="193">
        <v>0</v>
      </c>
      <c r="F2086" s="193">
        <v>177411080</v>
      </c>
    </row>
    <row r="2087" spans="1:6" x14ac:dyDescent="0.25">
      <c r="A2087" s="194" t="s">
        <v>3035</v>
      </c>
      <c r="B2087" s="194" t="s">
        <v>3036</v>
      </c>
      <c r="C2087" s="195">
        <v>177411080</v>
      </c>
      <c r="D2087" s="195">
        <v>0</v>
      </c>
      <c r="E2087" s="195">
        <v>0</v>
      </c>
      <c r="F2087" s="195">
        <v>177411080</v>
      </c>
    </row>
    <row r="2088" spans="1:6" x14ac:dyDescent="0.25">
      <c r="A2088" s="192" t="s">
        <v>2422</v>
      </c>
      <c r="B2088" s="192" t="s">
        <v>2423</v>
      </c>
      <c r="C2088" s="193">
        <v>407925987125</v>
      </c>
      <c r="D2088" s="193">
        <v>0</v>
      </c>
      <c r="E2088" s="193">
        <v>0</v>
      </c>
      <c r="F2088" s="193">
        <v>407925987125</v>
      </c>
    </row>
    <row r="2089" spans="1:6" x14ac:dyDescent="0.25">
      <c r="A2089" s="194" t="s">
        <v>2424</v>
      </c>
      <c r="B2089" s="194" t="s">
        <v>2093</v>
      </c>
      <c r="C2089" s="195">
        <v>111733068216</v>
      </c>
      <c r="D2089" s="195">
        <v>0</v>
      </c>
      <c r="E2089" s="195">
        <v>0</v>
      </c>
      <c r="F2089" s="195">
        <v>111733068216</v>
      </c>
    </row>
    <row r="2090" spans="1:6" x14ac:dyDescent="0.25">
      <c r="A2090" s="192" t="s">
        <v>2425</v>
      </c>
      <c r="B2090" s="192" t="s">
        <v>2426</v>
      </c>
      <c r="C2090" s="193">
        <v>111733068216</v>
      </c>
      <c r="D2090" s="193">
        <v>0</v>
      </c>
      <c r="E2090" s="193">
        <v>0</v>
      </c>
      <c r="F2090" s="193">
        <v>111733068216</v>
      </c>
    </row>
    <row r="2091" spans="1:6" x14ac:dyDescent="0.25">
      <c r="A2091" s="194" t="s">
        <v>2427</v>
      </c>
      <c r="B2091" s="194" t="s">
        <v>2093</v>
      </c>
      <c r="C2091" s="195">
        <v>61131090475</v>
      </c>
      <c r="D2091" s="195">
        <v>0</v>
      </c>
      <c r="E2091" s="195">
        <v>0</v>
      </c>
      <c r="F2091" s="195">
        <v>61131090475</v>
      </c>
    </row>
    <row r="2092" spans="1:6" x14ac:dyDescent="0.25">
      <c r="A2092" s="192" t="s">
        <v>2428</v>
      </c>
      <c r="B2092" s="192" t="s">
        <v>2429</v>
      </c>
      <c r="C2092" s="193">
        <v>61131090475</v>
      </c>
      <c r="D2092" s="193">
        <v>0</v>
      </c>
      <c r="E2092" s="193">
        <v>0</v>
      </c>
      <c r="F2092" s="193">
        <v>61131090475</v>
      </c>
    </row>
    <row r="2093" spans="1:6" x14ac:dyDescent="0.25">
      <c r="A2093" s="194" t="s">
        <v>2430</v>
      </c>
      <c r="B2093" s="194" t="s">
        <v>2100</v>
      </c>
      <c r="C2093" s="195">
        <v>234631926105</v>
      </c>
      <c r="D2093" s="195">
        <v>0</v>
      </c>
      <c r="E2093" s="195">
        <v>0</v>
      </c>
      <c r="F2093" s="195">
        <v>234631926105</v>
      </c>
    </row>
    <row r="2094" spans="1:6" x14ac:dyDescent="0.25">
      <c r="A2094" s="192" t="s">
        <v>2431</v>
      </c>
      <c r="B2094" s="192" t="s">
        <v>2432</v>
      </c>
      <c r="C2094" s="193">
        <v>234631926105</v>
      </c>
      <c r="D2094" s="193">
        <v>0</v>
      </c>
      <c r="E2094" s="193">
        <v>0</v>
      </c>
      <c r="F2094" s="193">
        <v>234631926105</v>
      </c>
    </row>
    <row r="2095" spans="1:6" x14ac:dyDescent="0.25">
      <c r="A2095" s="194" t="s">
        <v>2433</v>
      </c>
      <c r="B2095" s="194" t="s">
        <v>2100</v>
      </c>
      <c r="C2095" s="195">
        <v>429902329</v>
      </c>
      <c r="D2095" s="195">
        <v>0</v>
      </c>
      <c r="E2095" s="195">
        <v>0</v>
      </c>
      <c r="F2095" s="195">
        <v>429902329</v>
      </c>
    </row>
    <row r="2096" spans="1:6" x14ac:dyDescent="0.25">
      <c r="A2096" s="192" t="s">
        <v>2434</v>
      </c>
      <c r="B2096" s="192" t="s">
        <v>2435</v>
      </c>
      <c r="C2096" s="193">
        <v>429902329</v>
      </c>
      <c r="D2096" s="193">
        <v>0</v>
      </c>
      <c r="E2096" s="193">
        <v>0</v>
      </c>
      <c r="F2096" s="193">
        <v>429902329</v>
      </c>
    </row>
    <row r="2097" spans="1:6" x14ac:dyDescent="0.25">
      <c r="A2097" s="194" t="s">
        <v>2436</v>
      </c>
      <c r="B2097" s="194" t="s">
        <v>2437</v>
      </c>
      <c r="C2097" s="195">
        <v>111742120331</v>
      </c>
      <c r="D2097" s="195">
        <v>109928.25</v>
      </c>
      <c r="E2097" s="195">
        <v>816010987</v>
      </c>
      <c r="F2097" s="195">
        <v>112558131318</v>
      </c>
    </row>
    <row r="2098" spans="1:6" x14ac:dyDescent="0.25">
      <c r="A2098" s="192" t="s">
        <v>2438</v>
      </c>
      <c r="B2098" s="192" t="s">
        <v>2439</v>
      </c>
      <c r="C2098" s="193">
        <v>111741781302</v>
      </c>
      <c r="D2098" s="193">
        <v>109928.25</v>
      </c>
      <c r="E2098" s="193">
        <v>816010987</v>
      </c>
      <c r="F2098" s="193">
        <v>112557792289</v>
      </c>
    </row>
    <row r="2099" spans="1:6" x14ac:dyDescent="0.25">
      <c r="A2099" s="194" t="s">
        <v>2440</v>
      </c>
      <c r="B2099" s="194" t="s">
        <v>280</v>
      </c>
      <c r="C2099" s="195">
        <v>111141781302</v>
      </c>
      <c r="D2099" s="195">
        <v>101009.9</v>
      </c>
      <c r="E2099" s="195">
        <v>748438737</v>
      </c>
      <c r="F2099" s="195">
        <v>111890220039</v>
      </c>
    </row>
    <row r="2100" spans="1:6" x14ac:dyDescent="0.25">
      <c r="A2100" s="192" t="s">
        <v>2441</v>
      </c>
      <c r="B2100" s="192" t="s">
        <v>2140</v>
      </c>
      <c r="C2100" s="193">
        <v>67727591870</v>
      </c>
      <c r="D2100" s="193">
        <v>0</v>
      </c>
      <c r="E2100" s="193">
        <v>0</v>
      </c>
      <c r="F2100" s="193">
        <v>67727591870</v>
      </c>
    </row>
    <row r="2101" spans="1:6" x14ac:dyDescent="0.25">
      <c r="A2101" s="194" t="s">
        <v>2442</v>
      </c>
      <c r="B2101" s="194" t="s">
        <v>2443</v>
      </c>
      <c r="C2101" s="195">
        <v>2726315738</v>
      </c>
      <c r="D2101" s="195">
        <v>0</v>
      </c>
      <c r="E2101" s="195">
        <v>0</v>
      </c>
      <c r="F2101" s="195">
        <v>2726315738</v>
      </c>
    </row>
    <row r="2102" spans="1:6" x14ac:dyDescent="0.25">
      <c r="A2102" s="192" t="s">
        <v>2444</v>
      </c>
      <c r="B2102" s="192" t="s">
        <v>2445</v>
      </c>
      <c r="C2102" s="193">
        <v>0</v>
      </c>
      <c r="D2102" s="193">
        <v>101009.9</v>
      </c>
      <c r="E2102" s="193">
        <v>748438737</v>
      </c>
      <c r="F2102" s="193">
        <v>748438737</v>
      </c>
    </row>
    <row r="2103" spans="1:6" x14ac:dyDescent="0.25">
      <c r="A2103" s="194" t="s">
        <v>2446</v>
      </c>
      <c r="B2103" s="194" t="s">
        <v>2445</v>
      </c>
      <c r="C2103" s="195">
        <v>581311653</v>
      </c>
      <c r="D2103" s="195">
        <v>0</v>
      </c>
      <c r="E2103" s="195">
        <v>0</v>
      </c>
      <c r="F2103" s="195">
        <v>581311653</v>
      </c>
    </row>
    <row r="2104" spans="1:6" x14ac:dyDescent="0.25">
      <c r="A2104" s="192" t="s">
        <v>2447</v>
      </c>
      <c r="B2104" s="192" t="s">
        <v>2448</v>
      </c>
      <c r="C2104" s="193">
        <v>1374161171</v>
      </c>
      <c r="D2104" s="193">
        <v>0</v>
      </c>
      <c r="E2104" s="193">
        <v>0</v>
      </c>
      <c r="F2104" s="193">
        <v>1374161171</v>
      </c>
    </row>
    <row r="2105" spans="1:6" x14ac:dyDescent="0.25">
      <c r="A2105" s="194" t="s">
        <v>2449</v>
      </c>
      <c r="B2105" s="194" t="s">
        <v>2450</v>
      </c>
      <c r="C2105" s="195">
        <v>2677859521</v>
      </c>
      <c r="D2105" s="195">
        <v>0</v>
      </c>
      <c r="E2105" s="195">
        <v>0</v>
      </c>
      <c r="F2105" s="195">
        <v>2677859521</v>
      </c>
    </row>
    <row r="2106" spans="1:6" x14ac:dyDescent="0.25">
      <c r="A2106" s="192" t="s">
        <v>2451</v>
      </c>
      <c r="B2106" s="192" t="s">
        <v>2452</v>
      </c>
      <c r="C2106" s="193">
        <v>4185000000</v>
      </c>
      <c r="D2106" s="193">
        <v>0</v>
      </c>
      <c r="E2106" s="193">
        <v>0</v>
      </c>
      <c r="F2106" s="193">
        <v>4185000000</v>
      </c>
    </row>
    <row r="2107" spans="1:6" x14ac:dyDescent="0.25">
      <c r="A2107" s="194" t="s">
        <v>2453</v>
      </c>
      <c r="B2107" s="194" t="s">
        <v>2144</v>
      </c>
      <c r="C2107" s="195">
        <v>31869541349</v>
      </c>
      <c r="D2107" s="195">
        <v>0</v>
      </c>
      <c r="E2107" s="195">
        <v>0</v>
      </c>
      <c r="F2107" s="195">
        <v>31869541349</v>
      </c>
    </row>
    <row r="2108" spans="1:6" x14ac:dyDescent="0.25">
      <c r="A2108" s="192" t="s">
        <v>2804</v>
      </c>
      <c r="B2108" s="192" t="s">
        <v>2821</v>
      </c>
      <c r="C2108" s="193">
        <v>0</v>
      </c>
      <c r="D2108" s="193">
        <v>8918.35</v>
      </c>
      <c r="E2108" s="193">
        <v>67572250</v>
      </c>
      <c r="F2108" s="193">
        <v>67572250</v>
      </c>
    </row>
    <row r="2109" spans="1:6" x14ac:dyDescent="0.25">
      <c r="A2109" s="194" t="s">
        <v>2805</v>
      </c>
      <c r="B2109" s="194" t="s">
        <v>2822</v>
      </c>
      <c r="C2109" s="195">
        <v>0</v>
      </c>
      <c r="D2109" s="195">
        <v>8918.35</v>
      </c>
      <c r="E2109" s="195">
        <v>67572250</v>
      </c>
      <c r="F2109" s="195">
        <v>67572250</v>
      </c>
    </row>
    <row r="2110" spans="1:6" x14ac:dyDescent="0.25">
      <c r="A2110" s="192" t="s">
        <v>2454</v>
      </c>
      <c r="B2110" s="192" t="s">
        <v>785</v>
      </c>
      <c r="C2110" s="193">
        <v>600000000</v>
      </c>
      <c r="D2110" s="193">
        <v>0</v>
      </c>
      <c r="E2110" s="193">
        <v>0</v>
      </c>
      <c r="F2110" s="193">
        <v>600000000</v>
      </c>
    </row>
    <row r="2111" spans="1:6" x14ac:dyDescent="0.25">
      <c r="A2111" s="194" t="s">
        <v>2455</v>
      </c>
      <c r="B2111" s="194" t="s">
        <v>2147</v>
      </c>
      <c r="C2111" s="195">
        <v>600000000</v>
      </c>
      <c r="D2111" s="195">
        <v>0</v>
      </c>
      <c r="E2111" s="195">
        <v>0</v>
      </c>
      <c r="F2111" s="195">
        <v>600000000</v>
      </c>
    </row>
    <row r="2112" spans="1:6" x14ac:dyDescent="0.25">
      <c r="A2112" s="192" t="s">
        <v>3758</v>
      </c>
      <c r="B2112" s="192" t="s">
        <v>3759</v>
      </c>
      <c r="C2112" s="193">
        <v>339029</v>
      </c>
      <c r="D2112" s="193">
        <v>0</v>
      </c>
      <c r="E2112" s="193">
        <v>0</v>
      </c>
      <c r="F2112" s="193">
        <v>339029</v>
      </c>
    </row>
    <row r="2113" spans="1:6" x14ac:dyDescent="0.25">
      <c r="A2113" s="194" t="s">
        <v>3760</v>
      </c>
      <c r="B2113" s="194" t="s">
        <v>3759</v>
      </c>
      <c r="C2113" s="195">
        <v>339029</v>
      </c>
      <c r="D2113" s="195">
        <v>0</v>
      </c>
      <c r="E2113" s="195">
        <v>0</v>
      </c>
      <c r="F2113" s="195">
        <v>339029</v>
      </c>
    </row>
    <row r="2114" spans="1:6" x14ac:dyDescent="0.25">
      <c r="A2114" s="192" t="s">
        <v>3761</v>
      </c>
      <c r="B2114" s="192" t="s">
        <v>3762</v>
      </c>
      <c r="C2114" s="193">
        <v>339029</v>
      </c>
      <c r="D2114" s="193">
        <v>0</v>
      </c>
      <c r="E2114" s="193">
        <v>0</v>
      </c>
      <c r="F2114" s="193">
        <v>339029</v>
      </c>
    </row>
    <row r="2115" spans="1:6" x14ac:dyDescent="0.25">
      <c r="A2115" s="194" t="s">
        <v>2456</v>
      </c>
      <c r="B2115" s="194" t="s">
        <v>2457</v>
      </c>
      <c r="C2115" s="195">
        <v>16411770348</v>
      </c>
      <c r="D2115" s="195">
        <v>0</v>
      </c>
      <c r="E2115" s="195">
        <v>0</v>
      </c>
      <c r="F2115" s="195">
        <v>16411770348</v>
      </c>
    </row>
    <row r="2116" spans="1:6" x14ac:dyDescent="0.25">
      <c r="A2116" s="192" t="s">
        <v>2458</v>
      </c>
      <c r="B2116" s="192" t="s">
        <v>2459</v>
      </c>
      <c r="C2116" s="193">
        <v>16411770348</v>
      </c>
      <c r="D2116" s="193">
        <v>0</v>
      </c>
      <c r="E2116" s="193">
        <v>0</v>
      </c>
      <c r="F2116" s="193">
        <v>16411770348</v>
      </c>
    </row>
    <row r="2117" spans="1:6" x14ac:dyDescent="0.25">
      <c r="A2117" s="194" t="s">
        <v>2460</v>
      </c>
      <c r="B2117" s="194" t="s">
        <v>2198</v>
      </c>
      <c r="C2117" s="195">
        <v>1495982989</v>
      </c>
      <c r="D2117" s="195">
        <v>0</v>
      </c>
      <c r="E2117" s="195">
        <v>0</v>
      </c>
      <c r="F2117" s="195">
        <v>1495982989</v>
      </c>
    </row>
    <row r="2118" spans="1:6" x14ac:dyDescent="0.25">
      <c r="A2118" s="192" t="s">
        <v>2461</v>
      </c>
      <c r="B2118" s="192" t="s">
        <v>280</v>
      </c>
      <c r="C2118" s="193">
        <v>61557582</v>
      </c>
      <c r="D2118" s="193">
        <v>0</v>
      </c>
      <c r="E2118" s="193">
        <v>0</v>
      </c>
      <c r="F2118" s="193">
        <v>61557582</v>
      </c>
    </row>
    <row r="2119" spans="1:6" x14ac:dyDescent="0.25">
      <c r="A2119" s="194" t="s">
        <v>2462</v>
      </c>
      <c r="B2119" s="194" t="s">
        <v>2463</v>
      </c>
      <c r="C2119" s="195">
        <v>31272711</v>
      </c>
      <c r="D2119" s="195">
        <v>0</v>
      </c>
      <c r="E2119" s="195">
        <v>0</v>
      </c>
      <c r="F2119" s="195">
        <v>31272711</v>
      </c>
    </row>
    <row r="2120" spans="1:6" x14ac:dyDescent="0.25">
      <c r="A2120" s="192" t="s">
        <v>2464</v>
      </c>
      <c r="B2120" s="192" t="s">
        <v>2465</v>
      </c>
      <c r="C2120" s="193">
        <v>30284500</v>
      </c>
      <c r="D2120" s="193">
        <v>0</v>
      </c>
      <c r="E2120" s="193">
        <v>0</v>
      </c>
      <c r="F2120" s="193">
        <v>30284500</v>
      </c>
    </row>
    <row r="2121" spans="1:6" x14ac:dyDescent="0.25">
      <c r="A2121" s="194" t="s">
        <v>3763</v>
      </c>
      <c r="B2121" s="194" t="s">
        <v>3745</v>
      </c>
      <c r="C2121" s="195">
        <v>371</v>
      </c>
      <c r="D2121" s="195">
        <v>0</v>
      </c>
      <c r="E2121" s="195">
        <v>0</v>
      </c>
      <c r="F2121" s="195">
        <v>371</v>
      </c>
    </row>
    <row r="2122" spans="1:6" x14ac:dyDescent="0.25">
      <c r="A2122" s="192" t="s">
        <v>2466</v>
      </c>
      <c r="B2122" s="192" t="s">
        <v>1369</v>
      </c>
      <c r="C2122" s="193">
        <v>1434425407</v>
      </c>
      <c r="D2122" s="193">
        <v>0</v>
      </c>
      <c r="E2122" s="193">
        <v>0</v>
      </c>
      <c r="F2122" s="193">
        <v>1434425407</v>
      </c>
    </row>
    <row r="2123" spans="1:6" x14ac:dyDescent="0.25">
      <c r="A2123" s="194" t="s">
        <v>2468</v>
      </c>
      <c r="B2123" s="194" t="s">
        <v>2467</v>
      </c>
      <c r="C2123" s="195">
        <v>1434425407</v>
      </c>
      <c r="D2123" s="195">
        <v>0</v>
      </c>
      <c r="E2123" s="195">
        <v>0</v>
      </c>
      <c r="F2123" s="195">
        <v>1434425407</v>
      </c>
    </row>
    <row r="2124" spans="1:6" x14ac:dyDescent="0.25">
      <c r="A2124" s="192" t="s">
        <v>2469</v>
      </c>
      <c r="B2124" s="192" t="s">
        <v>734</v>
      </c>
      <c r="C2124" s="193">
        <v>14915787359</v>
      </c>
      <c r="D2124" s="193">
        <v>0</v>
      </c>
      <c r="E2124" s="193">
        <v>0</v>
      </c>
      <c r="F2124" s="193">
        <v>14915787359</v>
      </c>
    </row>
    <row r="2125" spans="1:6" x14ac:dyDescent="0.25">
      <c r="A2125" s="194" t="s">
        <v>2470</v>
      </c>
      <c r="B2125" s="194" t="s">
        <v>280</v>
      </c>
      <c r="C2125" s="195">
        <v>14915787359</v>
      </c>
      <c r="D2125" s="195">
        <v>0</v>
      </c>
      <c r="E2125" s="195">
        <v>0</v>
      </c>
      <c r="F2125" s="195">
        <v>14915787359</v>
      </c>
    </row>
    <row r="2126" spans="1:6" x14ac:dyDescent="0.25">
      <c r="A2126" s="192" t="s">
        <v>3037</v>
      </c>
      <c r="B2126" s="192" t="s">
        <v>3038</v>
      </c>
      <c r="C2126" s="193">
        <v>59855180</v>
      </c>
      <c r="D2126" s="193">
        <v>0</v>
      </c>
      <c r="E2126" s="193">
        <v>0</v>
      </c>
      <c r="F2126" s="193">
        <v>59855180</v>
      </c>
    </row>
    <row r="2127" spans="1:6" x14ac:dyDescent="0.25">
      <c r="A2127" s="194" t="s">
        <v>2471</v>
      </c>
      <c r="B2127" s="194" t="s">
        <v>2472</v>
      </c>
      <c r="C2127" s="195">
        <v>137189816</v>
      </c>
      <c r="D2127" s="195">
        <v>0</v>
      </c>
      <c r="E2127" s="195">
        <v>0</v>
      </c>
      <c r="F2127" s="195">
        <v>137189816</v>
      </c>
    </row>
    <row r="2128" spans="1:6" x14ac:dyDescent="0.25">
      <c r="A2128" s="192" t="s">
        <v>2473</v>
      </c>
      <c r="B2128" s="192" t="s">
        <v>2474</v>
      </c>
      <c r="C2128" s="193">
        <v>4176272649</v>
      </c>
      <c r="D2128" s="193">
        <v>0</v>
      </c>
      <c r="E2128" s="193">
        <v>0</v>
      </c>
      <c r="F2128" s="193">
        <v>4176272649</v>
      </c>
    </row>
    <row r="2129" spans="1:6" x14ac:dyDescent="0.25">
      <c r="A2129" s="194" t="s">
        <v>3164</v>
      </c>
      <c r="B2129" s="194" t="s">
        <v>2207</v>
      </c>
      <c r="C2129" s="195">
        <v>170321676</v>
      </c>
      <c r="D2129" s="195">
        <v>0</v>
      </c>
      <c r="E2129" s="195">
        <v>0</v>
      </c>
      <c r="F2129" s="195">
        <v>170321676</v>
      </c>
    </row>
    <row r="2130" spans="1:6" x14ac:dyDescent="0.25">
      <c r="A2130" s="192" t="s">
        <v>2475</v>
      </c>
      <c r="B2130" s="192" t="s">
        <v>2476</v>
      </c>
      <c r="C2130" s="193">
        <v>789173743</v>
      </c>
      <c r="D2130" s="193">
        <v>0</v>
      </c>
      <c r="E2130" s="193">
        <v>0</v>
      </c>
      <c r="F2130" s="193">
        <v>789173743</v>
      </c>
    </row>
    <row r="2131" spans="1:6" x14ac:dyDescent="0.25">
      <c r="A2131" s="194" t="s">
        <v>2477</v>
      </c>
      <c r="B2131" s="194" t="s">
        <v>2478</v>
      </c>
      <c r="C2131" s="195">
        <v>2040955</v>
      </c>
      <c r="D2131" s="195">
        <v>0</v>
      </c>
      <c r="E2131" s="195">
        <v>0</v>
      </c>
      <c r="F2131" s="195">
        <v>2040955</v>
      </c>
    </row>
    <row r="2132" spans="1:6" x14ac:dyDescent="0.25">
      <c r="A2132" s="192" t="s">
        <v>2479</v>
      </c>
      <c r="B2132" s="192" t="s">
        <v>2480</v>
      </c>
      <c r="C2132" s="193">
        <v>6989659</v>
      </c>
      <c r="D2132" s="193">
        <v>0</v>
      </c>
      <c r="E2132" s="193">
        <v>0</v>
      </c>
      <c r="F2132" s="193">
        <v>6989659</v>
      </c>
    </row>
    <row r="2133" spans="1:6" x14ac:dyDescent="0.25">
      <c r="A2133" s="194" t="s">
        <v>2481</v>
      </c>
      <c r="B2133" s="194" t="s">
        <v>2482</v>
      </c>
      <c r="C2133" s="195">
        <v>291260500</v>
      </c>
      <c r="D2133" s="195">
        <v>0</v>
      </c>
      <c r="E2133" s="195">
        <v>0</v>
      </c>
      <c r="F2133" s="195">
        <v>291260500</v>
      </c>
    </row>
    <row r="2134" spans="1:6" x14ac:dyDescent="0.25">
      <c r="A2134" s="192" t="s">
        <v>3321</v>
      </c>
      <c r="B2134" s="192" t="s">
        <v>3322</v>
      </c>
      <c r="C2134" s="193">
        <v>866564</v>
      </c>
      <c r="D2134" s="193">
        <v>0</v>
      </c>
      <c r="E2134" s="193">
        <v>0</v>
      </c>
      <c r="F2134" s="193">
        <v>866564</v>
      </c>
    </row>
    <row r="2135" spans="1:6" x14ac:dyDescent="0.25">
      <c r="A2135" s="194" t="s">
        <v>2483</v>
      </c>
      <c r="B2135" s="194" t="s">
        <v>2484</v>
      </c>
      <c r="C2135" s="195">
        <v>3105345747</v>
      </c>
      <c r="D2135" s="195">
        <v>0</v>
      </c>
      <c r="E2135" s="195">
        <v>0</v>
      </c>
      <c r="F2135" s="195">
        <v>3105345747</v>
      </c>
    </row>
    <row r="2136" spans="1:6" x14ac:dyDescent="0.25">
      <c r="A2136" s="192" t="s">
        <v>2485</v>
      </c>
      <c r="B2136" s="192" t="s">
        <v>2486</v>
      </c>
      <c r="C2136" s="193">
        <v>27048597</v>
      </c>
      <c r="D2136" s="193">
        <v>0</v>
      </c>
      <c r="E2136" s="193">
        <v>0</v>
      </c>
      <c r="F2136" s="193">
        <v>27048597</v>
      </c>
    </row>
    <row r="2137" spans="1:6" x14ac:dyDescent="0.25">
      <c r="A2137" s="194" t="s">
        <v>2487</v>
      </c>
      <c r="B2137" s="194" t="s">
        <v>2488</v>
      </c>
      <c r="C2137" s="195">
        <v>8217425</v>
      </c>
      <c r="D2137" s="195">
        <v>0</v>
      </c>
      <c r="E2137" s="195">
        <v>0</v>
      </c>
      <c r="F2137" s="195">
        <v>8217425</v>
      </c>
    </row>
    <row r="2138" spans="1:6" x14ac:dyDescent="0.25">
      <c r="A2138" s="192" t="s">
        <v>2489</v>
      </c>
      <c r="B2138" s="192" t="s">
        <v>2490</v>
      </c>
      <c r="C2138" s="193">
        <v>34924432</v>
      </c>
      <c r="D2138" s="193">
        <v>0</v>
      </c>
      <c r="E2138" s="193">
        <v>0</v>
      </c>
      <c r="F2138" s="193">
        <v>34924432</v>
      </c>
    </row>
    <row r="2139" spans="1:6" x14ac:dyDescent="0.25">
      <c r="A2139" s="194" t="s">
        <v>2491</v>
      </c>
      <c r="B2139" s="194" t="s">
        <v>2492</v>
      </c>
      <c r="C2139" s="195">
        <v>49450666</v>
      </c>
      <c r="D2139" s="195">
        <v>0</v>
      </c>
      <c r="E2139" s="195">
        <v>0</v>
      </c>
      <c r="F2139" s="195">
        <v>49450666</v>
      </c>
    </row>
    <row r="2140" spans="1:6" x14ac:dyDescent="0.25">
      <c r="A2140" s="192" t="s">
        <v>2880</v>
      </c>
      <c r="B2140" s="192" t="s">
        <v>2881</v>
      </c>
      <c r="C2140" s="193">
        <v>27568389</v>
      </c>
      <c r="D2140" s="193">
        <v>0</v>
      </c>
      <c r="E2140" s="193">
        <v>0</v>
      </c>
      <c r="F2140" s="193">
        <v>27568389</v>
      </c>
    </row>
    <row r="2141" spans="1:6" x14ac:dyDescent="0.25">
      <c r="A2141" s="194" t="s">
        <v>3165</v>
      </c>
      <c r="B2141" s="194" t="s">
        <v>3166</v>
      </c>
      <c r="C2141" s="195">
        <v>2412000</v>
      </c>
      <c r="D2141" s="195">
        <v>0</v>
      </c>
      <c r="E2141" s="195">
        <v>0</v>
      </c>
      <c r="F2141" s="195">
        <v>2412000</v>
      </c>
    </row>
    <row r="2142" spans="1:6" x14ac:dyDescent="0.25">
      <c r="A2142" s="192" t="s">
        <v>3484</v>
      </c>
      <c r="B2142" s="192" t="s">
        <v>3485</v>
      </c>
      <c r="C2142" s="193">
        <v>1163054</v>
      </c>
      <c r="D2142" s="193">
        <v>0</v>
      </c>
      <c r="E2142" s="193">
        <v>0</v>
      </c>
      <c r="F2142" s="193">
        <v>1163054</v>
      </c>
    </row>
    <row r="2143" spans="1:6" x14ac:dyDescent="0.25">
      <c r="A2143" s="194" t="s">
        <v>3323</v>
      </c>
      <c r="B2143" s="194" t="s">
        <v>3324</v>
      </c>
      <c r="C2143" s="195">
        <v>9345506</v>
      </c>
      <c r="D2143" s="195">
        <v>0</v>
      </c>
      <c r="E2143" s="195">
        <v>0</v>
      </c>
      <c r="F2143" s="195">
        <v>9345506</v>
      </c>
    </row>
    <row r="2144" spans="1:6" x14ac:dyDescent="0.25">
      <c r="A2144" s="192" t="s">
        <v>3486</v>
      </c>
      <c r="B2144" s="192" t="s">
        <v>3487</v>
      </c>
      <c r="C2144" s="193">
        <v>53451235</v>
      </c>
      <c r="D2144" s="193">
        <v>0</v>
      </c>
      <c r="E2144" s="193">
        <v>0</v>
      </c>
      <c r="F2144" s="193">
        <v>53451235</v>
      </c>
    </row>
    <row r="2145" spans="1:6" x14ac:dyDescent="0.25">
      <c r="A2145" s="194" t="s">
        <v>2493</v>
      </c>
      <c r="B2145" s="194" t="s">
        <v>2494</v>
      </c>
      <c r="C2145" s="195">
        <v>87257045</v>
      </c>
      <c r="D2145" s="195">
        <v>0</v>
      </c>
      <c r="E2145" s="195">
        <v>0</v>
      </c>
      <c r="F2145" s="195">
        <v>87257045</v>
      </c>
    </row>
    <row r="2146" spans="1:6" x14ac:dyDescent="0.25">
      <c r="A2146" s="192" t="s">
        <v>3118</v>
      </c>
      <c r="B2146" s="192" t="s">
        <v>3119</v>
      </c>
      <c r="C2146" s="193">
        <v>936728</v>
      </c>
      <c r="D2146" s="193">
        <v>0</v>
      </c>
      <c r="E2146" s="193">
        <v>0</v>
      </c>
      <c r="F2146" s="193">
        <v>936728</v>
      </c>
    </row>
    <row r="2147" spans="1:6" x14ac:dyDescent="0.25">
      <c r="A2147" s="194" t="s">
        <v>2495</v>
      </c>
      <c r="B2147" s="194" t="s">
        <v>2496</v>
      </c>
      <c r="C2147" s="195">
        <v>332128499</v>
      </c>
      <c r="D2147" s="195">
        <v>0</v>
      </c>
      <c r="E2147" s="195">
        <v>0</v>
      </c>
      <c r="F2147" s="195">
        <v>332128499</v>
      </c>
    </row>
    <row r="2148" spans="1:6" x14ac:dyDescent="0.25">
      <c r="A2148" s="192" t="s">
        <v>2497</v>
      </c>
      <c r="B2148" s="192" t="s">
        <v>2498</v>
      </c>
      <c r="C2148" s="193">
        <v>106300606</v>
      </c>
      <c r="D2148" s="193">
        <v>0</v>
      </c>
      <c r="E2148" s="193">
        <v>0</v>
      </c>
      <c r="F2148" s="193">
        <v>106300606</v>
      </c>
    </row>
    <row r="2149" spans="1:6" x14ac:dyDescent="0.25">
      <c r="A2149" s="194" t="s">
        <v>2499</v>
      </c>
      <c r="B2149" s="194" t="s">
        <v>2500</v>
      </c>
      <c r="C2149" s="195">
        <v>4237882127</v>
      </c>
      <c r="D2149" s="195">
        <v>0</v>
      </c>
      <c r="E2149" s="195">
        <v>0</v>
      </c>
      <c r="F2149" s="195">
        <v>4237882127</v>
      </c>
    </row>
    <row r="2150" spans="1:6" x14ac:dyDescent="0.25">
      <c r="A2150" s="192" t="s">
        <v>2501</v>
      </c>
      <c r="B2150" s="192" t="s">
        <v>2502</v>
      </c>
      <c r="C2150" s="193">
        <v>1198384561</v>
      </c>
      <c r="D2150" s="193">
        <v>0</v>
      </c>
      <c r="E2150" s="193">
        <v>0</v>
      </c>
      <c r="F2150" s="193">
        <v>1198384561</v>
      </c>
    </row>
    <row r="2151" spans="1:6" x14ac:dyDescent="0.25">
      <c r="A2151" s="194" t="s">
        <v>2503</v>
      </c>
      <c r="B2151" s="194" t="s">
        <v>2504</v>
      </c>
      <c r="C2151" s="195">
        <v>476377497102</v>
      </c>
      <c r="D2151" s="195">
        <v>973678.16</v>
      </c>
      <c r="E2151" s="195">
        <v>7322955456</v>
      </c>
      <c r="F2151" s="195">
        <v>483700452558</v>
      </c>
    </row>
    <row r="2152" spans="1:6" x14ac:dyDescent="0.25">
      <c r="A2152" s="192" t="s">
        <v>2505</v>
      </c>
      <c r="B2152" s="192" t="s">
        <v>2506</v>
      </c>
      <c r="C2152" s="193">
        <v>151984449107</v>
      </c>
      <c r="D2152" s="193">
        <v>973678.16</v>
      </c>
      <c r="E2152" s="193">
        <v>7322955456</v>
      </c>
      <c r="F2152" s="193">
        <v>159307404563</v>
      </c>
    </row>
    <row r="2153" spans="1:6" x14ac:dyDescent="0.25">
      <c r="A2153" s="194" t="s">
        <v>2507</v>
      </c>
      <c r="B2153" s="194" t="s">
        <v>2508</v>
      </c>
      <c r="C2153" s="195">
        <v>37930387108</v>
      </c>
      <c r="D2153" s="195">
        <v>0</v>
      </c>
      <c r="E2153" s="195">
        <v>0</v>
      </c>
      <c r="F2153" s="195">
        <v>37930387108</v>
      </c>
    </row>
    <row r="2154" spans="1:6" x14ac:dyDescent="0.25">
      <c r="A2154" s="192" t="s">
        <v>2509</v>
      </c>
      <c r="B2154" s="192" t="s">
        <v>2510</v>
      </c>
      <c r="C2154" s="193">
        <v>2534700137</v>
      </c>
      <c r="D2154" s="193">
        <v>0</v>
      </c>
      <c r="E2154" s="193">
        <v>0</v>
      </c>
      <c r="F2154" s="193">
        <v>2534700137</v>
      </c>
    </row>
    <row r="2155" spans="1:6" x14ac:dyDescent="0.25">
      <c r="A2155" s="194" t="s">
        <v>2511</v>
      </c>
      <c r="B2155" s="194" t="s">
        <v>2512</v>
      </c>
      <c r="C2155" s="195">
        <v>2312389444</v>
      </c>
      <c r="D2155" s="195">
        <v>0</v>
      </c>
      <c r="E2155" s="195">
        <v>0</v>
      </c>
      <c r="F2155" s="195">
        <v>2312389444</v>
      </c>
    </row>
    <row r="2156" spans="1:6" x14ac:dyDescent="0.25">
      <c r="A2156" s="192" t="s">
        <v>2513</v>
      </c>
      <c r="B2156" s="192" t="s">
        <v>2514</v>
      </c>
      <c r="C2156" s="193">
        <v>222310693</v>
      </c>
      <c r="D2156" s="193">
        <v>0</v>
      </c>
      <c r="E2156" s="193">
        <v>0</v>
      </c>
      <c r="F2156" s="193">
        <v>222310693</v>
      </c>
    </row>
    <row r="2157" spans="1:6" x14ac:dyDescent="0.25">
      <c r="A2157" s="194" t="s">
        <v>2515</v>
      </c>
      <c r="B2157" s="194" t="s">
        <v>2516</v>
      </c>
      <c r="C2157" s="195">
        <v>22987904180</v>
      </c>
      <c r="D2157" s="195">
        <v>0</v>
      </c>
      <c r="E2157" s="195">
        <v>0</v>
      </c>
      <c r="F2157" s="195">
        <v>22987904180</v>
      </c>
    </row>
    <row r="2158" spans="1:6" x14ac:dyDescent="0.25">
      <c r="A2158" s="192" t="s">
        <v>2517</v>
      </c>
      <c r="B2158" s="192" t="s">
        <v>2516</v>
      </c>
      <c r="C2158" s="193">
        <v>22862596674</v>
      </c>
      <c r="D2158" s="193">
        <v>0</v>
      </c>
      <c r="E2158" s="193">
        <v>0</v>
      </c>
      <c r="F2158" s="193">
        <v>22862596674</v>
      </c>
    </row>
    <row r="2159" spans="1:6" x14ac:dyDescent="0.25">
      <c r="A2159" s="194" t="s">
        <v>3325</v>
      </c>
      <c r="B2159" s="194" t="s">
        <v>3326</v>
      </c>
      <c r="C2159" s="195">
        <v>125307506</v>
      </c>
      <c r="D2159" s="195">
        <v>0</v>
      </c>
      <c r="E2159" s="195">
        <v>0</v>
      </c>
      <c r="F2159" s="195">
        <v>125307506</v>
      </c>
    </row>
    <row r="2160" spans="1:6" x14ac:dyDescent="0.25">
      <c r="A2160" s="192" t="s">
        <v>2518</v>
      </c>
      <c r="B2160" s="192" t="s">
        <v>2519</v>
      </c>
      <c r="C2160" s="193">
        <v>1903777026</v>
      </c>
      <c r="D2160" s="193">
        <v>0</v>
      </c>
      <c r="E2160" s="193">
        <v>0</v>
      </c>
      <c r="F2160" s="193">
        <v>1903777026</v>
      </c>
    </row>
    <row r="2161" spans="1:6" x14ac:dyDescent="0.25">
      <c r="A2161" s="194" t="s">
        <v>2520</v>
      </c>
      <c r="B2161" s="194" t="s">
        <v>2519</v>
      </c>
      <c r="C2161" s="195">
        <v>1903777026</v>
      </c>
      <c r="D2161" s="195">
        <v>0</v>
      </c>
      <c r="E2161" s="195">
        <v>0</v>
      </c>
      <c r="F2161" s="195">
        <v>1903777026</v>
      </c>
    </row>
    <row r="2162" spans="1:6" x14ac:dyDescent="0.25">
      <c r="A2162" s="192" t="s">
        <v>2521</v>
      </c>
      <c r="B2162" s="192" t="s">
        <v>2522</v>
      </c>
      <c r="C2162" s="193">
        <v>181110002</v>
      </c>
      <c r="D2162" s="193">
        <v>0</v>
      </c>
      <c r="E2162" s="193">
        <v>0</v>
      </c>
      <c r="F2162" s="193">
        <v>181110002</v>
      </c>
    </row>
    <row r="2163" spans="1:6" x14ac:dyDescent="0.25">
      <c r="A2163" s="194" t="s">
        <v>2523</v>
      </c>
      <c r="B2163" s="194" t="s">
        <v>2524</v>
      </c>
      <c r="C2163" s="195">
        <v>174913335</v>
      </c>
      <c r="D2163" s="195">
        <v>0</v>
      </c>
      <c r="E2163" s="195">
        <v>0</v>
      </c>
      <c r="F2163" s="195">
        <v>174913335</v>
      </c>
    </row>
    <row r="2164" spans="1:6" x14ac:dyDescent="0.25">
      <c r="A2164" s="192" t="s">
        <v>3120</v>
      </c>
      <c r="B2164" s="192" t="s">
        <v>3121</v>
      </c>
      <c r="C2164" s="193">
        <v>6196667</v>
      </c>
      <c r="D2164" s="193">
        <v>0</v>
      </c>
      <c r="E2164" s="193">
        <v>0</v>
      </c>
      <c r="F2164" s="193">
        <v>6196667</v>
      </c>
    </row>
    <row r="2165" spans="1:6" x14ac:dyDescent="0.25">
      <c r="A2165" s="194" t="s">
        <v>3488</v>
      </c>
      <c r="B2165" s="194" t="s">
        <v>3489</v>
      </c>
      <c r="C2165" s="195">
        <v>57803881</v>
      </c>
      <c r="D2165" s="195">
        <v>0</v>
      </c>
      <c r="E2165" s="195">
        <v>0</v>
      </c>
      <c r="F2165" s="195">
        <v>57803881</v>
      </c>
    </row>
    <row r="2166" spans="1:6" x14ac:dyDescent="0.25">
      <c r="A2166" s="192" t="s">
        <v>3764</v>
      </c>
      <c r="B2166" s="192" t="s">
        <v>3765</v>
      </c>
      <c r="C2166" s="193">
        <v>49763881</v>
      </c>
      <c r="D2166" s="193">
        <v>0</v>
      </c>
      <c r="E2166" s="193">
        <v>0</v>
      </c>
      <c r="F2166" s="193">
        <v>49763881</v>
      </c>
    </row>
    <row r="2167" spans="1:6" x14ac:dyDescent="0.25">
      <c r="A2167" s="194" t="s">
        <v>3490</v>
      </c>
      <c r="B2167" s="194" t="s">
        <v>3491</v>
      </c>
      <c r="C2167" s="195">
        <v>8040000</v>
      </c>
      <c r="D2167" s="195">
        <v>0</v>
      </c>
      <c r="E2167" s="195">
        <v>0</v>
      </c>
      <c r="F2167" s="195">
        <v>8040000</v>
      </c>
    </row>
    <row r="2168" spans="1:6" x14ac:dyDescent="0.25">
      <c r="A2168" s="192" t="s">
        <v>2525</v>
      </c>
      <c r="B2168" s="192" t="s">
        <v>2526</v>
      </c>
      <c r="C2168" s="193">
        <v>1072199717</v>
      </c>
      <c r="D2168" s="193">
        <v>0</v>
      </c>
      <c r="E2168" s="193">
        <v>0</v>
      </c>
      <c r="F2168" s="193">
        <v>1072199717</v>
      </c>
    </row>
    <row r="2169" spans="1:6" x14ac:dyDescent="0.25">
      <c r="A2169" s="194" t="s">
        <v>2527</v>
      </c>
      <c r="B2169" s="194" t="s">
        <v>2526</v>
      </c>
      <c r="C2169" s="195">
        <v>1072199717</v>
      </c>
      <c r="D2169" s="195">
        <v>0</v>
      </c>
      <c r="E2169" s="195">
        <v>0</v>
      </c>
      <c r="F2169" s="195">
        <v>1072199717</v>
      </c>
    </row>
    <row r="2170" spans="1:6" x14ac:dyDescent="0.25">
      <c r="A2170" s="192" t="s">
        <v>2528</v>
      </c>
      <c r="B2170" s="192" t="s">
        <v>2529</v>
      </c>
      <c r="C2170" s="193">
        <v>3047900343</v>
      </c>
      <c r="D2170" s="193">
        <v>0</v>
      </c>
      <c r="E2170" s="193">
        <v>0</v>
      </c>
      <c r="F2170" s="193">
        <v>3047900343</v>
      </c>
    </row>
    <row r="2171" spans="1:6" x14ac:dyDescent="0.25">
      <c r="A2171" s="194" t="s">
        <v>2530</v>
      </c>
      <c r="B2171" s="194" t="s">
        <v>2531</v>
      </c>
      <c r="C2171" s="195">
        <v>39610700</v>
      </c>
      <c r="D2171" s="195">
        <v>0</v>
      </c>
      <c r="E2171" s="195">
        <v>0</v>
      </c>
      <c r="F2171" s="195">
        <v>39610700</v>
      </c>
    </row>
    <row r="2172" spans="1:6" x14ac:dyDescent="0.25">
      <c r="A2172" s="192" t="s">
        <v>2532</v>
      </c>
      <c r="B2172" s="192" t="s">
        <v>2533</v>
      </c>
      <c r="C2172" s="193">
        <v>120213305</v>
      </c>
      <c r="D2172" s="193">
        <v>0</v>
      </c>
      <c r="E2172" s="193">
        <v>0</v>
      </c>
      <c r="F2172" s="193">
        <v>120213305</v>
      </c>
    </row>
    <row r="2173" spans="1:6" x14ac:dyDescent="0.25">
      <c r="A2173" s="194" t="s">
        <v>2806</v>
      </c>
      <c r="B2173" s="194" t="s">
        <v>2823</v>
      </c>
      <c r="C2173" s="195">
        <v>50010910</v>
      </c>
      <c r="D2173" s="195">
        <v>0</v>
      </c>
      <c r="E2173" s="195">
        <v>0</v>
      </c>
      <c r="F2173" s="195">
        <v>50010910</v>
      </c>
    </row>
    <row r="2174" spans="1:6" x14ac:dyDescent="0.25">
      <c r="A2174" s="192" t="s">
        <v>3766</v>
      </c>
      <c r="B2174" s="192" t="s">
        <v>3767</v>
      </c>
      <c r="C2174" s="193">
        <v>227273</v>
      </c>
      <c r="D2174" s="193">
        <v>0</v>
      </c>
      <c r="E2174" s="193">
        <v>0</v>
      </c>
      <c r="F2174" s="193">
        <v>227273</v>
      </c>
    </row>
    <row r="2175" spans="1:6" x14ac:dyDescent="0.25">
      <c r="A2175" s="194" t="s">
        <v>2534</v>
      </c>
      <c r="B2175" s="194" t="s">
        <v>2535</v>
      </c>
      <c r="C2175" s="195">
        <v>87661553</v>
      </c>
      <c r="D2175" s="195">
        <v>0</v>
      </c>
      <c r="E2175" s="195">
        <v>0</v>
      </c>
      <c r="F2175" s="195">
        <v>87661553</v>
      </c>
    </row>
    <row r="2176" spans="1:6" x14ac:dyDescent="0.25">
      <c r="A2176" s="192" t="s">
        <v>3492</v>
      </c>
      <c r="B2176" s="192" t="s">
        <v>3493</v>
      </c>
      <c r="C2176" s="193">
        <v>6166941</v>
      </c>
      <c r="D2176" s="193">
        <v>0</v>
      </c>
      <c r="E2176" s="193">
        <v>0</v>
      </c>
      <c r="F2176" s="193">
        <v>6166941</v>
      </c>
    </row>
    <row r="2177" spans="1:6" x14ac:dyDescent="0.25">
      <c r="A2177" s="194" t="s">
        <v>3122</v>
      </c>
      <c r="B2177" s="194" t="s">
        <v>3123</v>
      </c>
      <c r="C2177" s="195">
        <v>14649249</v>
      </c>
      <c r="D2177" s="195">
        <v>0</v>
      </c>
      <c r="E2177" s="195">
        <v>0</v>
      </c>
      <c r="F2177" s="195">
        <v>14649249</v>
      </c>
    </row>
    <row r="2178" spans="1:6" x14ac:dyDescent="0.25">
      <c r="A2178" s="192" t="s">
        <v>2536</v>
      </c>
      <c r="B2178" s="192" t="s">
        <v>2537</v>
      </c>
      <c r="C2178" s="193">
        <v>2729360412</v>
      </c>
      <c r="D2178" s="193">
        <v>0</v>
      </c>
      <c r="E2178" s="193">
        <v>0</v>
      </c>
      <c r="F2178" s="193">
        <v>2729360412</v>
      </c>
    </row>
    <row r="2179" spans="1:6" x14ac:dyDescent="0.25">
      <c r="A2179" s="194" t="s">
        <v>2538</v>
      </c>
      <c r="B2179" s="194" t="s">
        <v>2539</v>
      </c>
      <c r="C2179" s="195">
        <v>4623125368</v>
      </c>
      <c r="D2179" s="195">
        <v>0</v>
      </c>
      <c r="E2179" s="195">
        <v>0</v>
      </c>
      <c r="F2179" s="195">
        <v>4623125368</v>
      </c>
    </row>
    <row r="2180" spans="1:6" x14ac:dyDescent="0.25">
      <c r="A2180" s="192" t="s">
        <v>2540</v>
      </c>
      <c r="B2180" s="192" t="s">
        <v>2541</v>
      </c>
      <c r="C2180" s="193">
        <v>4346420442</v>
      </c>
      <c r="D2180" s="193">
        <v>0</v>
      </c>
      <c r="E2180" s="193">
        <v>0</v>
      </c>
      <c r="F2180" s="193">
        <v>4346420442</v>
      </c>
    </row>
    <row r="2181" spans="1:6" x14ac:dyDescent="0.25">
      <c r="A2181" s="194" t="s">
        <v>3327</v>
      </c>
      <c r="B2181" s="194" t="s">
        <v>3328</v>
      </c>
      <c r="C2181" s="195">
        <v>21302275</v>
      </c>
      <c r="D2181" s="195">
        <v>0</v>
      </c>
      <c r="E2181" s="195">
        <v>0</v>
      </c>
      <c r="F2181" s="195">
        <v>21302275</v>
      </c>
    </row>
    <row r="2182" spans="1:6" x14ac:dyDescent="0.25">
      <c r="A2182" s="192" t="s">
        <v>2542</v>
      </c>
      <c r="B2182" s="192" t="s">
        <v>2543</v>
      </c>
      <c r="C2182" s="193">
        <v>254149576</v>
      </c>
      <c r="D2182" s="193">
        <v>0</v>
      </c>
      <c r="E2182" s="193">
        <v>0</v>
      </c>
      <c r="F2182" s="193">
        <v>254149576</v>
      </c>
    </row>
    <row r="2183" spans="1:6" x14ac:dyDescent="0.25">
      <c r="A2183" s="194" t="s">
        <v>3329</v>
      </c>
      <c r="B2183" s="194" t="s">
        <v>3330</v>
      </c>
      <c r="C2183" s="195">
        <v>1253075</v>
      </c>
      <c r="D2183" s="195">
        <v>0</v>
      </c>
      <c r="E2183" s="195">
        <v>0</v>
      </c>
      <c r="F2183" s="195">
        <v>1253075</v>
      </c>
    </row>
    <row r="2184" spans="1:6" x14ac:dyDescent="0.25">
      <c r="A2184" s="192" t="s">
        <v>2544</v>
      </c>
      <c r="B2184" s="192" t="s">
        <v>2545</v>
      </c>
      <c r="C2184" s="193">
        <v>1521866454</v>
      </c>
      <c r="D2184" s="193">
        <v>0</v>
      </c>
      <c r="E2184" s="193">
        <v>0</v>
      </c>
      <c r="F2184" s="193">
        <v>1521866454</v>
      </c>
    </row>
    <row r="2185" spans="1:6" x14ac:dyDescent="0.25">
      <c r="A2185" s="194" t="s">
        <v>2546</v>
      </c>
      <c r="B2185" s="194" t="s">
        <v>2547</v>
      </c>
      <c r="C2185" s="195">
        <v>1521866454</v>
      </c>
      <c r="D2185" s="195">
        <v>0</v>
      </c>
      <c r="E2185" s="195">
        <v>0</v>
      </c>
      <c r="F2185" s="195">
        <v>1521866454</v>
      </c>
    </row>
    <row r="2186" spans="1:6" x14ac:dyDescent="0.25">
      <c r="A2186" s="192" t="s">
        <v>2548</v>
      </c>
      <c r="B2186" s="192" t="s">
        <v>2549</v>
      </c>
      <c r="C2186" s="193">
        <v>300348066</v>
      </c>
      <c r="D2186" s="193">
        <v>0</v>
      </c>
      <c r="E2186" s="193">
        <v>0</v>
      </c>
      <c r="F2186" s="193">
        <v>300348066</v>
      </c>
    </row>
    <row r="2187" spans="1:6" x14ac:dyDescent="0.25">
      <c r="A2187" s="194" t="s">
        <v>2550</v>
      </c>
      <c r="B2187" s="194" t="s">
        <v>2551</v>
      </c>
      <c r="C2187" s="195">
        <v>300348066</v>
      </c>
      <c r="D2187" s="195">
        <v>0</v>
      </c>
      <c r="E2187" s="195">
        <v>0</v>
      </c>
      <c r="F2187" s="195">
        <v>300348066</v>
      </c>
    </row>
    <row r="2188" spans="1:6" x14ac:dyDescent="0.25">
      <c r="A2188" s="192" t="s">
        <v>2552</v>
      </c>
      <c r="B2188" s="192" t="s">
        <v>2553</v>
      </c>
      <c r="C2188" s="193">
        <v>300348066</v>
      </c>
      <c r="D2188" s="193">
        <v>0</v>
      </c>
      <c r="E2188" s="193">
        <v>0</v>
      </c>
      <c r="F2188" s="193">
        <v>300348066</v>
      </c>
    </row>
    <row r="2189" spans="1:6" x14ac:dyDescent="0.25">
      <c r="A2189" s="194" t="s">
        <v>2554</v>
      </c>
      <c r="B2189" s="194" t="s">
        <v>2555</v>
      </c>
      <c r="C2189" s="195">
        <v>2559276910</v>
      </c>
      <c r="D2189" s="195">
        <v>0</v>
      </c>
      <c r="E2189" s="195">
        <v>0</v>
      </c>
      <c r="F2189" s="195">
        <v>2559276910</v>
      </c>
    </row>
    <row r="2190" spans="1:6" x14ac:dyDescent="0.25">
      <c r="A2190" s="192" t="s">
        <v>2556</v>
      </c>
      <c r="B2190" s="192" t="s">
        <v>954</v>
      </c>
      <c r="C2190" s="193">
        <v>601355219</v>
      </c>
      <c r="D2190" s="193">
        <v>0</v>
      </c>
      <c r="E2190" s="193">
        <v>0</v>
      </c>
      <c r="F2190" s="193">
        <v>601355219</v>
      </c>
    </row>
    <row r="2191" spans="1:6" x14ac:dyDescent="0.25">
      <c r="A2191" s="194" t="s">
        <v>2557</v>
      </c>
      <c r="B2191" s="194" t="s">
        <v>962</v>
      </c>
      <c r="C2191" s="195">
        <v>246522386</v>
      </c>
      <c r="D2191" s="195">
        <v>0</v>
      </c>
      <c r="E2191" s="195">
        <v>0</v>
      </c>
      <c r="F2191" s="195">
        <v>246522386</v>
      </c>
    </row>
    <row r="2192" spans="1:6" x14ac:dyDescent="0.25">
      <c r="A2192" s="192" t="s">
        <v>2558</v>
      </c>
      <c r="B2192" s="192" t="s">
        <v>973</v>
      </c>
      <c r="C2192" s="193">
        <v>218560590</v>
      </c>
      <c r="D2192" s="193">
        <v>0</v>
      </c>
      <c r="E2192" s="193">
        <v>0</v>
      </c>
      <c r="F2192" s="193">
        <v>218560590</v>
      </c>
    </row>
    <row r="2193" spans="1:6" x14ac:dyDescent="0.25">
      <c r="A2193" s="194" t="s">
        <v>2559</v>
      </c>
      <c r="B2193" s="194" t="s">
        <v>960</v>
      </c>
      <c r="C2193" s="195">
        <v>136272243</v>
      </c>
      <c r="D2193" s="195">
        <v>0</v>
      </c>
      <c r="E2193" s="195">
        <v>0</v>
      </c>
      <c r="F2193" s="195">
        <v>136272243</v>
      </c>
    </row>
    <row r="2194" spans="1:6" x14ac:dyDescent="0.25">
      <c r="A2194" s="192" t="s">
        <v>2560</v>
      </c>
      <c r="B2194" s="192" t="s">
        <v>983</v>
      </c>
      <c r="C2194" s="193">
        <v>1697233045</v>
      </c>
      <c r="D2194" s="193">
        <v>0</v>
      </c>
      <c r="E2194" s="193">
        <v>0</v>
      </c>
      <c r="F2194" s="193">
        <v>1697233045</v>
      </c>
    </row>
    <row r="2195" spans="1:6" x14ac:dyDescent="0.25">
      <c r="A2195" s="194" t="s">
        <v>2561</v>
      </c>
      <c r="B2195" s="194" t="s">
        <v>983</v>
      </c>
      <c r="C2195" s="195">
        <v>1697233045</v>
      </c>
      <c r="D2195" s="195">
        <v>0</v>
      </c>
      <c r="E2195" s="195">
        <v>0</v>
      </c>
      <c r="F2195" s="195">
        <v>1697233045</v>
      </c>
    </row>
    <row r="2196" spans="1:6" x14ac:dyDescent="0.25">
      <c r="A2196" s="192" t="s">
        <v>2562</v>
      </c>
      <c r="B2196" s="192" t="s">
        <v>995</v>
      </c>
      <c r="C2196" s="193">
        <v>260688646</v>
      </c>
      <c r="D2196" s="193">
        <v>0</v>
      </c>
      <c r="E2196" s="193">
        <v>0</v>
      </c>
      <c r="F2196" s="193">
        <v>260688646</v>
      </c>
    </row>
    <row r="2197" spans="1:6" x14ac:dyDescent="0.25">
      <c r="A2197" s="194" t="s">
        <v>2563</v>
      </c>
      <c r="B2197" s="194" t="s">
        <v>2564</v>
      </c>
      <c r="C2197" s="195">
        <v>260688646</v>
      </c>
      <c r="D2197" s="195">
        <v>0</v>
      </c>
      <c r="E2197" s="195">
        <v>0</v>
      </c>
      <c r="F2197" s="195">
        <v>260688646</v>
      </c>
    </row>
    <row r="2198" spans="1:6" x14ac:dyDescent="0.25">
      <c r="A2198" s="192" t="s">
        <v>2565</v>
      </c>
      <c r="B2198" s="192" t="s">
        <v>2566</v>
      </c>
      <c r="C2198" s="193">
        <v>6429515743</v>
      </c>
      <c r="D2198" s="193">
        <v>0</v>
      </c>
      <c r="E2198" s="193">
        <v>0</v>
      </c>
      <c r="F2198" s="193">
        <v>6429515743</v>
      </c>
    </row>
    <row r="2199" spans="1:6" x14ac:dyDescent="0.25">
      <c r="A2199" s="194" t="s">
        <v>2567</v>
      </c>
      <c r="B2199" s="194" t="s">
        <v>1011</v>
      </c>
      <c r="C2199" s="195">
        <v>5553999936</v>
      </c>
      <c r="D2199" s="195">
        <v>0</v>
      </c>
      <c r="E2199" s="195">
        <v>0</v>
      </c>
      <c r="F2199" s="195">
        <v>5553999936</v>
      </c>
    </row>
    <row r="2200" spans="1:6" x14ac:dyDescent="0.25">
      <c r="A2200" s="192" t="s">
        <v>2568</v>
      </c>
      <c r="B2200" s="192" t="s">
        <v>1013</v>
      </c>
      <c r="C2200" s="193">
        <v>5553999936</v>
      </c>
      <c r="D2200" s="193">
        <v>0</v>
      </c>
      <c r="E2200" s="193">
        <v>0</v>
      </c>
      <c r="F2200" s="193">
        <v>5553999936</v>
      </c>
    </row>
    <row r="2201" spans="1:6" x14ac:dyDescent="0.25">
      <c r="A2201" s="194" t="s">
        <v>2569</v>
      </c>
      <c r="B2201" s="194" t="s">
        <v>1019</v>
      </c>
      <c r="C2201" s="195">
        <v>875515807</v>
      </c>
      <c r="D2201" s="195">
        <v>0</v>
      </c>
      <c r="E2201" s="195">
        <v>0</v>
      </c>
      <c r="F2201" s="195">
        <v>875515807</v>
      </c>
    </row>
    <row r="2202" spans="1:6" x14ac:dyDescent="0.25">
      <c r="A2202" s="192" t="s">
        <v>2570</v>
      </c>
      <c r="B2202" s="192" t="s">
        <v>2571</v>
      </c>
      <c r="C2202" s="193">
        <v>875515807</v>
      </c>
      <c r="D2202" s="193">
        <v>0</v>
      </c>
      <c r="E2202" s="193">
        <v>0</v>
      </c>
      <c r="F2202" s="193">
        <v>875515807</v>
      </c>
    </row>
    <row r="2203" spans="1:6" x14ac:dyDescent="0.25">
      <c r="A2203" s="194" t="s">
        <v>2572</v>
      </c>
      <c r="B2203" s="194" t="s">
        <v>2573</v>
      </c>
      <c r="C2203" s="195">
        <v>9109289144</v>
      </c>
      <c r="D2203" s="195">
        <v>0</v>
      </c>
      <c r="E2203" s="195">
        <v>0</v>
      </c>
      <c r="F2203" s="195">
        <v>9109289144</v>
      </c>
    </row>
    <row r="2204" spans="1:6" x14ac:dyDescent="0.25">
      <c r="A2204" s="192" t="s">
        <v>2574</v>
      </c>
      <c r="B2204" s="192" t="s">
        <v>2575</v>
      </c>
      <c r="C2204" s="193">
        <v>4065000000</v>
      </c>
      <c r="D2204" s="193">
        <v>0</v>
      </c>
      <c r="E2204" s="193">
        <v>0</v>
      </c>
      <c r="F2204" s="193">
        <v>4065000000</v>
      </c>
    </row>
    <row r="2205" spans="1:6" x14ac:dyDescent="0.25">
      <c r="A2205" s="194" t="s">
        <v>3331</v>
      </c>
      <c r="B2205" s="194" t="s">
        <v>3332</v>
      </c>
      <c r="C2205" s="195">
        <v>4065000000</v>
      </c>
      <c r="D2205" s="195">
        <v>0</v>
      </c>
      <c r="E2205" s="195">
        <v>0</v>
      </c>
      <c r="F2205" s="195">
        <v>4065000000</v>
      </c>
    </row>
    <row r="2206" spans="1:6" x14ac:dyDescent="0.25">
      <c r="A2206" s="192" t="s">
        <v>2576</v>
      </c>
      <c r="B2206" s="192" t="s">
        <v>2577</v>
      </c>
      <c r="C2206" s="193">
        <v>1803416200</v>
      </c>
      <c r="D2206" s="193">
        <v>0</v>
      </c>
      <c r="E2206" s="193">
        <v>0</v>
      </c>
      <c r="F2206" s="193">
        <v>1803416200</v>
      </c>
    </row>
    <row r="2207" spans="1:6" x14ac:dyDescent="0.25">
      <c r="A2207" s="194" t="s">
        <v>2578</v>
      </c>
      <c r="B2207" s="194" t="s">
        <v>2579</v>
      </c>
      <c r="C2207" s="195">
        <v>1457689620</v>
      </c>
      <c r="D2207" s="195">
        <v>0</v>
      </c>
      <c r="E2207" s="195">
        <v>0</v>
      </c>
      <c r="F2207" s="195">
        <v>1457689620</v>
      </c>
    </row>
    <row r="2208" spans="1:6" x14ac:dyDescent="0.25">
      <c r="A2208" s="192" t="s">
        <v>2580</v>
      </c>
      <c r="B2208" s="192" t="s">
        <v>2581</v>
      </c>
      <c r="C2208" s="193">
        <v>11258852</v>
      </c>
      <c r="D2208" s="193">
        <v>0</v>
      </c>
      <c r="E2208" s="193">
        <v>0</v>
      </c>
      <c r="F2208" s="193">
        <v>11258852</v>
      </c>
    </row>
    <row r="2209" spans="1:6" x14ac:dyDescent="0.25">
      <c r="A2209" s="194" t="s">
        <v>2582</v>
      </c>
      <c r="B2209" s="194" t="s">
        <v>2583</v>
      </c>
      <c r="C2209" s="195">
        <v>370356849</v>
      </c>
      <c r="D2209" s="195">
        <v>0</v>
      </c>
      <c r="E2209" s="195">
        <v>0</v>
      </c>
      <c r="F2209" s="195">
        <v>370356849</v>
      </c>
    </row>
    <row r="2210" spans="1:6" x14ac:dyDescent="0.25">
      <c r="A2210" s="192" t="s">
        <v>3768</v>
      </c>
      <c r="B2210" s="192" t="s">
        <v>3769</v>
      </c>
      <c r="C2210" s="193">
        <v>-35889121</v>
      </c>
      <c r="D2210" s="193">
        <v>0</v>
      </c>
      <c r="E2210" s="193">
        <v>0</v>
      </c>
      <c r="F2210" s="193">
        <v>-35889121</v>
      </c>
    </row>
    <row r="2211" spans="1:6" x14ac:dyDescent="0.25">
      <c r="A2211" s="194" t="s">
        <v>2584</v>
      </c>
      <c r="B2211" s="194" t="s">
        <v>2585</v>
      </c>
      <c r="C2211" s="195">
        <v>3240872944</v>
      </c>
      <c r="D2211" s="195">
        <v>0</v>
      </c>
      <c r="E2211" s="195">
        <v>0</v>
      </c>
      <c r="F2211" s="195">
        <v>3240872944</v>
      </c>
    </row>
    <row r="2212" spans="1:6" x14ac:dyDescent="0.25">
      <c r="A2212" s="192" t="s">
        <v>2586</v>
      </c>
      <c r="B2212" s="192" t="s">
        <v>2587</v>
      </c>
      <c r="C2212" s="193">
        <v>1836505040</v>
      </c>
      <c r="D2212" s="193">
        <v>0</v>
      </c>
      <c r="E2212" s="193">
        <v>0</v>
      </c>
      <c r="F2212" s="193">
        <v>1836505040</v>
      </c>
    </row>
    <row r="2213" spans="1:6" x14ac:dyDescent="0.25">
      <c r="A2213" s="194" t="s">
        <v>2588</v>
      </c>
      <c r="B2213" s="194" t="s">
        <v>2589</v>
      </c>
      <c r="C2213" s="195">
        <v>82436303</v>
      </c>
      <c r="D2213" s="195">
        <v>0</v>
      </c>
      <c r="E2213" s="195">
        <v>0</v>
      </c>
      <c r="F2213" s="195">
        <v>82436303</v>
      </c>
    </row>
    <row r="2214" spans="1:6" x14ac:dyDescent="0.25">
      <c r="A2214" s="192" t="s">
        <v>3124</v>
      </c>
      <c r="B2214" s="192" t="s">
        <v>3125</v>
      </c>
      <c r="C2214" s="193">
        <v>693931601</v>
      </c>
      <c r="D2214" s="193">
        <v>0</v>
      </c>
      <c r="E2214" s="193">
        <v>0</v>
      </c>
      <c r="F2214" s="193">
        <v>693931601</v>
      </c>
    </row>
    <row r="2215" spans="1:6" x14ac:dyDescent="0.25">
      <c r="A2215" s="194" t="s">
        <v>3333</v>
      </c>
      <c r="B2215" s="194" t="s">
        <v>3334</v>
      </c>
      <c r="C2215" s="195">
        <v>628000000</v>
      </c>
      <c r="D2215" s="195">
        <v>0</v>
      </c>
      <c r="E2215" s="195">
        <v>0</v>
      </c>
      <c r="F2215" s="195">
        <v>628000000</v>
      </c>
    </row>
    <row r="2216" spans="1:6" x14ac:dyDescent="0.25">
      <c r="A2216" s="192" t="s">
        <v>2590</v>
      </c>
      <c r="B2216" s="192" t="s">
        <v>2591</v>
      </c>
      <c r="C2216" s="193">
        <v>31726600857</v>
      </c>
      <c r="D2216" s="193">
        <v>969469.08</v>
      </c>
      <c r="E2216" s="193">
        <v>7292899771</v>
      </c>
      <c r="F2216" s="193">
        <v>39019500628</v>
      </c>
    </row>
    <row r="2217" spans="1:6" x14ac:dyDescent="0.25">
      <c r="A2217" s="194" t="s">
        <v>2592</v>
      </c>
      <c r="B2217" s="194" t="s">
        <v>2593</v>
      </c>
      <c r="C2217" s="195">
        <v>3410615635</v>
      </c>
      <c r="D2217" s="195">
        <v>0</v>
      </c>
      <c r="E2217" s="195">
        <v>0</v>
      </c>
      <c r="F2217" s="195">
        <v>3410615635</v>
      </c>
    </row>
    <row r="2218" spans="1:6" x14ac:dyDescent="0.25">
      <c r="A2218" s="192" t="s">
        <v>2594</v>
      </c>
      <c r="B2218" s="192" t="s">
        <v>2595</v>
      </c>
      <c r="C2218" s="193">
        <v>3410615635</v>
      </c>
      <c r="D2218" s="193">
        <v>0</v>
      </c>
      <c r="E2218" s="193">
        <v>0</v>
      </c>
      <c r="F2218" s="193">
        <v>3410615635</v>
      </c>
    </row>
    <row r="2219" spans="1:6" x14ac:dyDescent="0.25">
      <c r="A2219" s="194" t="s">
        <v>3039</v>
      </c>
      <c r="B2219" s="194" t="s">
        <v>3040</v>
      </c>
      <c r="C2219" s="195">
        <v>1091563</v>
      </c>
      <c r="D2219" s="195">
        <v>0</v>
      </c>
      <c r="E2219" s="195">
        <v>0</v>
      </c>
      <c r="F2219" s="195">
        <v>1091563</v>
      </c>
    </row>
    <row r="2220" spans="1:6" x14ac:dyDescent="0.25">
      <c r="A2220" s="192" t="s">
        <v>3041</v>
      </c>
      <c r="B2220" s="192" t="s">
        <v>3042</v>
      </c>
      <c r="C2220" s="193">
        <v>1091563</v>
      </c>
      <c r="D2220" s="193">
        <v>0</v>
      </c>
      <c r="E2220" s="193">
        <v>0</v>
      </c>
      <c r="F2220" s="193">
        <v>1091563</v>
      </c>
    </row>
    <row r="2221" spans="1:6" x14ac:dyDescent="0.25">
      <c r="A2221" s="194" t="s">
        <v>2596</v>
      </c>
      <c r="B2221" s="194" t="s">
        <v>2597</v>
      </c>
      <c r="C2221" s="195">
        <v>4159193198</v>
      </c>
      <c r="D2221" s="195">
        <v>0</v>
      </c>
      <c r="E2221" s="195">
        <v>0</v>
      </c>
      <c r="F2221" s="195">
        <v>4159193198</v>
      </c>
    </row>
    <row r="2222" spans="1:6" x14ac:dyDescent="0.25">
      <c r="A2222" s="192" t="s">
        <v>2598</v>
      </c>
      <c r="B2222" s="192" t="s">
        <v>2599</v>
      </c>
      <c r="C2222" s="193">
        <v>522525718</v>
      </c>
      <c r="D2222" s="193">
        <v>0</v>
      </c>
      <c r="E2222" s="193">
        <v>0</v>
      </c>
      <c r="F2222" s="193">
        <v>522525718</v>
      </c>
    </row>
    <row r="2223" spans="1:6" x14ac:dyDescent="0.25">
      <c r="A2223" s="194" t="s">
        <v>2600</v>
      </c>
      <c r="B2223" s="194" t="s">
        <v>2601</v>
      </c>
      <c r="C2223" s="195">
        <v>396037272</v>
      </c>
      <c r="D2223" s="195">
        <v>0</v>
      </c>
      <c r="E2223" s="195">
        <v>0</v>
      </c>
      <c r="F2223" s="195">
        <v>396037272</v>
      </c>
    </row>
    <row r="2224" spans="1:6" x14ac:dyDescent="0.25">
      <c r="A2224" s="192" t="s">
        <v>2602</v>
      </c>
      <c r="B2224" s="192" t="s">
        <v>2603</v>
      </c>
      <c r="C2224" s="193">
        <v>5019136</v>
      </c>
      <c r="D2224" s="193">
        <v>0</v>
      </c>
      <c r="E2224" s="193">
        <v>0</v>
      </c>
      <c r="F2224" s="193">
        <v>5019136</v>
      </c>
    </row>
    <row r="2225" spans="1:6" x14ac:dyDescent="0.25">
      <c r="A2225" s="194" t="s">
        <v>2604</v>
      </c>
      <c r="B2225" s="194" t="s">
        <v>2605</v>
      </c>
      <c r="C2225" s="195">
        <v>325761195</v>
      </c>
      <c r="D2225" s="195">
        <v>0</v>
      </c>
      <c r="E2225" s="195">
        <v>0</v>
      </c>
      <c r="F2225" s="195">
        <v>325761195</v>
      </c>
    </row>
    <row r="2226" spans="1:6" x14ac:dyDescent="0.25">
      <c r="A2226" s="192" t="s">
        <v>3494</v>
      </c>
      <c r="B2226" s="192" t="s">
        <v>3495</v>
      </c>
      <c r="C2226" s="193">
        <v>209091</v>
      </c>
      <c r="D2226" s="193">
        <v>0</v>
      </c>
      <c r="E2226" s="193">
        <v>0</v>
      </c>
      <c r="F2226" s="193">
        <v>209091</v>
      </c>
    </row>
    <row r="2227" spans="1:6" x14ac:dyDescent="0.25">
      <c r="A2227" s="194" t="s">
        <v>2606</v>
      </c>
      <c r="B2227" s="194" t="s">
        <v>2607</v>
      </c>
      <c r="C2227" s="195">
        <v>2257432042</v>
      </c>
      <c r="D2227" s="195">
        <v>0</v>
      </c>
      <c r="E2227" s="195">
        <v>0</v>
      </c>
      <c r="F2227" s="195">
        <v>2257432042</v>
      </c>
    </row>
    <row r="2228" spans="1:6" x14ac:dyDescent="0.25">
      <c r="A2228" s="192" t="s">
        <v>2608</v>
      </c>
      <c r="B2228" s="192" t="s">
        <v>2609</v>
      </c>
      <c r="C2228" s="193">
        <v>523707380</v>
      </c>
      <c r="D2228" s="193">
        <v>0</v>
      </c>
      <c r="E2228" s="193">
        <v>0</v>
      </c>
      <c r="F2228" s="193">
        <v>523707380</v>
      </c>
    </row>
    <row r="2229" spans="1:6" x14ac:dyDescent="0.25">
      <c r="A2229" s="194" t="s">
        <v>2610</v>
      </c>
      <c r="B2229" s="194" t="s">
        <v>2611</v>
      </c>
      <c r="C2229" s="195">
        <v>128501364</v>
      </c>
      <c r="D2229" s="195">
        <v>0</v>
      </c>
      <c r="E2229" s="195">
        <v>0</v>
      </c>
      <c r="F2229" s="195">
        <v>128501364</v>
      </c>
    </row>
    <row r="2230" spans="1:6" x14ac:dyDescent="0.25">
      <c r="A2230" s="192" t="s">
        <v>2612</v>
      </c>
      <c r="B2230" s="192" t="s">
        <v>2613</v>
      </c>
      <c r="C2230" s="193">
        <v>530134204</v>
      </c>
      <c r="D2230" s="193">
        <v>0</v>
      </c>
      <c r="E2230" s="193">
        <v>0</v>
      </c>
      <c r="F2230" s="193">
        <v>530134204</v>
      </c>
    </row>
    <row r="2231" spans="1:6" x14ac:dyDescent="0.25">
      <c r="A2231" s="194" t="s">
        <v>2614</v>
      </c>
      <c r="B2231" s="194" t="s">
        <v>2615</v>
      </c>
      <c r="C2231" s="195">
        <v>460212297</v>
      </c>
      <c r="D2231" s="195">
        <v>0</v>
      </c>
      <c r="E2231" s="195">
        <v>0</v>
      </c>
      <c r="F2231" s="195">
        <v>460212297</v>
      </c>
    </row>
    <row r="2232" spans="1:6" x14ac:dyDescent="0.25">
      <c r="A2232" s="192" t="s">
        <v>3126</v>
      </c>
      <c r="B2232" s="192" t="s">
        <v>3127</v>
      </c>
      <c r="C2232" s="193">
        <v>8164691</v>
      </c>
      <c r="D2232" s="193">
        <v>0</v>
      </c>
      <c r="E2232" s="193">
        <v>0</v>
      </c>
      <c r="F2232" s="193">
        <v>8164691</v>
      </c>
    </row>
    <row r="2233" spans="1:6" x14ac:dyDescent="0.25">
      <c r="A2233" s="194" t="s">
        <v>2616</v>
      </c>
      <c r="B2233" s="194" t="s">
        <v>2617</v>
      </c>
      <c r="C2233" s="195">
        <v>61757216</v>
      </c>
      <c r="D2233" s="195">
        <v>0</v>
      </c>
      <c r="E2233" s="195">
        <v>0</v>
      </c>
      <c r="F2233" s="195">
        <v>61757216</v>
      </c>
    </row>
    <row r="2234" spans="1:6" x14ac:dyDescent="0.25">
      <c r="A2234" s="192" t="s">
        <v>2618</v>
      </c>
      <c r="B2234" s="192" t="s">
        <v>2619</v>
      </c>
      <c r="C2234" s="193">
        <v>123379130</v>
      </c>
      <c r="D2234" s="193">
        <v>0</v>
      </c>
      <c r="E2234" s="193">
        <v>0</v>
      </c>
      <c r="F2234" s="193">
        <v>123379130</v>
      </c>
    </row>
    <row r="2235" spans="1:6" x14ac:dyDescent="0.25">
      <c r="A2235" s="194" t="s">
        <v>2620</v>
      </c>
      <c r="B2235" s="194" t="s">
        <v>2621</v>
      </c>
      <c r="C2235" s="195">
        <v>123379130</v>
      </c>
      <c r="D2235" s="195">
        <v>0</v>
      </c>
      <c r="E2235" s="195">
        <v>0</v>
      </c>
      <c r="F2235" s="195">
        <v>123379130</v>
      </c>
    </row>
    <row r="2236" spans="1:6" x14ac:dyDescent="0.25">
      <c r="A2236" s="192" t="s">
        <v>2622</v>
      </c>
      <c r="B2236" s="192" t="s">
        <v>2623</v>
      </c>
      <c r="C2236" s="193">
        <v>360486707</v>
      </c>
      <c r="D2236" s="193">
        <v>0</v>
      </c>
      <c r="E2236" s="193">
        <v>0</v>
      </c>
      <c r="F2236" s="193">
        <v>360486707</v>
      </c>
    </row>
    <row r="2237" spans="1:6" x14ac:dyDescent="0.25">
      <c r="A2237" s="194" t="s">
        <v>2624</v>
      </c>
      <c r="B2237" s="194" t="s">
        <v>2625</v>
      </c>
      <c r="C2237" s="195">
        <v>298614162</v>
      </c>
      <c r="D2237" s="195">
        <v>0</v>
      </c>
      <c r="E2237" s="195">
        <v>0</v>
      </c>
      <c r="F2237" s="195">
        <v>298614162</v>
      </c>
    </row>
    <row r="2238" spans="1:6" x14ac:dyDescent="0.25">
      <c r="A2238" s="192" t="s">
        <v>2626</v>
      </c>
      <c r="B2238" s="192" t="s">
        <v>2627</v>
      </c>
      <c r="C2238" s="193">
        <v>61872545</v>
      </c>
      <c r="D2238" s="193">
        <v>0</v>
      </c>
      <c r="E2238" s="193">
        <v>0</v>
      </c>
      <c r="F2238" s="193">
        <v>61872545</v>
      </c>
    </row>
    <row r="2239" spans="1:6" x14ac:dyDescent="0.25">
      <c r="A2239" s="194" t="s">
        <v>2628</v>
      </c>
      <c r="B2239" s="194" t="s">
        <v>2629</v>
      </c>
      <c r="C2239" s="195">
        <v>933946240</v>
      </c>
      <c r="D2239" s="195">
        <v>0</v>
      </c>
      <c r="E2239" s="195">
        <v>0</v>
      </c>
      <c r="F2239" s="195">
        <v>933946240</v>
      </c>
    </row>
    <row r="2240" spans="1:6" x14ac:dyDescent="0.25">
      <c r="A2240" s="192" t="s">
        <v>2630</v>
      </c>
      <c r="B2240" s="192" t="s">
        <v>2631</v>
      </c>
      <c r="C2240" s="193">
        <v>5026274</v>
      </c>
      <c r="D2240" s="193">
        <v>0</v>
      </c>
      <c r="E2240" s="193">
        <v>0</v>
      </c>
      <c r="F2240" s="193">
        <v>5026274</v>
      </c>
    </row>
    <row r="2241" spans="1:6" x14ac:dyDescent="0.25">
      <c r="A2241" s="194" t="s">
        <v>2632</v>
      </c>
      <c r="B2241" s="194" t="s">
        <v>2633</v>
      </c>
      <c r="C2241" s="195">
        <v>132568738</v>
      </c>
      <c r="D2241" s="195">
        <v>0</v>
      </c>
      <c r="E2241" s="195">
        <v>0</v>
      </c>
      <c r="F2241" s="195">
        <v>132568738</v>
      </c>
    </row>
    <row r="2242" spans="1:6" x14ac:dyDescent="0.25">
      <c r="A2242" s="192" t="s">
        <v>2634</v>
      </c>
      <c r="B2242" s="192" t="s">
        <v>2635</v>
      </c>
      <c r="C2242" s="193">
        <v>107968391</v>
      </c>
      <c r="D2242" s="193">
        <v>0</v>
      </c>
      <c r="E2242" s="193">
        <v>0</v>
      </c>
      <c r="F2242" s="193">
        <v>107968391</v>
      </c>
    </row>
    <row r="2243" spans="1:6" x14ac:dyDescent="0.25">
      <c r="A2243" s="194" t="s">
        <v>2636</v>
      </c>
      <c r="B2243" s="194" t="s">
        <v>2637</v>
      </c>
      <c r="C2243" s="195">
        <v>2517817</v>
      </c>
      <c r="D2243" s="195">
        <v>0</v>
      </c>
      <c r="E2243" s="195">
        <v>0</v>
      </c>
      <c r="F2243" s="195">
        <v>2517817</v>
      </c>
    </row>
    <row r="2244" spans="1:6" x14ac:dyDescent="0.25">
      <c r="A2244" s="192" t="s">
        <v>2638</v>
      </c>
      <c r="B2244" s="192" t="s">
        <v>2639</v>
      </c>
      <c r="C2244" s="193">
        <v>513331132</v>
      </c>
      <c r="D2244" s="193">
        <v>0</v>
      </c>
      <c r="E2244" s="193">
        <v>0</v>
      </c>
      <c r="F2244" s="193">
        <v>513331132</v>
      </c>
    </row>
    <row r="2245" spans="1:6" x14ac:dyDescent="0.25">
      <c r="A2245" s="194" t="s">
        <v>2807</v>
      </c>
      <c r="B2245" s="194" t="s">
        <v>2824</v>
      </c>
      <c r="C2245" s="195">
        <v>17995953</v>
      </c>
      <c r="D2245" s="195">
        <v>0</v>
      </c>
      <c r="E2245" s="195">
        <v>0</v>
      </c>
      <c r="F2245" s="195">
        <v>17995953</v>
      </c>
    </row>
    <row r="2246" spans="1:6" x14ac:dyDescent="0.25">
      <c r="A2246" s="192" t="s">
        <v>2640</v>
      </c>
      <c r="B2246" s="192" t="s">
        <v>2641</v>
      </c>
      <c r="C2246" s="193">
        <v>107564085</v>
      </c>
      <c r="D2246" s="193">
        <v>0</v>
      </c>
      <c r="E2246" s="193">
        <v>0</v>
      </c>
      <c r="F2246" s="193">
        <v>107564085</v>
      </c>
    </row>
    <row r="2247" spans="1:6" x14ac:dyDescent="0.25">
      <c r="A2247" s="194" t="s">
        <v>3496</v>
      </c>
      <c r="B2247" s="194" t="s">
        <v>3497</v>
      </c>
      <c r="C2247" s="195">
        <v>46973850</v>
      </c>
      <c r="D2247" s="195">
        <v>0</v>
      </c>
      <c r="E2247" s="195">
        <v>0</v>
      </c>
      <c r="F2247" s="195">
        <v>46973850</v>
      </c>
    </row>
    <row r="2248" spans="1:6" x14ac:dyDescent="0.25">
      <c r="A2248" s="192" t="s">
        <v>2642</v>
      </c>
      <c r="B2248" s="192" t="s">
        <v>2643</v>
      </c>
      <c r="C2248" s="193">
        <v>267675660</v>
      </c>
      <c r="D2248" s="193">
        <v>0</v>
      </c>
      <c r="E2248" s="193">
        <v>0</v>
      </c>
      <c r="F2248" s="193">
        <v>267675660</v>
      </c>
    </row>
    <row r="2249" spans="1:6" x14ac:dyDescent="0.25">
      <c r="A2249" s="194" t="s">
        <v>2644</v>
      </c>
      <c r="B2249" s="194" t="s">
        <v>2645</v>
      </c>
      <c r="C2249" s="195">
        <v>242911774</v>
      </c>
      <c r="D2249" s="195">
        <v>0</v>
      </c>
      <c r="E2249" s="195">
        <v>0</v>
      </c>
      <c r="F2249" s="195">
        <v>242911774</v>
      </c>
    </row>
    <row r="2250" spans="1:6" x14ac:dyDescent="0.25">
      <c r="A2250" s="192" t="s">
        <v>2646</v>
      </c>
      <c r="B2250" s="192" t="s">
        <v>2647</v>
      </c>
      <c r="C2250" s="193">
        <v>8938945</v>
      </c>
      <c r="D2250" s="193">
        <v>0</v>
      </c>
      <c r="E2250" s="193">
        <v>0</v>
      </c>
      <c r="F2250" s="193">
        <v>8938945</v>
      </c>
    </row>
    <row r="2251" spans="1:6" x14ac:dyDescent="0.25">
      <c r="A2251" s="194" t="s">
        <v>3770</v>
      </c>
      <c r="B2251" s="194" t="s">
        <v>2611</v>
      </c>
      <c r="C2251" s="195">
        <v>15824941</v>
      </c>
      <c r="D2251" s="195">
        <v>0</v>
      </c>
      <c r="E2251" s="195">
        <v>0</v>
      </c>
      <c r="F2251" s="195">
        <v>15824941</v>
      </c>
    </row>
    <row r="2252" spans="1:6" x14ac:dyDescent="0.25">
      <c r="A2252" s="192" t="s">
        <v>2648</v>
      </c>
      <c r="B2252" s="192" t="s">
        <v>2649</v>
      </c>
      <c r="C2252" s="193">
        <v>2044336956</v>
      </c>
      <c r="D2252" s="193">
        <v>0</v>
      </c>
      <c r="E2252" s="193">
        <v>0</v>
      </c>
      <c r="F2252" s="193">
        <v>2044336956</v>
      </c>
    </row>
    <row r="2253" spans="1:6" x14ac:dyDescent="0.25">
      <c r="A2253" s="194" t="s">
        <v>2650</v>
      </c>
      <c r="B2253" s="194" t="s">
        <v>2651</v>
      </c>
      <c r="C2253" s="195">
        <v>229458397</v>
      </c>
      <c r="D2253" s="195">
        <v>0</v>
      </c>
      <c r="E2253" s="195">
        <v>0</v>
      </c>
      <c r="F2253" s="195">
        <v>229458397</v>
      </c>
    </row>
    <row r="2254" spans="1:6" x14ac:dyDescent="0.25">
      <c r="A2254" s="192" t="s">
        <v>2652</v>
      </c>
      <c r="B2254" s="192" t="s">
        <v>2653</v>
      </c>
      <c r="C2254" s="193">
        <v>23025423</v>
      </c>
      <c r="D2254" s="193">
        <v>0</v>
      </c>
      <c r="E2254" s="193">
        <v>0</v>
      </c>
      <c r="F2254" s="193">
        <v>23025423</v>
      </c>
    </row>
    <row r="2255" spans="1:6" x14ac:dyDescent="0.25">
      <c r="A2255" s="194" t="s">
        <v>2654</v>
      </c>
      <c r="B2255" s="194" t="s">
        <v>2655</v>
      </c>
      <c r="C2255" s="195">
        <v>1791627536</v>
      </c>
      <c r="D2255" s="195">
        <v>0</v>
      </c>
      <c r="E2255" s="195">
        <v>0</v>
      </c>
      <c r="F2255" s="195">
        <v>1791627536</v>
      </c>
    </row>
    <row r="2256" spans="1:6" x14ac:dyDescent="0.25">
      <c r="A2256" s="192" t="s">
        <v>3498</v>
      </c>
      <c r="B2256" s="192" t="s">
        <v>3499</v>
      </c>
      <c r="C2256" s="193">
        <v>225600</v>
      </c>
      <c r="D2256" s="193">
        <v>0</v>
      </c>
      <c r="E2256" s="193">
        <v>0</v>
      </c>
      <c r="F2256" s="193">
        <v>225600</v>
      </c>
    </row>
    <row r="2257" spans="1:6" x14ac:dyDescent="0.25">
      <c r="A2257" s="194" t="s">
        <v>2656</v>
      </c>
      <c r="B2257" s="194" t="s">
        <v>2657</v>
      </c>
      <c r="C2257" s="195">
        <v>765827789</v>
      </c>
      <c r="D2257" s="195">
        <v>0</v>
      </c>
      <c r="E2257" s="195">
        <v>0</v>
      </c>
      <c r="F2257" s="195">
        <v>765827789</v>
      </c>
    </row>
    <row r="2258" spans="1:6" x14ac:dyDescent="0.25">
      <c r="A2258" s="192" t="s">
        <v>2658</v>
      </c>
      <c r="B2258" s="192" t="s">
        <v>2659</v>
      </c>
      <c r="C2258" s="193">
        <v>765827789</v>
      </c>
      <c r="D2258" s="193">
        <v>0</v>
      </c>
      <c r="E2258" s="193">
        <v>0</v>
      </c>
      <c r="F2258" s="193">
        <v>765827789</v>
      </c>
    </row>
    <row r="2259" spans="1:6" x14ac:dyDescent="0.25">
      <c r="A2259" s="194" t="s">
        <v>2660</v>
      </c>
      <c r="B2259" s="194" t="s">
        <v>2661</v>
      </c>
      <c r="C2259" s="195">
        <v>270223145</v>
      </c>
      <c r="D2259" s="195">
        <v>0</v>
      </c>
      <c r="E2259" s="195">
        <v>0</v>
      </c>
      <c r="F2259" s="195">
        <v>270223145</v>
      </c>
    </row>
    <row r="2260" spans="1:6" x14ac:dyDescent="0.25">
      <c r="A2260" s="192" t="s">
        <v>2662</v>
      </c>
      <c r="B2260" s="192" t="s">
        <v>2663</v>
      </c>
      <c r="C2260" s="193">
        <v>270223145</v>
      </c>
      <c r="D2260" s="193">
        <v>0</v>
      </c>
      <c r="E2260" s="193">
        <v>0</v>
      </c>
      <c r="F2260" s="193">
        <v>270223145</v>
      </c>
    </row>
    <row r="2261" spans="1:6" x14ac:dyDescent="0.25">
      <c r="A2261" s="194" t="s">
        <v>2664</v>
      </c>
      <c r="B2261" s="194" t="s">
        <v>2665</v>
      </c>
      <c r="C2261" s="195">
        <v>2437185637</v>
      </c>
      <c r="D2261" s="195">
        <v>0</v>
      </c>
      <c r="E2261" s="195">
        <v>0</v>
      </c>
      <c r="F2261" s="195">
        <v>2437185637</v>
      </c>
    </row>
    <row r="2262" spans="1:6" x14ac:dyDescent="0.25">
      <c r="A2262" s="192" t="s">
        <v>2666</v>
      </c>
      <c r="B2262" s="192" t="s">
        <v>2667</v>
      </c>
      <c r="C2262" s="193">
        <v>203900160</v>
      </c>
      <c r="D2262" s="193">
        <v>0</v>
      </c>
      <c r="E2262" s="193">
        <v>0</v>
      </c>
      <c r="F2262" s="193">
        <v>203900160</v>
      </c>
    </row>
    <row r="2263" spans="1:6" x14ac:dyDescent="0.25">
      <c r="A2263" s="194" t="s">
        <v>2668</v>
      </c>
      <c r="B2263" s="194" t="s">
        <v>2669</v>
      </c>
      <c r="C2263" s="195">
        <v>2233285477</v>
      </c>
      <c r="D2263" s="195">
        <v>0</v>
      </c>
      <c r="E2263" s="195">
        <v>0</v>
      </c>
      <c r="F2263" s="195">
        <v>2233285477</v>
      </c>
    </row>
    <row r="2264" spans="1:6" x14ac:dyDescent="0.25">
      <c r="A2264" s="192" t="s">
        <v>2670</v>
      </c>
      <c r="B2264" s="192" t="s">
        <v>2671</v>
      </c>
      <c r="C2264" s="193">
        <v>710206488</v>
      </c>
      <c r="D2264" s="193">
        <v>0</v>
      </c>
      <c r="E2264" s="193">
        <v>0</v>
      </c>
      <c r="F2264" s="193">
        <v>710206488</v>
      </c>
    </row>
    <row r="2265" spans="1:6" x14ac:dyDescent="0.25">
      <c r="A2265" s="194" t="s">
        <v>2672</v>
      </c>
      <c r="B2265" s="194" t="s">
        <v>2673</v>
      </c>
      <c r="C2265" s="195">
        <v>460626748</v>
      </c>
      <c r="D2265" s="195">
        <v>0</v>
      </c>
      <c r="E2265" s="195">
        <v>0</v>
      </c>
      <c r="F2265" s="195">
        <v>460626748</v>
      </c>
    </row>
    <row r="2266" spans="1:6" x14ac:dyDescent="0.25">
      <c r="A2266" s="192" t="s">
        <v>2674</v>
      </c>
      <c r="B2266" s="192" t="s">
        <v>2675</v>
      </c>
      <c r="C2266" s="193">
        <v>19248392</v>
      </c>
      <c r="D2266" s="193">
        <v>0</v>
      </c>
      <c r="E2266" s="193">
        <v>0</v>
      </c>
      <c r="F2266" s="193">
        <v>19248392</v>
      </c>
    </row>
    <row r="2267" spans="1:6" x14ac:dyDescent="0.25">
      <c r="A2267" s="194" t="s">
        <v>3500</v>
      </c>
      <c r="B2267" s="194" t="s">
        <v>3501</v>
      </c>
      <c r="C2267" s="195">
        <v>4696989</v>
      </c>
      <c r="D2267" s="195">
        <v>0</v>
      </c>
      <c r="E2267" s="195">
        <v>0</v>
      </c>
      <c r="F2267" s="195">
        <v>4696989</v>
      </c>
    </row>
    <row r="2268" spans="1:6" x14ac:dyDescent="0.25">
      <c r="A2268" s="192" t="s">
        <v>2676</v>
      </c>
      <c r="B2268" s="192" t="s">
        <v>2677</v>
      </c>
      <c r="C2268" s="193">
        <v>81585071</v>
      </c>
      <c r="D2268" s="193">
        <v>0</v>
      </c>
      <c r="E2268" s="193">
        <v>0</v>
      </c>
      <c r="F2268" s="193">
        <v>81585071</v>
      </c>
    </row>
    <row r="2269" spans="1:6" x14ac:dyDescent="0.25">
      <c r="A2269" s="194" t="s">
        <v>3771</v>
      </c>
      <c r="B2269" s="194" t="s">
        <v>3772</v>
      </c>
      <c r="C2269" s="195">
        <v>200000</v>
      </c>
      <c r="D2269" s="195">
        <v>0</v>
      </c>
      <c r="E2269" s="195">
        <v>0</v>
      </c>
      <c r="F2269" s="195">
        <v>200000</v>
      </c>
    </row>
    <row r="2270" spans="1:6" x14ac:dyDescent="0.25">
      <c r="A2270" s="192" t="s">
        <v>3335</v>
      </c>
      <c r="B2270" s="192" t="s">
        <v>3336</v>
      </c>
      <c r="C2270" s="193">
        <v>282000</v>
      </c>
      <c r="D2270" s="193">
        <v>0</v>
      </c>
      <c r="E2270" s="193">
        <v>0</v>
      </c>
      <c r="F2270" s="193">
        <v>282000</v>
      </c>
    </row>
    <row r="2271" spans="1:6" x14ac:dyDescent="0.25">
      <c r="A2271" s="194" t="s">
        <v>2678</v>
      </c>
      <c r="B2271" s="194" t="s">
        <v>2679</v>
      </c>
      <c r="C2271" s="195">
        <v>143567288</v>
      </c>
      <c r="D2271" s="195">
        <v>0</v>
      </c>
      <c r="E2271" s="195">
        <v>0</v>
      </c>
      <c r="F2271" s="195">
        <v>143567288</v>
      </c>
    </row>
    <row r="2272" spans="1:6" x14ac:dyDescent="0.25">
      <c r="A2272" s="192" t="s">
        <v>2680</v>
      </c>
      <c r="B2272" s="192" t="s">
        <v>2681</v>
      </c>
      <c r="C2272" s="193">
        <v>1900874548</v>
      </c>
      <c r="D2272" s="193">
        <v>0</v>
      </c>
      <c r="E2272" s="193">
        <v>0</v>
      </c>
      <c r="F2272" s="193">
        <v>1900874548</v>
      </c>
    </row>
    <row r="2273" spans="1:6" x14ac:dyDescent="0.25">
      <c r="A2273" s="194" t="s">
        <v>2682</v>
      </c>
      <c r="B2273" s="194" t="s">
        <v>2683</v>
      </c>
      <c r="C2273" s="195">
        <v>734144555</v>
      </c>
      <c r="D2273" s="195">
        <v>0</v>
      </c>
      <c r="E2273" s="195">
        <v>0</v>
      </c>
      <c r="F2273" s="195">
        <v>734144555</v>
      </c>
    </row>
    <row r="2274" spans="1:6" x14ac:dyDescent="0.25">
      <c r="A2274" s="192" t="s">
        <v>2684</v>
      </c>
      <c r="B2274" s="192" t="s">
        <v>2685</v>
      </c>
      <c r="C2274" s="193">
        <v>274862447</v>
      </c>
      <c r="D2274" s="193">
        <v>0</v>
      </c>
      <c r="E2274" s="193">
        <v>0</v>
      </c>
      <c r="F2274" s="193">
        <v>274862447</v>
      </c>
    </row>
    <row r="2275" spans="1:6" x14ac:dyDescent="0.25">
      <c r="A2275" s="194" t="s">
        <v>3773</v>
      </c>
      <c r="B2275" s="194" t="s">
        <v>3774</v>
      </c>
      <c r="C2275" s="195">
        <v>118367338</v>
      </c>
      <c r="D2275" s="195">
        <v>0</v>
      </c>
      <c r="E2275" s="195">
        <v>0</v>
      </c>
      <c r="F2275" s="195">
        <v>118367338</v>
      </c>
    </row>
    <row r="2276" spans="1:6" x14ac:dyDescent="0.25">
      <c r="A2276" s="192" t="s">
        <v>2686</v>
      </c>
      <c r="B2276" s="192" t="s">
        <v>2687</v>
      </c>
      <c r="C2276" s="193">
        <v>219122379</v>
      </c>
      <c r="D2276" s="193">
        <v>0</v>
      </c>
      <c r="E2276" s="193">
        <v>0</v>
      </c>
      <c r="F2276" s="193">
        <v>219122379</v>
      </c>
    </row>
    <row r="2277" spans="1:6" x14ac:dyDescent="0.25">
      <c r="A2277" s="194" t="s">
        <v>3167</v>
      </c>
      <c r="B2277" s="194" t="s">
        <v>3168</v>
      </c>
      <c r="C2277" s="195">
        <v>31818182</v>
      </c>
      <c r="D2277" s="195">
        <v>0</v>
      </c>
      <c r="E2277" s="195">
        <v>0</v>
      </c>
      <c r="F2277" s="195">
        <v>31818182</v>
      </c>
    </row>
    <row r="2278" spans="1:6" x14ac:dyDescent="0.25">
      <c r="A2278" s="192" t="s">
        <v>2688</v>
      </c>
      <c r="B2278" s="192" t="s">
        <v>2689</v>
      </c>
      <c r="C2278" s="193">
        <v>45607902</v>
      </c>
      <c r="D2278" s="193">
        <v>0</v>
      </c>
      <c r="E2278" s="193">
        <v>0</v>
      </c>
      <c r="F2278" s="193">
        <v>45607902</v>
      </c>
    </row>
    <row r="2279" spans="1:6" x14ac:dyDescent="0.25">
      <c r="A2279" s="194" t="s">
        <v>3221</v>
      </c>
      <c r="B2279" s="194" t="s">
        <v>3189</v>
      </c>
      <c r="C2279" s="195">
        <v>336109325</v>
      </c>
      <c r="D2279" s="195">
        <v>0</v>
      </c>
      <c r="E2279" s="195">
        <v>0</v>
      </c>
      <c r="F2279" s="195">
        <v>336109325</v>
      </c>
    </row>
    <row r="2280" spans="1:6" x14ac:dyDescent="0.25">
      <c r="A2280" s="192" t="s">
        <v>2690</v>
      </c>
      <c r="B2280" s="192" t="s">
        <v>2691</v>
      </c>
      <c r="C2280" s="193">
        <v>136906333</v>
      </c>
      <c r="D2280" s="193">
        <v>0</v>
      </c>
      <c r="E2280" s="193">
        <v>0</v>
      </c>
      <c r="F2280" s="193">
        <v>136906333</v>
      </c>
    </row>
    <row r="2281" spans="1:6" x14ac:dyDescent="0.25">
      <c r="A2281" s="194" t="s">
        <v>2692</v>
      </c>
      <c r="B2281" s="194" t="s">
        <v>2693</v>
      </c>
      <c r="C2281" s="195">
        <v>3936087</v>
      </c>
      <c r="D2281" s="195">
        <v>0</v>
      </c>
      <c r="E2281" s="195">
        <v>0</v>
      </c>
      <c r="F2281" s="195">
        <v>3936087</v>
      </c>
    </row>
    <row r="2282" spans="1:6" x14ac:dyDescent="0.25">
      <c r="A2282" s="192" t="s">
        <v>2694</v>
      </c>
      <c r="B2282" s="192" t="s">
        <v>2695</v>
      </c>
      <c r="C2282" s="193">
        <v>13968182</v>
      </c>
      <c r="D2282" s="193">
        <v>0</v>
      </c>
      <c r="E2282" s="193">
        <v>0</v>
      </c>
      <c r="F2282" s="193">
        <v>13968182</v>
      </c>
    </row>
    <row r="2283" spans="1:6" x14ac:dyDescent="0.25">
      <c r="A2283" s="194" t="s">
        <v>2696</v>
      </c>
      <c r="B2283" s="194" t="s">
        <v>2697</v>
      </c>
      <c r="C2283" s="195">
        <v>13968182</v>
      </c>
      <c r="D2283" s="195">
        <v>0</v>
      </c>
      <c r="E2283" s="195">
        <v>0</v>
      </c>
      <c r="F2283" s="195">
        <v>13968182</v>
      </c>
    </row>
    <row r="2284" spans="1:6" x14ac:dyDescent="0.25">
      <c r="A2284" s="192" t="s">
        <v>2698</v>
      </c>
      <c r="B2284" s="192" t="s">
        <v>2699</v>
      </c>
      <c r="C2284" s="193">
        <v>295945425</v>
      </c>
      <c r="D2284" s="193">
        <v>0</v>
      </c>
      <c r="E2284" s="193">
        <v>0</v>
      </c>
      <c r="F2284" s="193">
        <v>295945425</v>
      </c>
    </row>
    <row r="2285" spans="1:6" x14ac:dyDescent="0.25">
      <c r="A2285" s="194" t="s">
        <v>2700</v>
      </c>
      <c r="B2285" s="194" t="s">
        <v>2701</v>
      </c>
      <c r="C2285" s="195">
        <v>295945425</v>
      </c>
      <c r="D2285" s="195">
        <v>0</v>
      </c>
      <c r="E2285" s="195">
        <v>0</v>
      </c>
      <c r="F2285" s="195">
        <v>295945425</v>
      </c>
    </row>
    <row r="2286" spans="1:6" x14ac:dyDescent="0.25">
      <c r="A2286" s="192" t="s">
        <v>2702</v>
      </c>
      <c r="B2286" s="192" t="s">
        <v>734</v>
      </c>
      <c r="C2286" s="193">
        <v>5685018174</v>
      </c>
      <c r="D2286" s="193">
        <v>0</v>
      </c>
      <c r="E2286" s="193">
        <v>0</v>
      </c>
      <c r="F2286" s="193">
        <v>5685018174</v>
      </c>
    </row>
    <row r="2287" spans="1:6" x14ac:dyDescent="0.25">
      <c r="A2287" s="194" t="s">
        <v>2703</v>
      </c>
      <c r="B2287" s="194" t="s">
        <v>2704</v>
      </c>
      <c r="C2287" s="195">
        <v>465688453</v>
      </c>
      <c r="D2287" s="195">
        <v>0</v>
      </c>
      <c r="E2287" s="195">
        <v>0</v>
      </c>
      <c r="F2287" s="195">
        <v>465688453</v>
      </c>
    </row>
    <row r="2288" spans="1:6" x14ac:dyDescent="0.25">
      <c r="A2288" s="192" t="s">
        <v>2705</v>
      </c>
      <c r="B2288" s="192" t="s">
        <v>2706</v>
      </c>
      <c r="C2288" s="193">
        <v>175792726</v>
      </c>
      <c r="D2288" s="193">
        <v>0</v>
      </c>
      <c r="E2288" s="193">
        <v>0</v>
      </c>
      <c r="F2288" s="193">
        <v>175792726</v>
      </c>
    </row>
    <row r="2289" spans="1:6" x14ac:dyDescent="0.25">
      <c r="A2289" s="194" t="s">
        <v>2707</v>
      </c>
      <c r="B2289" s="194" t="s">
        <v>2708</v>
      </c>
      <c r="C2289" s="195">
        <v>45285516</v>
      </c>
      <c r="D2289" s="195">
        <v>0</v>
      </c>
      <c r="E2289" s="195">
        <v>0</v>
      </c>
      <c r="F2289" s="195">
        <v>45285516</v>
      </c>
    </row>
    <row r="2290" spans="1:6" x14ac:dyDescent="0.25">
      <c r="A2290" s="192" t="s">
        <v>3337</v>
      </c>
      <c r="B2290" s="192" t="s">
        <v>3338</v>
      </c>
      <c r="C2290" s="193">
        <v>645455</v>
      </c>
      <c r="D2290" s="193">
        <v>0</v>
      </c>
      <c r="E2290" s="193">
        <v>0</v>
      </c>
      <c r="F2290" s="193">
        <v>645455</v>
      </c>
    </row>
    <row r="2291" spans="1:6" x14ac:dyDescent="0.25">
      <c r="A2291" s="194" t="s">
        <v>2709</v>
      </c>
      <c r="B2291" s="194" t="s">
        <v>2710</v>
      </c>
      <c r="C2291" s="195">
        <v>57516682</v>
      </c>
      <c r="D2291" s="195">
        <v>0</v>
      </c>
      <c r="E2291" s="195">
        <v>0</v>
      </c>
      <c r="F2291" s="195">
        <v>57516682</v>
      </c>
    </row>
    <row r="2292" spans="1:6" x14ac:dyDescent="0.25">
      <c r="A2292" s="192" t="s">
        <v>2808</v>
      </c>
      <c r="B2292" s="192" t="s">
        <v>2825</v>
      </c>
      <c r="C2292" s="193">
        <v>1170000</v>
      </c>
      <c r="D2292" s="193">
        <v>0</v>
      </c>
      <c r="E2292" s="193">
        <v>0</v>
      </c>
      <c r="F2292" s="193">
        <v>1170000</v>
      </c>
    </row>
    <row r="2293" spans="1:6" x14ac:dyDescent="0.25">
      <c r="A2293" s="194" t="s">
        <v>2711</v>
      </c>
      <c r="B2293" s="194" t="s">
        <v>2712</v>
      </c>
      <c r="C2293" s="195">
        <v>47333593</v>
      </c>
      <c r="D2293" s="195">
        <v>0</v>
      </c>
      <c r="E2293" s="195">
        <v>0</v>
      </c>
      <c r="F2293" s="195">
        <v>47333593</v>
      </c>
    </row>
    <row r="2294" spans="1:6" x14ac:dyDescent="0.25">
      <c r="A2294" s="192" t="s">
        <v>3502</v>
      </c>
      <c r="B2294" s="192" t="s">
        <v>3503</v>
      </c>
      <c r="C2294" s="193">
        <v>5077455</v>
      </c>
      <c r="D2294" s="193">
        <v>0</v>
      </c>
      <c r="E2294" s="193">
        <v>0</v>
      </c>
      <c r="F2294" s="193">
        <v>5077455</v>
      </c>
    </row>
    <row r="2295" spans="1:6" x14ac:dyDescent="0.25">
      <c r="A2295" s="194" t="s">
        <v>2713</v>
      </c>
      <c r="B2295" s="194" t="s">
        <v>2714</v>
      </c>
      <c r="C2295" s="195">
        <v>464263133</v>
      </c>
      <c r="D2295" s="195">
        <v>0</v>
      </c>
      <c r="E2295" s="195">
        <v>0</v>
      </c>
      <c r="F2295" s="195">
        <v>464263133</v>
      </c>
    </row>
    <row r="2296" spans="1:6" x14ac:dyDescent="0.25">
      <c r="A2296" s="192" t="s">
        <v>2715</v>
      </c>
      <c r="B2296" s="192" t="s">
        <v>2716</v>
      </c>
      <c r="C2296" s="193">
        <v>395880698</v>
      </c>
      <c r="D2296" s="193">
        <v>0</v>
      </c>
      <c r="E2296" s="193">
        <v>0</v>
      </c>
      <c r="F2296" s="193">
        <v>395880698</v>
      </c>
    </row>
    <row r="2297" spans="1:6" x14ac:dyDescent="0.25">
      <c r="A2297" s="194" t="s">
        <v>2717</v>
      </c>
      <c r="B2297" s="194" t="s">
        <v>734</v>
      </c>
      <c r="C2297" s="195">
        <v>17918601</v>
      </c>
      <c r="D2297" s="195">
        <v>0</v>
      </c>
      <c r="E2297" s="195">
        <v>0</v>
      </c>
      <c r="F2297" s="195">
        <v>17918601</v>
      </c>
    </row>
    <row r="2298" spans="1:6" x14ac:dyDescent="0.25">
      <c r="A2298" s="192" t="s">
        <v>2718</v>
      </c>
      <c r="B2298" s="192" t="s">
        <v>2719</v>
      </c>
      <c r="C2298" s="193">
        <v>68236364</v>
      </c>
      <c r="D2298" s="193">
        <v>0</v>
      </c>
      <c r="E2298" s="193">
        <v>0</v>
      </c>
      <c r="F2298" s="193">
        <v>68236364</v>
      </c>
    </row>
    <row r="2299" spans="1:6" x14ac:dyDescent="0.25">
      <c r="A2299" s="194" t="s">
        <v>3504</v>
      </c>
      <c r="B2299" s="194" t="s">
        <v>3505</v>
      </c>
      <c r="C2299" s="195">
        <v>72679402</v>
      </c>
      <c r="D2299" s="195">
        <v>0</v>
      </c>
      <c r="E2299" s="195">
        <v>0</v>
      </c>
      <c r="F2299" s="195">
        <v>72679402</v>
      </c>
    </row>
    <row r="2300" spans="1:6" x14ac:dyDescent="0.25">
      <c r="A2300" s="192" t="s">
        <v>2720</v>
      </c>
      <c r="B2300" s="192" t="s">
        <v>2721</v>
      </c>
      <c r="C2300" s="193">
        <v>29553546</v>
      </c>
      <c r="D2300" s="193">
        <v>0</v>
      </c>
      <c r="E2300" s="193">
        <v>0</v>
      </c>
      <c r="F2300" s="193">
        <v>29553546</v>
      </c>
    </row>
    <row r="2301" spans="1:6" x14ac:dyDescent="0.25">
      <c r="A2301" s="194" t="s">
        <v>2722</v>
      </c>
      <c r="B2301" s="194" t="s">
        <v>2723</v>
      </c>
      <c r="C2301" s="195">
        <v>13365133</v>
      </c>
      <c r="D2301" s="195">
        <v>0</v>
      </c>
      <c r="E2301" s="195">
        <v>0</v>
      </c>
      <c r="F2301" s="195">
        <v>13365133</v>
      </c>
    </row>
    <row r="2302" spans="1:6" x14ac:dyDescent="0.25">
      <c r="A2302" s="192" t="s">
        <v>2724</v>
      </c>
      <c r="B2302" s="192" t="s">
        <v>2725</v>
      </c>
      <c r="C2302" s="193">
        <v>1352460000</v>
      </c>
      <c r="D2302" s="193">
        <v>0</v>
      </c>
      <c r="E2302" s="193">
        <v>0</v>
      </c>
      <c r="F2302" s="193">
        <v>1352460000</v>
      </c>
    </row>
    <row r="2303" spans="1:6" x14ac:dyDescent="0.25">
      <c r="A2303" s="194" t="s">
        <v>3339</v>
      </c>
      <c r="B2303" s="194" t="s">
        <v>3340</v>
      </c>
      <c r="C2303" s="195">
        <v>534545</v>
      </c>
      <c r="D2303" s="195">
        <v>0</v>
      </c>
      <c r="E2303" s="195">
        <v>0</v>
      </c>
      <c r="F2303" s="195">
        <v>534545</v>
      </c>
    </row>
    <row r="2304" spans="1:6" x14ac:dyDescent="0.25">
      <c r="A2304" s="192" t="s">
        <v>2726</v>
      </c>
      <c r="B2304" s="192" t="s">
        <v>2727</v>
      </c>
      <c r="C2304" s="193">
        <v>324031818</v>
      </c>
      <c r="D2304" s="193">
        <v>0</v>
      </c>
      <c r="E2304" s="193">
        <v>0</v>
      </c>
      <c r="F2304" s="193">
        <v>324031818</v>
      </c>
    </row>
    <row r="2305" spans="1:6" x14ac:dyDescent="0.25">
      <c r="A2305" s="194" t="s">
        <v>2728</v>
      </c>
      <c r="B2305" s="194" t="s">
        <v>2729</v>
      </c>
      <c r="C2305" s="195">
        <v>188448226</v>
      </c>
      <c r="D2305" s="195">
        <v>0</v>
      </c>
      <c r="E2305" s="195">
        <v>0</v>
      </c>
      <c r="F2305" s="195">
        <v>188448226</v>
      </c>
    </row>
    <row r="2306" spans="1:6" x14ac:dyDescent="0.25">
      <c r="A2306" s="192" t="s">
        <v>2730</v>
      </c>
      <c r="B2306" s="192" t="s">
        <v>2731</v>
      </c>
      <c r="C2306" s="193">
        <v>389120388</v>
      </c>
      <c r="D2306" s="193">
        <v>0</v>
      </c>
      <c r="E2306" s="193">
        <v>0</v>
      </c>
      <c r="F2306" s="193">
        <v>389120388</v>
      </c>
    </row>
    <row r="2307" spans="1:6" x14ac:dyDescent="0.25">
      <c r="A2307" s="194" t="s">
        <v>2732</v>
      </c>
      <c r="B2307" s="194" t="s">
        <v>2733</v>
      </c>
      <c r="C2307" s="195">
        <v>119621898</v>
      </c>
      <c r="D2307" s="195">
        <v>0</v>
      </c>
      <c r="E2307" s="195">
        <v>0</v>
      </c>
      <c r="F2307" s="195">
        <v>119621898</v>
      </c>
    </row>
    <row r="2308" spans="1:6" x14ac:dyDescent="0.25">
      <c r="A2308" s="192" t="s">
        <v>2734</v>
      </c>
      <c r="B2308" s="192" t="s">
        <v>2735</v>
      </c>
      <c r="C2308" s="193">
        <v>305700125</v>
      </c>
      <c r="D2308" s="193">
        <v>0</v>
      </c>
      <c r="E2308" s="193">
        <v>0</v>
      </c>
      <c r="F2308" s="193">
        <v>305700125</v>
      </c>
    </row>
    <row r="2309" spans="1:6" x14ac:dyDescent="0.25">
      <c r="A2309" s="194" t="s">
        <v>2736</v>
      </c>
      <c r="B2309" s="194" t="s">
        <v>2737</v>
      </c>
      <c r="C2309" s="195">
        <v>242698036</v>
      </c>
      <c r="D2309" s="195">
        <v>0</v>
      </c>
      <c r="E2309" s="195">
        <v>0</v>
      </c>
      <c r="F2309" s="195">
        <v>242698036</v>
      </c>
    </row>
    <row r="2310" spans="1:6" x14ac:dyDescent="0.25">
      <c r="A2310" s="192" t="s">
        <v>2738</v>
      </c>
      <c r="B2310" s="192" t="s">
        <v>2739</v>
      </c>
      <c r="C2310" s="193">
        <v>81639301</v>
      </c>
      <c r="D2310" s="193">
        <v>0</v>
      </c>
      <c r="E2310" s="193">
        <v>0</v>
      </c>
      <c r="F2310" s="193">
        <v>81639301</v>
      </c>
    </row>
    <row r="2311" spans="1:6" x14ac:dyDescent="0.25">
      <c r="A2311" s="194" t="s">
        <v>3128</v>
      </c>
      <c r="B2311" s="194" t="s">
        <v>3129</v>
      </c>
      <c r="C2311" s="195">
        <v>28000000</v>
      </c>
      <c r="D2311" s="195">
        <v>0</v>
      </c>
      <c r="E2311" s="195">
        <v>0</v>
      </c>
      <c r="F2311" s="195">
        <v>28000000</v>
      </c>
    </row>
    <row r="2312" spans="1:6" x14ac:dyDescent="0.25">
      <c r="A2312" s="192" t="s">
        <v>2740</v>
      </c>
      <c r="B2312" s="192" t="s">
        <v>2741</v>
      </c>
      <c r="C2312" s="193">
        <v>32540710</v>
      </c>
      <c r="D2312" s="193">
        <v>0</v>
      </c>
      <c r="E2312" s="193">
        <v>0</v>
      </c>
      <c r="F2312" s="193">
        <v>32540710</v>
      </c>
    </row>
    <row r="2313" spans="1:6" x14ac:dyDescent="0.25">
      <c r="A2313" s="194" t="s">
        <v>2882</v>
      </c>
      <c r="B2313" s="194" t="s">
        <v>2883</v>
      </c>
      <c r="C2313" s="195">
        <v>44745000</v>
      </c>
      <c r="D2313" s="195">
        <v>0</v>
      </c>
      <c r="E2313" s="195">
        <v>0</v>
      </c>
      <c r="F2313" s="195">
        <v>44745000</v>
      </c>
    </row>
    <row r="2314" spans="1:6" x14ac:dyDescent="0.25">
      <c r="A2314" s="192" t="s">
        <v>2742</v>
      </c>
      <c r="B2314" s="192" t="s">
        <v>2743</v>
      </c>
      <c r="C2314" s="193">
        <v>2541723</v>
      </c>
      <c r="D2314" s="193">
        <v>0</v>
      </c>
      <c r="E2314" s="193">
        <v>0</v>
      </c>
      <c r="F2314" s="193">
        <v>2541723</v>
      </c>
    </row>
    <row r="2315" spans="1:6" x14ac:dyDescent="0.25">
      <c r="A2315" s="194" t="s">
        <v>2744</v>
      </c>
      <c r="B2315" s="194" t="s">
        <v>2745</v>
      </c>
      <c r="C2315" s="195">
        <v>81466701</v>
      </c>
      <c r="D2315" s="195">
        <v>0</v>
      </c>
      <c r="E2315" s="195">
        <v>0</v>
      </c>
      <c r="F2315" s="195">
        <v>81466701</v>
      </c>
    </row>
    <row r="2316" spans="1:6" x14ac:dyDescent="0.25">
      <c r="A2316" s="192" t="s">
        <v>2809</v>
      </c>
      <c r="B2316" s="192" t="s">
        <v>2826</v>
      </c>
      <c r="C2316" s="193">
        <v>50896325</v>
      </c>
      <c r="D2316" s="193">
        <v>0</v>
      </c>
      <c r="E2316" s="193">
        <v>0</v>
      </c>
      <c r="F2316" s="193">
        <v>50896325</v>
      </c>
    </row>
    <row r="2317" spans="1:6" x14ac:dyDescent="0.25">
      <c r="A2317" s="194" t="s">
        <v>2746</v>
      </c>
      <c r="B2317" s="194" t="s">
        <v>2747</v>
      </c>
      <c r="C2317" s="195">
        <v>3956682</v>
      </c>
      <c r="D2317" s="195">
        <v>0</v>
      </c>
      <c r="E2317" s="195">
        <v>0</v>
      </c>
      <c r="F2317" s="195">
        <v>3956682</v>
      </c>
    </row>
    <row r="2318" spans="1:6" x14ac:dyDescent="0.25">
      <c r="A2318" s="192" t="s">
        <v>2748</v>
      </c>
      <c r="B2318" s="192" t="s">
        <v>2749</v>
      </c>
      <c r="C2318" s="193">
        <v>42999003</v>
      </c>
      <c r="D2318" s="193">
        <v>0</v>
      </c>
      <c r="E2318" s="193">
        <v>0</v>
      </c>
      <c r="F2318" s="193">
        <v>42999003</v>
      </c>
    </row>
    <row r="2319" spans="1:6" x14ac:dyDescent="0.25">
      <c r="A2319" s="194" t="s">
        <v>2750</v>
      </c>
      <c r="B2319" s="194" t="s">
        <v>2751</v>
      </c>
      <c r="C2319" s="195">
        <v>269485276</v>
      </c>
      <c r="D2319" s="195">
        <v>0</v>
      </c>
      <c r="E2319" s="195">
        <v>0</v>
      </c>
      <c r="F2319" s="195">
        <v>269485276</v>
      </c>
    </row>
    <row r="2320" spans="1:6" x14ac:dyDescent="0.25">
      <c r="A2320" s="192" t="s">
        <v>2752</v>
      </c>
      <c r="B2320" s="192" t="s">
        <v>2753</v>
      </c>
      <c r="C2320" s="193">
        <v>126879303</v>
      </c>
      <c r="D2320" s="193">
        <v>0</v>
      </c>
      <c r="E2320" s="193">
        <v>0</v>
      </c>
      <c r="F2320" s="193">
        <v>126879303</v>
      </c>
    </row>
    <row r="2321" spans="1:6" x14ac:dyDescent="0.25">
      <c r="A2321" s="194" t="s">
        <v>3130</v>
      </c>
      <c r="B2321" s="194" t="s">
        <v>3131</v>
      </c>
      <c r="C2321" s="195">
        <v>120568926</v>
      </c>
      <c r="D2321" s="195">
        <v>0</v>
      </c>
      <c r="E2321" s="195">
        <v>0</v>
      </c>
      <c r="F2321" s="195">
        <v>120568926</v>
      </c>
    </row>
    <row r="2322" spans="1:6" x14ac:dyDescent="0.25">
      <c r="A2322" s="192" t="s">
        <v>3341</v>
      </c>
      <c r="B2322" s="192" t="s">
        <v>3342</v>
      </c>
      <c r="C2322" s="193">
        <v>16277431</v>
      </c>
      <c r="D2322" s="193">
        <v>0</v>
      </c>
      <c r="E2322" s="193">
        <v>0</v>
      </c>
      <c r="F2322" s="193">
        <v>16277431</v>
      </c>
    </row>
    <row r="2323" spans="1:6" x14ac:dyDescent="0.25">
      <c r="A2323" s="194" t="s">
        <v>2754</v>
      </c>
      <c r="B2323" s="194" t="s">
        <v>2755</v>
      </c>
      <c r="C2323" s="195">
        <v>7816492176</v>
      </c>
      <c r="D2323" s="195">
        <v>969469.08</v>
      </c>
      <c r="E2323" s="195">
        <v>7292899771</v>
      </c>
      <c r="F2323" s="195">
        <v>15109391947</v>
      </c>
    </row>
    <row r="2324" spans="1:6" x14ac:dyDescent="0.25">
      <c r="A2324" s="192" t="s">
        <v>2884</v>
      </c>
      <c r="B2324" s="192" t="s">
        <v>2885</v>
      </c>
      <c r="C2324" s="193">
        <v>0</v>
      </c>
      <c r="D2324" s="193">
        <v>969469.08</v>
      </c>
      <c r="E2324" s="193">
        <v>7292899771</v>
      </c>
      <c r="F2324" s="193">
        <v>7292899771</v>
      </c>
    </row>
    <row r="2325" spans="1:6" x14ac:dyDescent="0.25">
      <c r="A2325" s="194" t="s">
        <v>2756</v>
      </c>
      <c r="B2325" s="194" t="s">
        <v>2757</v>
      </c>
      <c r="C2325" s="195">
        <v>7816492176</v>
      </c>
      <c r="D2325" s="195">
        <v>0</v>
      </c>
      <c r="E2325" s="195">
        <v>0</v>
      </c>
      <c r="F2325" s="195">
        <v>7816492176</v>
      </c>
    </row>
    <row r="2326" spans="1:6" x14ac:dyDescent="0.25">
      <c r="A2326" s="192" t="s">
        <v>2810</v>
      </c>
      <c r="B2326" s="192" t="s">
        <v>2827</v>
      </c>
      <c r="C2326" s="193">
        <v>46529093</v>
      </c>
      <c r="D2326" s="193">
        <v>0</v>
      </c>
      <c r="E2326" s="193">
        <v>0</v>
      </c>
      <c r="F2326" s="193">
        <v>46529093</v>
      </c>
    </row>
    <row r="2327" spans="1:6" x14ac:dyDescent="0.25">
      <c r="A2327" s="194" t="s">
        <v>2811</v>
      </c>
      <c r="B2327" s="194" t="s">
        <v>2828</v>
      </c>
      <c r="C2327" s="195">
        <v>46529093</v>
      </c>
      <c r="D2327" s="195">
        <v>0</v>
      </c>
      <c r="E2327" s="195">
        <v>0</v>
      </c>
      <c r="F2327" s="195">
        <v>46529093</v>
      </c>
    </row>
    <row r="2328" spans="1:6" x14ac:dyDescent="0.25">
      <c r="A2328" s="192" t="s">
        <v>2886</v>
      </c>
      <c r="B2328" s="192" t="s">
        <v>2887</v>
      </c>
      <c r="C2328" s="193">
        <v>893044</v>
      </c>
      <c r="D2328" s="193">
        <v>0</v>
      </c>
      <c r="E2328" s="193">
        <v>0</v>
      </c>
      <c r="F2328" s="193">
        <v>893044</v>
      </c>
    </row>
    <row r="2329" spans="1:6" x14ac:dyDescent="0.25">
      <c r="A2329" s="194" t="s">
        <v>3775</v>
      </c>
      <c r="B2329" s="194" t="s">
        <v>3776</v>
      </c>
      <c r="C2329" s="195">
        <v>45636049</v>
      </c>
      <c r="D2329" s="195">
        <v>0</v>
      </c>
      <c r="E2329" s="195">
        <v>0</v>
      </c>
      <c r="F2329" s="195">
        <v>45636049</v>
      </c>
    </row>
    <row r="2330" spans="1:6" x14ac:dyDescent="0.25">
      <c r="A2330" s="192" t="s">
        <v>2758</v>
      </c>
      <c r="B2330" s="192" t="s">
        <v>2759</v>
      </c>
      <c r="C2330" s="193">
        <v>63882502186</v>
      </c>
      <c r="D2330" s="193">
        <v>4209.08</v>
      </c>
      <c r="E2330" s="193">
        <v>30055685</v>
      </c>
      <c r="F2330" s="193">
        <v>63912557871</v>
      </c>
    </row>
    <row r="2331" spans="1:6" x14ac:dyDescent="0.25">
      <c r="A2331" s="194" t="s">
        <v>2760</v>
      </c>
      <c r="B2331" s="194" t="s">
        <v>2291</v>
      </c>
      <c r="C2331" s="195">
        <v>62620333873</v>
      </c>
      <c r="D2331" s="195">
        <v>0</v>
      </c>
      <c r="E2331" s="195">
        <v>0</v>
      </c>
      <c r="F2331" s="195">
        <v>62620333873</v>
      </c>
    </row>
    <row r="2332" spans="1:6" x14ac:dyDescent="0.25">
      <c r="A2332" s="192" t="s">
        <v>2761</v>
      </c>
      <c r="B2332" s="192" t="s">
        <v>2291</v>
      </c>
      <c r="C2332" s="193">
        <v>62620333873</v>
      </c>
      <c r="D2332" s="193">
        <v>0</v>
      </c>
      <c r="E2332" s="193">
        <v>0</v>
      </c>
      <c r="F2332" s="193">
        <v>62620333873</v>
      </c>
    </row>
    <row r="2333" spans="1:6" x14ac:dyDescent="0.25">
      <c r="A2333" s="194" t="s">
        <v>2762</v>
      </c>
      <c r="B2333" s="194" t="s">
        <v>2763</v>
      </c>
      <c r="C2333" s="195">
        <v>1262168313</v>
      </c>
      <c r="D2333" s="195">
        <v>4209.08</v>
      </c>
      <c r="E2333" s="195">
        <v>30055685</v>
      </c>
      <c r="F2333" s="195">
        <v>1292223998</v>
      </c>
    </row>
    <row r="2334" spans="1:6" x14ac:dyDescent="0.25">
      <c r="A2334" s="192" t="s">
        <v>2764</v>
      </c>
      <c r="B2334" s="192" t="s">
        <v>2765</v>
      </c>
      <c r="C2334" s="193">
        <v>0</v>
      </c>
      <c r="D2334" s="193">
        <v>4209.08</v>
      </c>
      <c r="E2334" s="193">
        <v>30055685</v>
      </c>
      <c r="F2334" s="193">
        <v>30055685</v>
      </c>
    </row>
    <row r="2335" spans="1:6" x14ac:dyDescent="0.25">
      <c r="A2335" s="194" t="s">
        <v>2766</v>
      </c>
      <c r="B2335" s="194" t="s">
        <v>2765</v>
      </c>
      <c r="C2335" s="195">
        <v>1262168313</v>
      </c>
      <c r="D2335" s="195">
        <v>0</v>
      </c>
      <c r="E2335" s="195">
        <v>0</v>
      </c>
      <c r="F2335" s="195">
        <v>1262168313</v>
      </c>
    </row>
    <row r="2336" spans="1:6" x14ac:dyDescent="0.25">
      <c r="A2336" s="192" t="s">
        <v>2767</v>
      </c>
      <c r="B2336" s="192" t="s">
        <v>2395</v>
      </c>
      <c r="C2336" s="193">
        <v>324393047995</v>
      </c>
      <c r="D2336" s="193">
        <v>0</v>
      </c>
      <c r="E2336" s="193">
        <v>0</v>
      </c>
      <c r="F2336" s="193">
        <v>324393047995</v>
      </c>
    </row>
    <row r="2337" spans="1:6" x14ac:dyDescent="0.25">
      <c r="A2337" s="194" t="s">
        <v>2768</v>
      </c>
      <c r="B2337" s="194" t="s">
        <v>2769</v>
      </c>
      <c r="C2337" s="195">
        <v>320104292564</v>
      </c>
      <c r="D2337" s="195">
        <v>0</v>
      </c>
      <c r="E2337" s="195">
        <v>0</v>
      </c>
      <c r="F2337" s="195">
        <v>320104292564</v>
      </c>
    </row>
    <row r="2338" spans="1:6" x14ac:dyDescent="0.25">
      <c r="A2338" s="192" t="s">
        <v>2770</v>
      </c>
      <c r="B2338" s="192" t="s">
        <v>2297</v>
      </c>
      <c r="C2338" s="193">
        <v>317990007224</v>
      </c>
      <c r="D2338" s="193">
        <v>0</v>
      </c>
      <c r="E2338" s="193">
        <v>0</v>
      </c>
      <c r="F2338" s="193">
        <v>317990007224</v>
      </c>
    </row>
    <row r="2339" spans="1:6" x14ac:dyDescent="0.25">
      <c r="A2339" s="194" t="s">
        <v>2771</v>
      </c>
      <c r="B2339" s="194" t="s">
        <v>2297</v>
      </c>
      <c r="C2339" s="195">
        <v>317990007224</v>
      </c>
      <c r="D2339" s="195">
        <v>0</v>
      </c>
      <c r="E2339" s="195">
        <v>0</v>
      </c>
      <c r="F2339" s="195">
        <v>317990007224</v>
      </c>
    </row>
    <row r="2340" spans="1:6" x14ac:dyDescent="0.25">
      <c r="A2340" s="192" t="s">
        <v>2772</v>
      </c>
      <c r="B2340" s="192" t="s">
        <v>2773</v>
      </c>
      <c r="C2340" s="193">
        <v>2114285340</v>
      </c>
      <c r="D2340" s="193">
        <v>0</v>
      </c>
      <c r="E2340" s="193">
        <v>0</v>
      </c>
      <c r="F2340" s="193">
        <v>2114285340</v>
      </c>
    </row>
    <row r="2341" spans="1:6" x14ac:dyDescent="0.25">
      <c r="A2341" s="194" t="s">
        <v>2774</v>
      </c>
      <c r="B2341" s="194" t="s">
        <v>2300</v>
      </c>
      <c r="C2341" s="195">
        <v>2114285340</v>
      </c>
      <c r="D2341" s="195">
        <v>0</v>
      </c>
      <c r="E2341" s="195">
        <v>0</v>
      </c>
      <c r="F2341" s="195">
        <v>2114285340</v>
      </c>
    </row>
    <row r="2342" spans="1:6" x14ac:dyDescent="0.25">
      <c r="A2342" s="192" t="s">
        <v>2775</v>
      </c>
      <c r="B2342" s="192" t="s">
        <v>2776</v>
      </c>
      <c r="C2342" s="193">
        <v>4288755431</v>
      </c>
      <c r="D2342" s="193">
        <v>0</v>
      </c>
      <c r="E2342" s="193">
        <v>0</v>
      </c>
      <c r="F2342" s="193">
        <v>4288755431</v>
      </c>
    </row>
    <row r="2343" spans="1:6" x14ac:dyDescent="0.25">
      <c r="A2343" s="194" t="s">
        <v>2777</v>
      </c>
      <c r="B2343" s="194" t="s">
        <v>2305</v>
      </c>
      <c r="C2343" s="195">
        <v>4158973370</v>
      </c>
      <c r="D2343" s="195">
        <v>0</v>
      </c>
      <c r="E2343" s="195">
        <v>0</v>
      </c>
      <c r="F2343" s="195">
        <v>4158973370</v>
      </c>
    </row>
    <row r="2344" spans="1:6" x14ac:dyDescent="0.25">
      <c r="A2344" s="192" t="s">
        <v>2778</v>
      </c>
      <c r="B2344" s="192" t="s">
        <v>2305</v>
      </c>
      <c r="C2344" s="193">
        <v>4158973370</v>
      </c>
      <c r="D2344" s="193">
        <v>0</v>
      </c>
      <c r="E2344" s="193">
        <v>0</v>
      </c>
      <c r="F2344" s="193">
        <v>4158973370</v>
      </c>
    </row>
    <row r="2345" spans="1:6" x14ac:dyDescent="0.25">
      <c r="A2345" s="194" t="s">
        <v>2779</v>
      </c>
      <c r="B2345" s="194" t="s">
        <v>1642</v>
      </c>
      <c r="C2345" s="195">
        <v>129782061</v>
      </c>
      <c r="D2345" s="195">
        <v>0</v>
      </c>
      <c r="E2345" s="195">
        <v>0</v>
      </c>
      <c r="F2345" s="195">
        <v>129782061</v>
      </c>
    </row>
    <row r="2346" spans="1:6" x14ac:dyDescent="0.25">
      <c r="A2346" s="192" t="s">
        <v>2780</v>
      </c>
      <c r="B2346" s="192" t="s">
        <v>1642</v>
      </c>
      <c r="C2346" s="193">
        <v>129782061</v>
      </c>
      <c r="D2346" s="193">
        <v>0</v>
      </c>
      <c r="E2346" s="193">
        <v>0</v>
      </c>
      <c r="F2346" s="193">
        <v>129782061</v>
      </c>
    </row>
    <row r="2347" spans="1:6" x14ac:dyDescent="0.25">
      <c r="A2347" s="194" t="s">
        <v>2781</v>
      </c>
      <c r="B2347" s="194" t="s">
        <v>3043</v>
      </c>
      <c r="C2347" s="195">
        <v>190846468</v>
      </c>
      <c r="D2347" s="195">
        <v>0</v>
      </c>
      <c r="E2347" s="195">
        <v>0</v>
      </c>
      <c r="F2347" s="195">
        <v>190846468</v>
      </c>
    </row>
    <row r="2348" spans="1:6" x14ac:dyDescent="0.25">
      <c r="A2348" s="192" t="s">
        <v>3044</v>
      </c>
      <c r="B2348" s="192" t="s">
        <v>3043</v>
      </c>
      <c r="C2348" s="193">
        <v>190846468</v>
      </c>
      <c r="D2348" s="193">
        <v>0</v>
      </c>
      <c r="E2348" s="193">
        <v>0</v>
      </c>
      <c r="F2348" s="193">
        <v>190846468</v>
      </c>
    </row>
    <row r="2349" spans="1:6" x14ac:dyDescent="0.25">
      <c r="A2349" s="194" t="s">
        <v>3506</v>
      </c>
      <c r="B2349" s="194" t="s">
        <v>3507</v>
      </c>
      <c r="C2349" s="195">
        <v>63000000</v>
      </c>
      <c r="D2349" s="195">
        <v>0</v>
      </c>
      <c r="E2349" s="195">
        <v>0</v>
      </c>
      <c r="F2349" s="195">
        <v>63000000</v>
      </c>
    </row>
    <row r="2350" spans="1:6" x14ac:dyDescent="0.25">
      <c r="A2350" s="192" t="s">
        <v>3508</v>
      </c>
      <c r="B2350" s="192" t="s">
        <v>3507</v>
      </c>
      <c r="C2350" s="193">
        <v>63000000</v>
      </c>
      <c r="D2350" s="193">
        <v>0</v>
      </c>
      <c r="E2350" s="193">
        <v>0</v>
      </c>
      <c r="F2350" s="193">
        <v>63000000</v>
      </c>
    </row>
    <row r="2351" spans="1:6" x14ac:dyDescent="0.25">
      <c r="A2351" s="194" t="s">
        <v>3509</v>
      </c>
      <c r="B2351" s="194" t="s">
        <v>3510</v>
      </c>
      <c r="C2351" s="195">
        <v>63000000</v>
      </c>
      <c r="D2351" s="195">
        <v>0</v>
      </c>
      <c r="E2351" s="195">
        <v>0</v>
      </c>
      <c r="F2351" s="195">
        <v>63000000</v>
      </c>
    </row>
    <row r="2352" spans="1:6" x14ac:dyDescent="0.25">
      <c r="A2352" s="192" t="s">
        <v>3045</v>
      </c>
      <c r="B2352" s="192" t="s">
        <v>734</v>
      </c>
      <c r="C2352" s="193">
        <v>127846468</v>
      </c>
      <c r="D2352" s="193">
        <v>0</v>
      </c>
      <c r="E2352" s="193">
        <v>0</v>
      </c>
      <c r="F2352" s="193">
        <v>127846468</v>
      </c>
    </row>
    <row r="2353" spans="1:6" x14ac:dyDescent="0.25">
      <c r="A2353" s="194" t="s">
        <v>3046</v>
      </c>
      <c r="B2353" s="194" t="s">
        <v>734</v>
      </c>
      <c r="C2353" s="195">
        <v>127846468</v>
      </c>
      <c r="D2353" s="195">
        <v>0</v>
      </c>
      <c r="E2353" s="195">
        <v>0</v>
      </c>
      <c r="F2353" s="195">
        <v>127846468</v>
      </c>
    </row>
    <row r="2354" spans="1:6" x14ac:dyDescent="0.25">
      <c r="A2354" s="192" t="s">
        <v>3047</v>
      </c>
      <c r="B2354" s="192" t="s">
        <v>3048</v>
      </c>
      <c r="C2354" s="193">
        <v>127846468</v>
      </c>
      <c r="D2354" s="193">
        <v>0</v>
      </c>
      <c r="E2354" s="193">
        <v>0</v>
      </c>
      <c r="F2354" s="193">
        <v>127846468</v>
      </c>
    </row>
    <row r="2355" spans="1:6" x14ac:dyDescent="0.25">
      <c r="A2355" s="194" t="s">
        <v>3132</v>
      </c>
      <c r="B2355" s="194" t="s">
        <v>3511</v>
      </c>
      <c r="C2355" s="195">
        <v>31814170</v>
      </c>
      <c r="D2355" s="195">
        <v>0</v>
      </c>
      <c r="E2355" s="195">
        <v>0</v>
      </c>
      <c r="F2355" s="195">
        <v>31814170</v>
      </c>
    </row>
    <row r="2356" spans="1:6" x14ac:dyDescent="0.25">
      <c r="A2356" s="192" t="s">
        <v>3512</v>
      </c>
      <c r="B2356" s="192" t="s">
        <v>3511</v>
      </c>
      <c r="C2356" s="193">
        <v>31814170</v>
      </c>
      <c r="D2356" s="193">
        <v>0</v>
      </c>
      <c r="E2356" s="193">
        <v>0</v>
      </c>
      <c r="F2356" s="193">
        <v>31814170</v>
      </c>
    </row>
    <row r="2357" spans="1:6" x14ac:dyDescent="0.25">
      <c r="A2357" s="194" t="s">
        <v>3513</v>
      </c>
      <c r="B2357" s="194" t="s">
        <v>3511</v>
      </c>
      <c r="C2357" s="195">
        <v>31814170</v>
      </c>
      <c r="D2357" s="195">
        <v>0</v>
      </c>
      <c r="E2357" s="195">
        <v>0</v>
      </c>
      <c r="F2357" s="195">
        <v>31814170</v>
      </c>
    </row>
    <row r="2358" spans="1:6" x14ac:dyDescent="0.25">
      <c r="A2358" s="192" t="s">
        <v>3514</v>
      </c>
      <c r="B2358" s="192" t="s">
        <v>3515</v>
      </c>
      <c r="C2358" s="193">
        <v>31814170</v>
      </c>
      <c r="D2358" s="193">
        <v>0</v>
      </c>
      <c r="E2358" s="193">
        <v>0</v>
      </c>
      <c r="F2358" s="193">
        <v>31814170</v>
      </c>
    </row>
    <row r="2359" spans="1:6" x14ac:dyDescent="0.25">
      <c r="A2359" s="194" t="s">
        <v>3516</v>
      </c>
      <c r="B2359" s="194" t="s">
        <v>3517</v>
      </c>
      <c r="C2359" s="195">
        <v>31814170</v>
      </c>
      <c r="D2359" s="195">
        <v>0</v>
      </c>
      <c r="E2359" s="195">
        <v>0</v>
      </c>
      <c r="F2359" s="195">
        <v>31814170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34"/>
  <sheetViews>
    <sheetView showGridLines="0" workbookViewId="0">
      <selection activeCell="M8" sqref="M8"/>
    </sheetView>
  </sheetViews>
  <sheetFormatPr baseColWidth="10" defaultRowHeight="15" x14ac:dyDescent="0.25"/>
  <cols>
    <col min="2" max="2" width="17" customWidth="1"/>
    <col min="3" max="3" width="16.42578125" bestFit="1" customWidth="1"/>
    <col min="4" max="4" width="15.42578125" bestFit="1" customWidth="1"/>
    <col min="6" max="6" width="24.85546875" hidden="1" customWidth="1"/>
    <col min="7" max="7" width="16.42578125" hidden="1" customWidth="1"/>
    <col min="8" max="8" width="13.7109375" hidden="1" customWidth="1"/>
    <col min="9" max="9" width="16.42578125" hidden="1" customWidth="1"/>
    <col min="10" max="10" width="15.5703125" hidden="1" customWidth="1"/>
    <col min="11" max="11" width="13.7109375" hidden="1" customWidth="1"/>
    <col min="12" max="12" width="0" hidden="1" customWidth="1"/>
  </cols>
  <sheetData>
    <row r="1" spans="2:11" x14ac:dyDescent="0.25">
      <c r="B1" s="148" t="s">
        <v>66</v>
      </c>
      <c r="F1" s="148" t="s">
        <v>91</v>
      </c>
    </row>
    <row r="2" spans="2:11" x14ac:dyDescent="0.25">
      <c r="C2" s="149">
        <v>45473</v>
      </c>
      <c r="G2" s="149">
        <v>44196</v>
      </c>
    </row>
    <row r="3" spans="2:11" x14ac:dyDescent="0.25">
      <c r="B3" t="s">
        <v>81</v>
      </c>
      <c r="C3" s="150">
        <f>Bce!N27</f>
        <v>50516973153</v>
      </c>
      <c r="D3" s="150"/>
      <c r="F3" t="s">
        <v>81</v>
      </c>
      <c r="G3" s="150">
        <v>25238893698</v>
      </c>
      <c r="H3" s="150">
        <f>+G3-C3</f>
        <v>-25278079455</v>
      </c>
      <c r="J3" s="151">
        <f>+Bce!G83</f>
        <v>62682973052</v>
      </c>
      <c r="K3" s="150">
        <f>+J3-G3</f>
        <v>37444079354</v>
      </c>
    </row>
    <row r="4" spans="2:11" x14ac:dyDescent="0.25">
      <c r="B4" t="s">
        <v>82</v>
      </c>
      <c r="C4" s="151">
        <f>Bce!N20</f>
        <v>560719812158</v>
      </c>
      <c r="D4" s="151"/>
      <c r="F4" t="s">
        <v>82</v>
      </c>
      <c r="G4" s="151">
        <v>215442296828</v>
      </c>
      <c r="H4" s="151"/>
      <c r="J4" s="170">
        <f>+Bce!G84</f>
        <v>495202839005</v>
      </c>
      <c r="K4" s="150">
        <f>+J4-G4</f>
        <v>279760542177</v>
      </c>
    </row>
    <row r="5" spans="2:11" x14ac:dyDescent="0.25">
      <c r="B5" t="s">
        <v>83</v>
      </c>
      <c r="C5" s="151">
        <f>-Bce!M29</f>
        <v>4065000000</v>
      </c>
      <c r="D5" s="151"/>
      <c r="F5" t="s">
        <v>83</v>
      </c>
      <c r="G5" s="151">
        <v>2837031300</v>
      </c>
      <c r="H5" s="167">
        <f>+G5/G3</f>
        <v>0.1124071179167736</v>
      </c>
      <c r="I5" s="168">
        <f>G3*0.11</f>
        <v>2776278306.7800002</v>
      </c>
    </row>
    <row r="6" spans="2:11" x14ac:dyDescent="0.25">
      <c r="B6" t="s">
        <v>86</v>
      </c>
      <c r="C6" s="151">
        <f>+C3+C5</f>
        <v>54581973153</v>
      </c>
      <c r="D6" s="159"/>
      <c r="F6" t="s">
        <v>86</v>
      </c>
      <c r="G6" s="151">
        <f>+G3+G5</f>
        <v>28075924998</v>
      </c>
      <c r="H6" s="159"/>
    </row>
    <row r="7" spans="2:11" x14ac:dyDescent="0.25">
      <c r="B7" s="154" t="s">
        <v>84</v>
      </c>
      <c r="C7" s="155">
        <f>C6/(C4-C3)</f>
        <v>0.10698092793730044</v>
      </c>
      <c r="D7" s="152"/>
      <c r="F7" s="154" t="s">
        <v>84</v>
      </c>
      <c r="G7" s="155">
        <f>G6/(G4-G3)</f>
        <v>0.14761000348038306</v>
      </c>
      <c r="H7" s="152"/>
    </row>
    <row r="8" spans="2:11" x14ac:dyDescent="0.25">
      <c r="B8" t="s">
        <v>89</v>
      </c>
      <c r="C8" s="152">
        <f>+(C7*12)/9</f>
        <v>0.14264123724973393</v>
      </c>
      <c r="F8" t="s">
        <v>89</v>
      </c>
      <c r="G8" s="152">
        <f>+(G7*12)/12</f>
        <v>0.14761000348038306</v>
      </c>
    </row>
    <row r="10" spans="2:11" x14ac:dyDescent="0.25">
      <c r="B10" s="153" t="s">
        <v>85</v>
      </c>
      <c r="F10" s="153" t="s">
        <v>85</v>
      </c>
    </row>
    <row r="14" spans="2:11" x14ac:dyDescent="0.25">
      <c r="F14" s="148" t="s">
        <v>91</v>
      </c>
      <c r="H14" s="153" t="s">
        <v>94</v>
      </c>
    </row>
    <row r="15" spans="2:11" x14ac:dyDescent="0.25">
      <c r="G15" s="169">
        <v>44196</v>
      </c>
      <c r="I15" t="s">
        <v>92</v>
      </c>
      <c r="J15" s="170">
        <v>0</v>
      </c>
    </row>
    <row r="16" spans="2:11" x14ac:dyDescent="0.25">
      <c r="F16" t="s">
        <v>81</v>
      </c>
      <c r="G16" s="150">
        <v>28596851891</v>
      </c>
      <c r="H16" s="150">
        <f>+G16</f>
        <v>28596851891</v>
      </c>
    </row>
    <row r="17" spans="6:9" x14ac:dyDescent="0.25">
      <c r="F17" t="s">
        <v>82</v>
      </c>
      <c r="G17" s="151">
        <v>241642000000</v>
      </c>
      <c r="H17" s="151"/>
    </row>
    <row r="18" spans="6:9" x14ac:dyDescent="0.25">
      <c r="F18" t="s">
        <v>83</v>
      </c>
      <c r="G18" s="151">
        <v>3715975104</v>
      </c>
      <c r="H18" s="167">
        <f>+G18/G16</f>
        <v>0.1299435028080658</v>
      </c>
      <c r="I18" s="168">
        <f>+G16*11%</f>
        <v>3145653708.0100002</v>
      </c>
    </row>
    <row r="19" spans="6:9" x14ac:dyDescent="0.25">
      <c r="F19" t="s">
        <v>86</v>
      </c>
      <c r="G19" s="151">
        <f>+G16+G18</f>
        <v>32312826995</v>
      </c>
      <c r="H19" s="159"/>
    </row>
    <row r="20" spans="6:9" x14ac:dyDescent="0.25">
      <c r="F20" s="154" t="s">
        <v>84</v>
      </c>
      <c r="G20" s="155">
        <f>G19/(G17-G16)</f>
        <v>0.15167126443296344</v>
      </c>
      <c r="H20" s="152"/>
    </row>
    <row r="21" spans="6:9" x14ac:dyDescent="0.25">
      <c r="F21" t="s">
        <v>89</v>
      </c>
      <c r="G21" s="152">
        <f>+(G20*12)/12</f>
        <v>0.15167126443296344</v>
      </c>
    </row>
    <row r="23" spans="6:9" x14ac:dyDescent="0.25">
      <c r="F23" s="153" t="s">
        <v>85</v>
      </c>
    </row>
    <row r="25" spans="6:9" x14ac:dyDescent="0.25">
      <c r="F25" s="148" t="s">
        <v>91</v>
      </c>
      <c r="H25" s="153" t="s">
        <v>95</v>
      </c>
    </row>
    <row r="26" spans="6:9" x14ac:dyDescent="0.25">
      <c r="G26" s="169">
        <v>44196</v>
      </c>
      <c r="I26" t="s">
        <v>92</v>
      </c>
    </row>
    <row r="27" spans="6:9" x14ac:dyDescent="0.25">
      <c r="F27" t="s">
        <v>81</v>
      </c>
      <c r="G27" s="150">
        <v>28419144026</v>
      </c>
      <c r="H27" s="150">
        <f>+G27</f>
        <v>28419144026</v>
      </c>
    </row>
    <row r="28" spans="6:9" x14ac:dyDescent="0.25">
      <c r="F28" t="s">
        <v>82</v>
      </c>
      <c r="G28" s="151">
        <v>241642000000</v>
      </c>
      <c r="H28" s="151"/>
    </row>
    <row r="29" spans="6:9" x14ac:dyDescent="0.25">
      <c r="F29" t="s">
        <v>83</v>
      </c>
      <c r="G29" s="151">
        <v>3192807060</v>
      </c>
      <c r="H29" s="167">
        <f>+G29/G27</f>
        <v>0.11234705229260165</v>
      </c>
      <c r="I29" s="168">
        <f>+G27*11%</f>
        <v>3126105842.8600001</v>
      </c>
    </row>
    <row r="30" spans="6:9" x14ac:dyDescent="0.25">
      <c r="F30" t="s">
        <v>86</v>
      </c>
      <c r="G30" s="151">
        <f>+G27+G29</f>
        <v>31611951086</v>
      </c>
      <c r="H30" s="159"/>
    </row>
    <row r="31" spans="6:9" x14ac:dyDescent="0.25">
      <c r="F31" s="154" t="s">
        <v>84</v>
      </c>
      <c r="G31" s="155">
        <f>G30/(G28-G27)</f>
        <v>0.14825779788755247</v>
      </c>
      <c r="H31" s="152"/>
    </row>
    <row r="32" spans="6:9" x14ac:dyDescent="0.25">
      <c r="F32" t="s">
        <v>89</v>
      </c>
      <c r="G32" s="152">
        <f>+(G31*12)/12</f>
        <v>0.14825779788755247</v>
      </c>
    </row>
    <row r="34" spans="6:6" x14ac:dyDescent="0.25">
      <c r="F34" s="153" t="s">
        <v>85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I11"/>
  <sheetViews>
    <sheetView showGridLines="0" workbookViewId="0">
      <selection activeCell="B17" sqref="B17"/>
    </sheetView>
  </sheetViews>
  <sheetFormatPr baseColWidth="10" defaultRowHeight="15" x14ac:dyDescent="0.25"/>
  <cols>
    <col min="2" max="2" width="11.140625" bestFit="1" customWidth="1"/>
    <col min="3" max="3" width="10.7109375" bestFit="1" customWidth="1"/>
    <col min="4" max="4" width="9.28515625" bestFit="1" customWidth="1"/>
    <col min="5" max="5" width="10.7109375" bestFit="1" customWidth="1"/>
    <col min="6" max="6" width="9.28515625" bestFit="1" customWidth="1"/>
    <col min="7" max="7" width="10.7109375" bestFit="1" customWidth="1"/>
    <col min="8" max="8" width="10.140625" style="170" bestFit="1" customWidth="1"/>
    <col min="9" max="9" width="10.7109375" bestFit="1" customWidth="1"/>
    <col min="10" max="10" width="14.5703125" bestFit="1" customWidth="1"/>
  </cols>
  <sheetData>
    <row r="3" spans="1:9" ht="17.25" x14ac:dyDescent="0.4">
      <c r="B3" s="171"/>
      <c r="C3" s="176">
        <v>43738</v>
      </c>
      <c r="D3" s="181" t="s">
        <v>93</v>
      </c>
      <c r="E3" s="176">
        <v>43830</v>
      </c>
      <c r="F3" s="181" t="s">
        <v>93</v>
      </c>
      <c r="G3" s="176">
        <v>44196</v>
      </c>
      <c r="H3" s="182" t="s">
        <v>93</v>
      </c>
      <c r="I3" s="176">
        <v>44196</v>
      </c>
    </row>
    <row r="4" spans="1:9" x14ac:dyDescent="0.25">
      <c r="B4" t="s">
        <v>81</v>
      </c>
      <c r="C4" s="150">
        <v>17676</v>
      </c>
      <c r="D4" s="172">
        <f>+E4-C4</f>
        <v>5498</v>
      </c>
      <c r="E4" s="170">
        <v>23174</v>
      </c>
      <c r="F4" s="175"/>
      <c r="G4" s="170">
        <v>27400</v>
      </c>
      <c r="H4" s="170">
        <f>+I4-G4</f>
        <v>0</v>
      </c>
      <c r="I4" s="170">
        <v>27400</v>
      </c>
    </row>
    <row r="5" spans="1:9" x14ac:dyDescent="0.25">
      <c r="B5" t="s">
        <v>82</v>
      </c>
      <c r="C5" s="151">
        <v>207805</v>
      </c>
      <c r="D5" s="173"/>
      <c r="E5" s="170">
        <f>+C5+D4</f>
        <v>213303</v>
      </c>
      <c r="F5" s="175">
        <f>+G5-E5</f>
        <v>27400</v>
      </c>
      <c r="G5" s="170">
        <f>E5+G4</f>
        <v>240703</v>
      </c>
      <c r="H5" s="170">
        <v>10000</v>
      </c>
      <c r="I5" s="170">
        <f>G5+H5</f>
        <v>250703</v>
      </c>
    </row>
    <row r="6" spans="1:9" x14ac:dyDescent="0.25">
      <c r="B6" t="s">
        <v>83</v>
      </c>
      <c r="C6" s="151">
        <v>1640</v>
      </c>
      <c r="D6" s="173"/>
      <c r="E6" s="170">
        <f>+E4*0.11</f>
        <v>2549.14</v>
      </c>
      <c r="G6" s="170">
        <f>+G4*0.11</f>
        <v>3014</v>
      </c>
      <c r="I6" s="170">
        <f>+I4*0.11</f>
        <v>3014</v>
      </c>
    </row>
    <row r="7" spans="1:9" x14ac:dyDescent="0.25">
      <c r="B7" t="s">
        <v>86</v>
      </c>
      <c r="C7" s="151">
        <f>+C4+C6</f>
        <v>19316</v>
      </c>
      <c r="D7" s="171"/>
      <c r="E7" s="170">
        <f>+E4+E6</f>
        <v>25723.14</v>
      </c>
      <c r="G7" s="170">
        <f>+G4+G6</f>
        <v>30414</v>
      </c>
      <c r="I7" s="170">
        <f>+I4+I6</f>
        <v>30414</v>
      </c>
    </row>
    <row r="8" spans="1:9" s="153" customFormat="1" x14ac:dyDescent="0.25">
      <c r="B8" s="177" t="s">
        <v>84</v>
      </c>
      <c r="C8" s="178">
        <f>C7/(C5-C4)</f>
        <v>0.10159418079304051</v>
      </c>
      <c r="D8" s="177"/>
      <c r="E8" s="178">
        <f>E7/(E5-E4)</f>
        <v>0.13529309048067364</v>
      </c>
      <c r="F8" s="177"/>
      <c r="G8" s="179">
        <f>G7/(G5-G4)</f>
        <v>0.14258589893250448</v>
      </c>
      <c r="H8" s="180"/>
      <c r="I8" s="179">
        <f>I7/(I5-I4)</f>
        <v>0.13620058843813115</v>
      </c>
    </row>
    <row r="9" spans="1:9" x14ac:dyDescent="0.25">
      <c r="C9" s="152"/>
      <c r="E9" s="152"/>
      <c r="G9" s="174"/>
      <c r="I9" s="174"/>
    </row>
    <row r="11" spans="1:9" x14ac:dyDescent="0.25">
      <c r="A11" s="153" t="s">
        <v>85</v>
      </c>
    </row>
  </sheetData>
  <pageMargins left="0.7" right="0.7" top="0.75" bottom="0.75" header="0.3" footer="0.3"/>
  <pageSetup orientation="portrait" r:id="rId1"/>
  <ignoredErrors>
    <ignoredError sqref="E5" formula="1"/>
  </ignoredErrors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pqdhNI9iu9tKxCPJtAH5sGdRN3ClU2F171VwpzuYZAk=</DigestValue>
    </Reference>
    <Reference Type="http://www.w3.org/2000/09/xmldsig#Object" URI="#idOfficeObject">
      <DigestMethod Algorithm="http://www.w3.org/2001/04/xmlenc#sha256"/>
      <DigestValue>24+gAHLtYPDGlscgBJAj24CRpmFOvIC6Atb6Cfs7IAM=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gSTGeZEzchqSCckDH/Vdc9joUFQM2U1roEvFHflzAtA=</DigestValue>
    </Reference>
  </SignedInfo>
  <SignatureValue>jvzPwug6hFnVFnr+FBnHC5aVszhT/WA8Z3NpejBiFusyO1gwK9lcUA/oUUSoqVwC1ktfcXIB2k2L
dIpWKK4Y0PAkIVGT0qClEXuIZEADlxXYMCxr+O9TwmNLjrQxFyWBFomgGWH1fTkGTTBBEVet5ZgJ
FLL10UZCSdLevjNyGJgJP5gY3p2ePqQAUfCH3Pdb+PPmUE90i7vigWpjS5OoRChP8mz5EdiVwsPL
fFvCuwiy4fse0yrMi6ezltxcbrnnGc4LzgXthdPsJkoN4K6dmLGLfTVoBZjreIfodNiOCG6McSUt
49XpuugVZPJC8GTbXAtELHZJnyUJSe0dvVfuGw==</SignatureValue>
  <KeyInfo>
    <X509Data>
      <X509Certificate>MIIJLDCCBxSgAwIBAgIQF6wTCvBRbKRjtG8QhnbVzDANBgkqhkiG9w0BAQsFADCBgTEWMBQGA1UEBRMNUlVDODAwODAwOTktMDERMA8GA1UEAxMIVklUIFMuQS4xODA2BgNVBAsML1ByZXN0YWRvciBDdWFsaWZpY2FkbyBkZSBTZXJ2aWNpb3MgZGUgQ29uZmlhbnphMQ0wCwYDVQQKDARJQ1BQMQswCQYDVQQGEwJQWTAeFw0yMzAxMDMxODA4MTZaFw0yNTAxMDMxODA4MTZaMIG1MRgwFgYDVQQqDA9NQVJJQSBBTEVKQU5EUkExETAPBgNVBAQMCEVTUElOT0xBMRIwEAYDVQQFEwlDSTY3NjQyMDQxITAfBgNVBAMMGE1BUklBIEFMRUpBTkRSQSBFU1BJTk9MQTELMAkGA1UECwwCRjIxNTAzBgNVBAoMLENFUlRJRklDQURPIENVQUxJRklDQURPIERFIEZJUk1BIEVMRUNUUk9OSUNBMQswCQYDVQQGEwJQWTCCASIwDQYJKoZIhvcNAQEBBQADggEPADCCAQoCggEBAJZvJCDS2Y4zDGcwPKc2rqQdLsuv5i8D2h7O3OaaS+0lZ+5V2RT8ZZYMUjub7ajNY1eQz3y9z0JBdx+Kb1Ka7UZsTaJ+IbTuPOsRXSOHR//ibRv1U/LjFMOzVBMaoWjjoeVq9ocgbU1w9VKzkqUtQmZcU9qrT83TEPq9DZepK7kCYkdYHPZoayoPJqWsqe4dR22Ruxxo/7K9CZqVD8hCiLcZbYlgv8c0CF8ME5Yi0twsHDyj3q8Fvm5yF1QFwsu+pe2Tdr6vtQGlRHBCSTM/Gqdhmw+Yd8E4osSZCuAN19RBUkZi4i+xGus7xipQQPe0T/0GKPZbeImluDFYQs5Q3ScCAwEAAaOCBGgwggRkMAwGA1UdEwEB/wQCMAAwDgYDVR0PAQH/BAQDAgXgMCwGA1UdJQEB/wQiMCAGCCsGAQUFBwMEBggrBgEFBQcDAgYKKwYBBAGCNxQCAjAdBgNVHQ4EFgQU3LtB74JIAuwI+zY4H66u2z55zuM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gfAGA1UdEQSB6DCB5YEgQUxFSkFORFJBLkVTUElOT0xBQEJBTkNPUC5DT00uUFmkgcAwgb0xGjAYBgNVBAwMEUNPTlRBRE9SQSBHRU5FUkFMMRUwEwYDVQQLDAxDT05UQUJJTElEQUQxFjAUBgNVBAUTDVJVQzgwMDcwOTQ2LTIxSDBGBgNVBAoMP0JBTkNPIFBBUkEgTEEgQ09NRVJDSUFMSVpBQ0lPTiBZIExBIFBST0RVQ0NJT04gU09DSUVEQUQgQU5PTklNQT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HUevhoXAW4Ezk0AC2jjY/uPZ9x5nAEs5msR/85ZQRIX99AERgC+797gS0H7cELEBI0O6IrU3Zjf/PH4BPaoYMVV+1Q5lv7JRBww7uXUEqwli1T2MKqd+H5w/I8IZsXNrkk1ZwIKytQryFA4Mr37CELdrE+IuhZRagJM+WyVVBsUVPTMxQvpug6QmsXcIvHf8xwyr2aLqBVOkgIVTq0IOmor0yhS/GDsWupvVGA/AzM+zTMlfN7fKp6v5G6RokYOYxMrtwexmk5AQpFigKh33q5mVcGi54YUeZkX8sICBYsKKNE3n6MFczRzpICYnsW2uxE7Urh9BNvHHOlNjasA4uGM+7+M3Iw9sznoa2vajRuvfwSfgJy8pmolbcQyAw/308wXEIbbLaFlx8lo9kTN1nls/C9K70Zy4E+1YUnc2+dwJk5GYMq0iL0u3SwhIjgH49baRvRNgNqP6MiO0rn82DnyjGGO7FAN3BUGb+uXBd4/nHPv4EuIRB1JBrJw0pkNMp9hYCaWaQmk3zKEbwpH4Iim5FoLqfdLCScSUmmk58XKLVPYCqm6DpXqrmgNMRJYmdi0t9iKu3EnhcM/Euv1k95eTS5R7iCIw1xayJ1tXCM3PZUZJw+ail6LYkrZRrdfFdlRtsUCKGlHjeyVpYfBX8v2qEotnV9tdjbiN3ndlOlX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RXDuAlKNkv0CKvN17+zsFGoyDzUmcq0oqI+QK2DWikY=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7N2vZG+BY1nv+S8pg6KT5i0powDAAk5AFLn0EIQoQxo=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b1ALPwu8ZrBSY2vs9sKfzJvKPtbznZD8mrOw4kKo4vs=</DigestValue>
      </Reference>
      <Reference URI="/xl/media/image5.png?ContentType=image/png">
        <DigestMethod Algorithm="http://www.w3.org/2001/04/xmlenc#sha256"/>
        <DigestValue>3PR37GfMqc+KfEoePJtogXLcN0CDgFj2Q2oZhhO/EkY=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FN04d//G3uOnDMb3E5axGs9ab6KKGbmoHiIbRk6Mxcg=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VW0PCTDqCJVAIldY0EFz3wPdSfk4EFGzhPM8OU7ru4M=</DigestValue>
      </Reference>
      <Reference URI="/xl/sharedStrings.xml?ContentType=application/vnd.openxmlformats-officedocument.spreadsheetml.sharedStrings+xml">
        <DigestMethod Algorithm="http://www.w3.org/2001/04/xmlenc#sha256"/>
        <DigestValue>an/8YkKWdpZ5DsMA15juad+8JMYiHcsLygUDxtk37WQ=</DigestValue>
      </Reference>
      <Reference URI="/xl/styles.xml?ContentType=application/vnd.openxmlformats-officedocument.spreadsheetml.styles+xml">
        <DigestMethod Algorithm="http://www.w3.org/2001/04/xmlenc#sha256"/>
        <DigestValue>HJ99glDPmYH36cy6q3pHBlhSrqRhsv9InIadjWt1//w=</DigestValue>
      </Reference>
      <Reference URI="/xl/theme/theme1.xml?ContentType=application/vnd.openxmlformats-officedocument.theme+xml">
        <DigestMethod Algorithm="http://www.w3.org/2001/04/xmlenc#sha256"/>
        <DigestValue>YNeH5J+J9RxutazRnaWBrYU5Xm5oQzBJ7Lrr3bNNcJw=</DigestValue>
      </Reference>
      <Reference URI="/xl/workbook.xml?ContentType=application/vnd.openxmlformats-officedocument.spreadsheetml.sheet.main+xml">
        <DigestMethod Algorithm="http://www.w3.org/2001/04/xmlenc#sha256"/>
        <DigestValue>01R5W04BP06n5nHH+98QRVPtP/UDTLDt2Dp1B1N2ERY=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sheet1.xml?ContentType=application/vnd.openxmlformats-officedocument.spreadsheetml.worksheet+xml">
        <DigestMethod Algorithm="http://www.w3.org/2001/04/xmlenc#sha256"/>
        <DigestValue>M4vw8BzxP7gYiuFBoRuLoUEKxvpJncafWROw98oB16E=</DigestValue>
      </Reference>
      <Reference URI="/xl/worksheets/sheet2.xml?ContentType=application/vnd.openxmlformats-officedocument.spreadsheetml.worksheet+xml">
        <DigestMethod Algorithm="http://www.w3.org/2001/04/xmlenc#sha256"/>
        <DigestValue>dff8Y8m8eFpKjL5IX/gUx6UtLjWUkT7XRt8s2NqJkto=</DigestValue>
      </Reference>
      <Reference URI="/xl/worksheets/sheet3.xml?ContentType=application/vnd.openxmlformats-officedocument.spreadsheetml.worksheet+xml">
        <DigestMethod Algorithm="http://www.w3.org/2001/04/xmlenc#sha256"/>
        <DigestValue>a3dixxGYcEHKE5ov2+uP7BUCiPVHD7wZ/xS54V6kYVY=</DigestValue>
      </Reference>
      <Reference URI="/xl/worksheets/sheet4.xml?ContentType=application/vnd.openxmlformats-officedocument.spreadsheetml.worksheet+xml">
        <DigestMethod Algorithm="http://www.w3.org/2001/04/xmlenc#sha256"/>
        <DigestValue>QiKuA5JluEtLisyoDzewW4YcUQu54cCCxZIVvS+mHco=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2024-11-04T20:02:41Z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SIV</SignatureComments>
          <WindowsVersion>10.0</WindowsVersion>
          <OfficeVersion>16.0.16529/25</OfficeVersion>
          <ApplicationVersion>16.0.16529</ApplicationVersion>
          <Monitors>2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2024-11-04T20:02:41Z</xd:SigningTime>
          <xd:SigningCertificate>
            <xd:Cert>
              <xd:CertDigest>
                <DigestMethod Algorithm="http://www.w3.org/2001/04/xmlenc#sha256"/>
                <DigestValue>ZVwAtTlsbGgdKO7dNUhG+UOrmJ2Yw5oHSqM2CUTCTko=</DigestValue>
              </xd:CertDigest>
              <xd:IssuerSerial>
                <X509IssuerName>C=PY, O=ICPP, OU=Prestador Cualificado de Servicios de Confianza, CN=VIT S.A., SERIALNUMBER=RUC80080099-0</X509IssuerName>
                <X509SerialNumber>31465705195159988349818507577764795852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http://uri.etsi.org/01903/v1.2.2#ProofOfOrigin</xd:Identifier>
              <xd:Description>Creó y aprobó este documento</xd:Description>
            </xd:CommitmentTypeId>
            <xd:AllSignedDataObjects/>
            <xd:CommitmentTypeQualifiers>
              <xd:CommitmentTypeQualifier>SIV</xd:CommitmentTypeQualifier>
            </xd:CommitmentTypeQualifiers>
          </xd:CommitmentTypeIndication>
        </xd:SignedDataObjectProperties>
      </xd: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0kLTn0UJYkctTD61+wtEwdio1Z2/9YJB2AHye+1SyuM=</DigestValue>
    </Reference>
    <Reference Type="http://www.w3.org/2000/09/xmldsig#Object" URI="#idOfficeObject">
      <DigestMethod Algorithm="http://www.w3.org/2001/04/xmlenc#sha256"/>
      <DigestValue>FMA8UueK61xFwkVpzSoVZxTI2s+LNxwppQ7FfI9cTl8=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0NYOPiFczYEWJ1Dpi3pnbFxLoIJnvEAoWJutNM+ngwc=</DigestValue>
    </Reference>
  </SignedInfo>
  <SignatureValue>jKhufjddVkDAZbZ6fz4i+rTf7h+y8iO2jrJbx+fVJe/pcTmyOEQusybw0PhMfSkuspNDj7+9O3D4
G+z9OBBUAuZ/feF1eEV2M/JUpR4PEWdddwWkXaL/Cp6M71HilEBL4uEUoE6ZphzYx4X804W38JO5
xDHn8p/txo7z+9uXxzO5nEUxDRdSJ+m9lF3Pslt7AkZqPVfVWxCDTrEK6dtR6qSYNv3bqaUzOrxi
WxLOeRLbpIIet6tZ/2+f0Au9m19vhDoTLBlvskFKJy17Q1m/H1J6RwMAtfPQp7ykSh+RVV3Xivh9
S2ts6E6oV7vggUmP0CbtGK5iCFLcvuMR7+p8dA==</SignatureValue>
  <KeyInfo>
    <X509Data>
      <X509Certificate>MIIJJDCCBwygAwIBAgIQdanT4X7ykVNmjrNmGg4ADzANBgkqhkiG9w0BAQsFADCBgTEWMBQGA1UEBRMNUlVDODAwODAwOTktMDERMA8GA1UEAxMIVklUIFMuQS4xODA2BgNVBAsML1ByZXN0YWRvciBDdWFsaWZpY2FkbyBkZSBTZXJ2aWNpb3MgZGUgQ29uZmlhbnphMQ0wCwYDVQQKDARJQ1BQMQswCQYDVQQGEwJQWTAeFw0yNDA3MTAxNjE0MzBaFw0yNjA3MTAxNjE0MzBaMIG4MRQwEgYDVQQqDAtESU1BUyBSQU1PTjEXMBUGA1UEBAwOQVlBTEEgUklRVUVMTUUxETAPBgNVBAUTCENJNzk3MTEwMSMwIQYDVQQDDBpESU1BUyBSQU1PTiBBWUFMQSBSSVFVRUxNRTELMAkGA1UECwwCRjIxNTAzBgNVBAoMLENFUlRJRklDQURPIENVQUxJRklDQURPIERFIEZJUk1BIEVMRUNUUk9OSUNBMQswCQYDVQQGEwJQWTCCASIwDQYJKoZIhvcNAQEBBQADggEPADCCAQoCggEBALuelPOrBlPBKp8hucWC33+DPPa10onuEy6y7srxFKwN2IJRBb53AAWGQh2XrNNKD4ToN4kXzCSWwkI0HwTcghrgEyrsJSs6KClyFSiUmAavaTlRrgFK6uGvMgUqf6QpbmKovYG/t+4MB2ioP1BJAuXgTrMagTeYtGBdm0L0G5ui09dwbYI27qPyPjb3Y3v0DM7igNfVt1bh5bGKw7ig/RGIRAL1o7XzqUQEqJ9HamY5l5cEQGSglxuv46+5rgldivtebc3mqNfVm1sjGdCjBDeiOGLry35kpvb9PcTww2/CCnM1SaFzFx/ZRdoujh3wKjny43zz6UXVJLQyW1pHoeUCAwEAAaOCBF0wggRZMAwGA1UdEwEB/wQCMAAwDgYDVR0PAQH/BAQDAgXgMCwGA1UdJQEB/wQiMCAGCCsGAQUFBwMEBggrBgEFBQcDAgYKKwYBBAGCNxQCAjAdBgNVHQ4EFgQUCKZujrv+IsDpsgSnkSHQvDZC3ig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geUGA1UdEQSB3TCB2oEZRElNQVMuQVlBTEFAQkFOQ09QLkNPTS5QWaSBvDCBuTEYMBYGA1UEDAwPR0VSRU5URSBHRU5FUkFMMRMwEQYDVQQLDApESVJFQ1RPUklPMRYwFAYDVQQFEw1SVUM4MDA3MDk0Ni0yMUgwRgYDVQQKDD9CQU5DTyBQQVJBIExBIENPTUVSQ0lBTElaQUNJT04gWSBMQSBQUk9EVUNDSU9OIFNPQ0lFREFEIEFOT05JTUE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AtFbemnp6Y8xVyd/F5W8VriTFdv+hRqEUEguP+C0XIaT8PaZqLSfw8ReVe5XoUGskQx5mvQ+uhrGM5EXx7hIIInlWTj6UzpTFsYrbGcPIZVNnhbqW0B1V3qnwyM6lGUxMO5nHPz4Z9LONX3OLG/x1JqNeKue/16Je/T1u0hM6vSk2Gs9cC1PcfahRmz+yJDO8et+O61Ty3tAXGZAz5zHOlXCkq0/wX27N/vONhjgFVatLaGSAgV0wqY6wS6sv0jlHjaojh+bSdVZu8oliOcCdkXRqf4RYd8N+ZC1D/PZINtiC851FG8+2YcflenoJh107n5wSbJieJ1lQw3oKZPH1M5D3Yl6VAuZM2PqYlobeF6+/6ICSceNPNj+n0jCmZ0kei4WDfB8Kl4Ctn54WmzkuMeA5UTDNwNxqZ3tcgcuLUrnWmwSMEbu0LRHH0asAD4YmoDeJHdnALZgGf4UztqcIU/50Ai2ASGIshAcALqQNJwKg27gTaoTjQSF0+A3FHCYCbp6Yaaapy8GR0bioU8pUTnI6AK9Gz4+aAOT0TDxPIxeH09tBdqRO0ybLG1JnCL8bPKjw5Sj8OudUv4mCDYdejs6URTi10pe5LR5iI1MJykVhde8RzQqeoH9bqWTUrVGKGHZN7yGGOClKPRZAhQfNxNS2zhIE5LyzyMfyMzJwy3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RXDuAlKNkv0CKvN17+zsFGoyDzUmcq0oqI+QK2DWikY=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7N2vZG+BY1nv+S8pg6KT5i0powDAAk5AFLn0EIQoQxo=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b1ALPwu8ZrBSY2vs9sKfzJvKPtbznZD8mrOw4kKo4vs=</DigestValue>
      </Reference>
      <Reference URI="/xl/media/image5.png?ContentType=image/png">
        <DigestMethod Algorithm="http://www.w3.org/2001/04/xmlenc#sha256"/>
        <DigestValue>3PR37GfMqc+KfEoePJtogXLcN0CDgFj2Q2oZhhO/EkY=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FN04d//G3uOnDMb3E5axGs9ab6KKGbmoHiIbRk6Mxcg=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VW0PCTDqCJVAIldY0EFz3wPdSfk4EFGzhPM8OU7ru4M=</DigestValue>
      </Reference>
      <Reference URI="/xl/sharedStrings.xml?ContentType=application/vnd.openxmlformats-officedocument.spreadsheetml.sharedStrings+xml">
        <DigestMethod Algorithm="http://www.w3.org/2001/04/xmlenc#sha256"/>
        <DigestValue>an/8YkKWdpZ5DsMA15juad+8JMYiHcsLygUDxtk37WQ=</DigestValue>
      </Reference>
      <Reference URI="/xl/styles.xml?ContentType=application/vnd.openxmlformats-officedocument.spreadsheetml.styles+xml">
        <DigestMethod Algorithm="http://www.w3.org/2001/04/xmlenc#sha256"/>
        <DigestValue>HJ99glDPmYH36cy6q3pHBlhSrqRhsv9InIadjWt1//w=</DigestValue>
      </Reference>
      <Reference URI="/xl/theme/theme1.xml?ContentType=application/vnd.openxmlformats-officedocument.theme+xml">
        <DigestMethod Algorithm="http://www.w3.org/2001/04/xmlenc#sha256"/>
        <DigestValue>YNeH5J+J9RxutazRnaWBrYU5Xm5oQzBJ7Lrr3bNNcJw=</DigestValue>
      </Reference>
      <Reference URI="/xl/workbook.xml?ContentType=application/vnd.openxmlformats-officedocument.spreadsheetml.sheet.main+xml">
        <DigestMethod Algorithm="http://www.w3.org/2001/04/xmlenc#sha256"/>
        <DigestValue>01R5W04BP06n5nHH+98QRVPtP/UDTLDt2Dp1B1N2ERY=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sheet1.xml?ContentType=application/vnd.openxmlformats-officedocument.spreadsheetml.worksheet+xml">
        <DigestMethod Algorithm="http://www.w3.org/2001/04/xmlenc#sha256"/>
        <DigestValue>M4vw8BzxP7gYiuFBoRuLoUEKxvpJncafWROw98oB16E=</DigestValue>
      </Reference>
      <Reference URI="/xl/worksheets/sheet2.xml?ContentType=application/vnd.openxmlformats-officedocument.spreadsheetml.worksheet+xml">
        <DigestMethod Algorithm="http://www.w3.org/2001/04/xmlenc#sha256"/>
        <DigestValue>dff8Y8m8eFpKjL5IX/gUx6UtLjWUkT7XRt8s2NqJkto=</DigestValue>
      </Reference>
      <Reference URI="/xl/worksheets/sheet3.xml?ContentType=application/vnd.openxmlformats-officedocument.spreadsheetml.worksheet+xml">
        <DigestMethod Algorithm="http://www.w3.org/2001/04/xmlenc#sha256"/>
        <DigestValue>a3dixxGYcEHKE5ov2+uP7BUCiPVHD7wZ/xS54V6kYVY=</DigestValue>
      </Reference>
      <Reference URI="/xl/worksheets/sheet4.xml?ContentType=application/vnd.openxmlformats-officedocument.spreadsheetml.worksheet+xml">
        <DigestMethod Algorithm="http://www.w3.org/2001/04/xmlenc#sha256"/>
        <DigestValue>QiKuA5JluEtLisyoDzewW4YcUQu54cCCxZIVvS+mHco=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2024-11-06T14:28:18Z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16.0.17126/26</OfficeVersion>
          <ApplicationVersion>16.0.17126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2024-11-06T14:28:18Z</xd:SigningTime>
          <xd:SigningCertificate>
            <xd:Cert>
              <xd:CertDigest>
                <DigestMethod Algorithm="http://www.w3.org/2001/04/xmlenc#sha256"/>
                <DigestValue>NHnuDApG4ja9JGN086gqbFM71xQNiMyKEBNrJ3e5vKc=</DigestValue>
              </xd:CertDigest>
              <xd:IssuerSerial>
                <X509IssuerName>C=PY, O=ICPP, OU=Prestador Cualificado de Servicios de Confianza, CN=VIT S.A., SERIALNUMBER=RUC80080099-0</X509IssuerName>
                <X509SerialNumber>156401471129978836778348525775565488143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</xd:Qualifying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ZafYGn9l2n6B0ZNERWKcHWSfc6+7q5c+GDn9PXK1qTc=</DigestValue>
    </Reference>
    <Reference Type="http://www.w3.org/2000/09/xmldsig#Object" URI="#idOfficeObject">
      <DigestMethod Algorithm="http://www.w3.org/2001/04/xmlenc#sha256"/>
      <DigestValue>fGo2W43+Q/RDWjb6er2+h2EzHn66C12jQIyi0qybVfY=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Kg3SS7KyCvztkfnyGFpHQ7CmXkfaBGFYYoi5isiLhOQ=</DigestValue>
    </Reference>
  </SignedInfo>
  <SignatureValue>PlcMaV9c+22y+XjZsduohF/NNHfUd1FDa2ylnXJpUjtY1MYJGAI0f/8NgsWl0Jeg6fVdwBKdgc/Z
TZFAwu+cmuF7lUHA08y5dCmlZkWneJvjYQ7DqRkZ8ENKcjjkgeqcZ7J9JssgkqV+dqzCvLUk86iI
rhFtEvsX7RPZhwFePY20loLrgUobRW0xJBpBNPmnor4admXff9gZymbte1s0yNnjOiiKmpL/mA3O
R+HgBbvlWK/xArpde4w7wXt9aT9Iy73SC7n1vjgeh1+V7YV4Sv74PcAwxfwYWoK70KK4JPB2sgUq
wXagj793SbM1CjxagISP1dbWTKsjR2PJwfXK6g==</SignatureValue>
  <KeyInfo>
    <X509Data>
      <X509Certificate>MIIJHDCCBwSgAwIBAgIQHcH5AD3Qd3Jmg+y5wgDj1jANBgkqhkiG9w0BAQsFADCBgTEWMBQGA1UEBRMNUlVDODAwODAwOTktMDERMA8GA1UEAxMIVklUIFMuQS4xODA2BgNVBAsML1ByZXN0YWRvciBDdWFsaWZpY2FkbyBkZSBTZXJ2aWNpb3MgZGUgQ29uZmlhbnphMQ0wCwYDVQQKDARJQ1BQMQswCQYDVQQGEwJQWTAeFw0yNDA3MDIxMjA0MDlaFw0yNjA3MDIxMjA0MDlaMIG3MRUwEwYDVQQqDAxNSUNIQUVMIFBBVUwxFTATBgNVBAQMDEhBUkRFUiBUT0VXUzESMBAGA1UEBRMJQ0kyMTE3NjEzMSIwIAYDVQQDDBlNSUNIQUVMIFBBVUwgSEFSREVSIFRPRVdTMQswCQYDVQQLDAJGMjE1MDMGA1UECgwsQ0VSVElGSUNBRE8gQ1VBTElGSUNBRE8gREUgRklSTUEgRUxFQ1RST05JQ0ExCzAJBgNVBAYTAlBZMIIBIjANBgkqhkiG9w0BAQEFAAOCAQ8AMIIBCgKCAQEAoBt7hWfJknMYcD0i+22X74jlpWGdSaWGIL+jlVGF2WHr0/OiXnnAsu9q2me912TUypWYwBt6thaE7chdJWnRKbbF3Bwh7txIhy4pe2TyD/31C0YpTstxgpXa/pzr/b41b/qUB8jyhxNT3jM0YzzdUTgeEkP/nNSGtijN76VB2xlu9HK5eX9fhSTCA0ZaIhbWbQPSc+tmdh9vq1N2dTYk60RLdAw318GnLFUICx9v7ar6/GFVoUNJe3ZG1N6b6bkTpnP85DpuVmVwe3fZy6cj4zPRTGf0LG6ifDqzpqTyJ2eaQL1X1Eq2IedR/ncslBjmIIVHKy13p8YVnAz8P6s+fwIDAQABo4IEVjCCBFIwDAYDVR0TAQH/BAIwADAOBgNVHQ8BAf8EBAMCBeAwLAYDVR0lAQH/BCIwIAYIKwYBBQUHAwQGCCsGAQUFBwMCBgorBgEEAYI3FAICMB0GA1UdDgQWBBSTWm1FPULHQP0ZZM1wXlwAAGVPeD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CB3gYDVR0RBIHWMIHTgRdNSUNIQUVMQENBREVTRVJWSUNFLkNPTaSBtzCBtDETMBEGA1UEDAwKUFJFU0lERU5URTETMBEGA1UECwwKRElSRUNUT1JJTzEWMBQGA1UEBRMNUlVDODAwNzA5NDYtMjFIMEYGA1UECgw/QkFOQ08gUEFSQSBMQSBDT01FUkNJQUxJWkFDSU9OIFkgTEEgUFJPRFVDQ0lPTiBTT0NJRURBRCBBTk9OSU1B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G8QywwmBBRJR5MH5qAo/S47maX8j2VSoXmfxrYdrzObbZ+kmH49QhEVz8ptZroc136Z2hbfLh/RYC3VRP2gpLj8JtgKIuNxNyZfs+/Om2U57455I2XshXvFnwFomXEkcbeYuihkECBDW3/3cDHa+16DGR3ahLpPHLRBOE/lh/6mwbhOAohF3tqPFgZIkJqps3qYprKCYcFPloZCencYXWLRJ1tzihv+ZXwobg8ielr0Srn1506S8WmbRG6Ya0/7EogWdIQW5SVIRtYj8NJ4QUnIF7rijnikZ7PBFC2xIMw3FvyPKgecFzzzHRiyN42587dI7pEJuXfvAzLfFdujKL3qqWHQcsT/bcgp93qGgRDJTffagttdGQlCfWCoHiJZ6V1FZAa4jzRZ11DmSQ7ypYEKRkXHy/Fsg/p2ACLVrf7+iLUfcSzjh74GRbF3zXfc68NRhoE+cbTE2FMyTo7JqZBkaiYEKNe0jMvRFUNDPUwaIXQYv84aolz0FRaJKFJWupUzAC+E3EiTM5chBLBqJpMPTjLC/cunXOFriLlZgqiMxf1VXuGqqp9Ka9wJB+xV4NP0Aw9k5HhCSeCJ8F6h/3FBbBIngXMvpxh6UbX9z6rqyv4KR4eHNNpRq/bEEbH6mc00itEFQsYpmnKc6mWm98NaHlSaO/1pTnwdkqCbphPY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RXDuAlKNkv0CKvN17+zsFGoyDzUmcq0oqI+QK2DWikY=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7N2vZG+BY1nv+S8pg6KT5i0powDAAk5AFLn0EIQoQxo=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b1ALPwu8ZrBSY2vs9sKfzJvKPtbznZD8mrOw4kKo4vs=</DigestValue>
      </Reference>
      <Reference URI="/xl/media/image5.png?ContentType=image/png">
        <DigestMethod Algorithm="http://www.w3.org/2001/04/xmlenc#sha256"/>
        <DigestValue>3PR37GfMqc+KfEoePJtogXLcN0CDgFj2Q2oZhhO/EkY=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FN04d//G3uOnDMb3E5axGs9ab6KKGbmoHiIbRk6Mxcg=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VW0PCTDqCJVAIldY0EFz3wPdSfk4EFGzhPM8OU7ru4M=</DigestValue>
      </Reference>
      <Reference URI="/xl/sharedStrings.xml?ContentType=application/vnd.openxmlformats-officedocument.spreadsheetml.sharedStrings+xml">
        <DigestMethod Algorithm="http://www.w3.org/2001/04/xmlenc#sha256"/>
        <DigestValue>an/8YkKWdpZ5DsMA15juad+8JMYiHcsLygUDxtk37WQ=</DigestValue>
      </Reference>
      <Reference URI="/xl/styles.xml?ContentType=application/vnd.openxmlformats-officedocument.spreadsheetml.styles+xml">
        <DigestMethod Algorithm="http://www.w3.org/2001/04/xmlenc#sha256"/>
        <DigestValue>HJ99glDPmYH36cy6q3pHBlhSrqRhsv9InIadjWt1//w=</DigestValue>
      </Reference>
      <Reference URI="/xl/theme/theme1.xml?ContentType=application/vnd.openxmlformats-officedocument.theme+xml">
        <DigestMethod Algorithm="http://www.w3.org/2001/04/xmlenc#sha256"/>
        <DigestValue>YNeH5J+J9RxutazRnaWBrYU5Xm5oQzBJ7Lrr3bNNcJw=</DigestValue>
      </Reference>
      <Reference URI="/xl/workbook.xml?ContentType=application/vnd.openxmlformats-officedocument.spreadsheetml.sheet.main+xml">
        <DigestMethod Algorithm="http://www.w3.org/2001/04/xmlenc#sha256"/>
        <DigestValue>01R5W04BP06n5nHH+98QRVPtP/UDTLDt2Dp1B1N2ERY=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sheet1.xml?ContentType=application/vnd.openxmlformats-officedocument.spreadsheetml.worksheet+xml">
        <DigestMethod Algorithm="http://www.w3.org/2001/04/xmlenc#sha256"/>
        <DigestValue>M4vw8BzxP7gYiuFBoRuLoUEKxvpJncafWROw98oB16E=</DigestValue>
      </Reference>
      <Reference URI="/xl/worksheets/sheet2.xml?ContentType=application/vnd.openxmlformats-officedocument.spreadsheetml.worksheet+xml">
        <DigestMethod Algorithm="http://www.w3.org/2001/04/xmlenc#sha256"/>
        <DigestValue>dff8Y8m8eFpKjL5IX/gUx6UtLjWUkT7XRt8s2NqJkto=</DigestValue>
      </Reference>
      <Reference URI="/xl/worksheets/sheet3.xml?ContentType=application/vnd.openxmlformats-officedocument.spreadsheetml.worksheet+xml">
        <DigestMethod Algorithm="http://www.w3.org/2001/04/xmlenc#sha256"/>
        <DigestValue>a3dixxGYcEHKE5ov2+uP7BUCiPVHD7wZ/xS54V6kYVY=</DigestValue>
      </Reference>
      <Reference URI="/xl/worksheets/sheet4.xml?ContentType=application/vnd.openxmlformats-officedocument.spreadsheetml.worksheet+xml">
        <DigestMethod Algorithm="http://www.w3.org/2001/04/xmlenc#sha256"/>
        <DigestValue>QiKuA5JluEtLisyoDzewW4YcUQu54cCCxZIVvS+mHco=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2024-11-06T19:12:21Z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SIV</SignatureComments>
          <WindowsVersion>10.0</WindowsVersion>
          <OfficeVersion>16.0.15225/23</OfficeVersion>
          <ApplicationVersion>16.0.15225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2024-11-06T19:12:21Z</xd:SigningTime>
          <xd:SigningCertificate>
            <xd:Cert>
              <xd:CertDigest>
                <DigestMethod Algorithm="http://www.w3.org/2001/04/xmlenc#sha256"/>
                <DigestValue>yYgXl8Ar/Icc3nqQjwDhgouU2cbuouN939eD4QZs4nE=</DigestValue>
              </xd:CertDigest>
              <xd:IssuerSerial>
                <X509IssuerName>C=PY, O=ICPP, OU=Prestador Cualificado de Servicios de Confianza, CN=VIT S.A., SERIALNUMBER=RUC80080099-0</X509IssuerName>
                <X509SerialNumber>39554775510581697553961539452845220822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SIV</xd:CommitmentTypeQualifier>
            </xd:CommitmentTypeQualifiers>
          </xd:CommitmentTypeIndication>
        </xd:SignedDataObjectProperties>
      </xd:SignedProperties>
    </xd:Qualifying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reszt9Rqh063wklq3x/QOzkKqgmN6Rl+MfCHlxxH6KE=</DigestValue>
    </Reference>
    <Reference Type="http://www.w3.org/2000/09/xmldsig#Object" URI="#idOfficeObject">
      <DigestMethod Algorithm="http://www.w3.org/2001/04/xmlenc#sha256"/>
      <DigestValue>zi3SW8gDXfDno3PKwMdrnzd19CEVioaavNbDzXMexiI=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686YKsircEG5hEPGnvJhA7X9Z7csC39KdGPVoyW/mhU=</DigestValue>
    </Reference>
  </SignedInfo>
  <SignatureValue>rGWWAVttxxG6uLQBDIqrDiDcGNfWqfl095K13+xa/JivxloYtnD954SvvsI6CbfNsOG/s/mRKL3o
RJdEEOUgtEpCO/RIXjTUiQ2gJ/LujUGFmzWqwABA07p5MIceSX8Jg/aLpU/zzMwYRVk7qOJFtot6
6Litfawdxrwn5LWb+Lb7robj3YjgFgIHc2QbdAOxrJGAXAglH4UvmrwSD8JANh/uo+jdKkuFPw3H
qGFMA0F0LXEEk1Ilauh8UAYozH9xuI280yMtQ0y/QquUeeWBSy08l22XOca12I9cDoO62nUWd8oD
r4j41tHi0BEIfGm+bFlVuenPm+M/Fxls/TOWFQ==</SignatureValue>
  <KeyInfo>
    <X509Data>
      <X509Certificate>MIIJHzCCBwegAwIBAgIQcD96l1dWqM1kkw2hBCwlHDANBgkqhkiG9w0BAQsFADCBgTEWMBQGA1UEBRMNUlVDODAwODAwOTktMDERMA8GA1UEAxMIVklUIFMuQS4xODA2BgNVBAsML1ByZXN0YWRvciBDdWFsaWZpY2FkbyBkZSBTZXJ2aWNpb3MgZGUgQ29uZmlhbnphMQ0wCwYDVQQKDARJQ1BQMQswCQYDVQQGEwJQWTAeFw0yMzA2MjExNDQ4MDFaFw0yNTA2MjExNDQ4MDFaMIGxMQ8wDQYDVQQqDAZTSFVOSkkxGDAWBgNVBAQMD1lBTUFEQSBZQU1BTkFLQTESMBAGA1UEBRMJQ0kzNzkxNDExMR8wHQYDVQQDDBZTSFVOSkkgWUFNQURBIFlBTUFOQUtBMQswCQYDVQQLDAJGMjE1MDMGA1UECgwsQ0VSVElGSUNBRE8gQ1VBTElGSUNBRE8gREUgRklSTUEgRUxFQ1RST05JQ0ExCzAJBgNVBAYTAlBZMIIBIjANBgkqhkiG9w0BAQEFAAOCAQ8AMIIBCgKCAQEA4OaHXjwpA5dkxywKPdWwWiQJ9BPS5SB8DLoaw6t8crdmZX3CG4teaxSWldhyYKkYpOaado+LNb7oVVa+UgDsOXnUAPc5ID82KIW9oZ4pOc/0OBiTPp/f3/Tf31JD2HD+No+7qg9FovbbIKVajnug/TvIrBW9Ost0z3PZVk/Wfcinn8bH4Ny4KuJrY25VF9RK/XfYxDPKYEawdBFugi3eZk/F0yJwMPtCoa+Kgg5+n7lPft2kzUKFT5QTrsfIt6IG3W5vpOm920KiW0D8524ciZgaMZeQKVSbOFOD+WG9vt9dVssWrTQaY6lowkpUioiF9CxlriiDJO+zsAgMhKMmBQIDAQABo4IEXzCCBFswDAYDVR0TAQH/BAIwADAOBgNVHQ8BAf8EBAMCBeAwLAYDVR0lAQH/BCIwIAYIKwYBBQUHAwQGCCsGAQUFBwMCBgorBgEEAYI3FAICMB0GA1UdDgQWBBRcVjh6w8u2wzcObgOovQnzi1WCmD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CB5wYDVR0RBIHfMIHcgRtZQU1BREEuU0hVTkpJQExBUEFaLkNPT1AuUFmkgbwwgbkxGDAWBgNVBAwMD1NJTkRJQ08gVElUVUxBUjETMBEGA1UECwwKRElSRUNUT1JJTzEWMBQGA1UEBRMNUlVDODAwNzA5NDYtMjFIMEYGA1UECgw/QkFOQ08gUEFSQSBMQSBDT01FUkNJQUxJWkFDSU9OIFkgTEEgUFJPRFVDQ0lPTiBTT0NJRURBRCBBTk9OSU1B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YCleLkxT3baGHAVZ48uwSWr6/WOgDKXt7AXhJlgHH4OkKjkNKWUCXOLd71Bd+b/LUqn2DVP3Bt6nOhIklCuNzmjGJfn0p6AJdFpYTDuGXqwoOYJihcoUtaqTZ55oYgghYXcLRDOKpvkSvjg6xpfNi52J4q3paD+cpX7d166gDKDghTvrxv7wL7MHkjJbBhZJnyq8xr5FAp/g3Qx2EhOQpoZrf+lSZ/zbDR8FZHoNtv4GmsfKlfflXN02J9D/HFRvk7c5jGRqbzS6huKXmqomlp/EFERZE9cZS8RDLRTUgtXJC4q7J4sqcnmV8g2lJheH5u10920oROA/PUSdSERbPOqRVM7Dl1Os1E6aAPoEKQxxKJB3w3q5sRokpMReXKoHLMPQP0s8DHZCNyklgtXYUp2JCZTspyPmuP09EmFCARoV3HnVho1E2f4Y+AeHjLr8qRdJwBb3pl86pIC5RUWhuBoj3zDb6wf81yuUT5Xv0bZFS5E5pZ3nnJw+VIhcEdf/PyeVQyEGkvU5ldbCtkdFZ3cz6LoIYQt9TJ39HiejqCLoxg/YztSGN+wa65eZnDMg6fp0BKOSCMHPFbOKE+Ea5OLkxCSeFDchxfyuhg+w4O9vHCw3/ivKWHuSE/dDyYP9p5I+SaxhvNhui95GkkI3Wr4I5QMw6J5w9p0vR70lH30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RXDuAlKNkv0CKvN17+zsFGoyDzUmcq0oqI+QK2DWikY=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7N2vZG+BY1nv+S8pg6KT5i0powDAAk5AFLn0EIQoQxo=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b1ALPwu8ZrBSY2vs9sKfzJvKPtbznZD8mrOw4kKo4vs=</DigestValue>
      </Reference>
      <Reference URI="/xl/media/image5.png?ContentType=image/png">
        <DigestMethod Algorithm="http://www.w3.org/2001/04/xmlenc#sha256"/>
        <DigestValue>3PR37GfMqc+KfEoePJtogXLcN0CDgFj2Q2oZhhO/EkY=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FN04d//G3uOnDMb3E5axGs9ab6KKGbmoHiIbRk6Mxcg=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VW0PCTDqCJVAIldY0EFz3wPdSfk4EFGzhPM8OU7ru4M=</DigestValue>
      </Reference>
      <Reference URI="/xl/sharedStrings.xml?ContentType=application/vnd.openxmlformats-officedocument.spreadsheetml.sharedStrings+xml">
        <DigestMethod Algorithm="http://www.w3.org/2001/04/xmlenc#sha256"/>
        <DigestValue>an/8YkKWdpZ5DsMA15juad+8JMYiHcsLygUDxtk37WQ=</DigestValue>
      </Reference>
      <Reference URI="/xl/styles.xml?ContentType=application/vnd.openxmlformats-officedocument.spreadsheetml.styles+xml">
        <DigestMethod Algorithm="http://www.w3.org/2001/04/xmlenc#sha256"/>
        <DigestValue>HJ99glDPmYH36cy6q3pHBlhSrqRhsv9InIadjWt1//w=</DigestValue>
      </Reference>
      <Reference URI="/xl/theme/theme1.xml?ContentType=application/vnd.openxmlformats-officedocument.theme+xml">
        <DigestMethod Algorithm="http://www.w3.org/2001/04/xmlenc#sha256"/>
        <DigestValue>YNeH5J+J9RxutazRnaWBrYU5Xm5oQzBJ7Lrr3bNNcJw=</DigestValue>
      </Reference>
      <Reference URI="/xl/workbook.xml?ContentType=application/vnd.openxmlformats-officedocument.spreadsheetml.sheet.main+xml">
        <DigestMethod Algorithm="http://www.w3.org/2001/04/xmlenc#sha256"/>
        <DigestValue>01R5W04BP06n5nHH+98QRVPtP/UDTLDt2Dp1B1N2ERY=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sheet1.xml?ContentType=application/vnd.openxmlformats-officedocument.spreadsheetml.worksheet+xml">
        <DigestMethod Algorithm="http://www.w3.org/2001/04/xmlenc#sha256"/>
        <DigestValue>M4vw8BzxP7gYiuFBoRuLoUEKxvpJncafWROw98oB16E=</DigestValue>
      </Reference>
      <Reference URI="/xl/worksheets/sheet2.xml?ContentType=application/vnd.openxmlformats-officedocument.spreadsheetml.worksheet+xml">
        <DigestMethod Algorithm="http://www.w3.org/2001/04/xmlenc#sha256"/>
        <DigestValue>dff8Y8m8eFpKjL5IX/gUx6UtLjWUkT7XRt8s2NqJkto=</DigestValue>
      </Reference>
      <Reference URI="/xl/worksheets/sheet3.xml?ContentType=application/vnd.openxmlformats-officedocument.spreadsheetml.worksheet+xml">
        <DigestMethod Algorithm="http://www.w3.org/2001/04/xmlenc#sha256"/>
        <DigestValue>a3dixxGYcEHKE5ov2+uP7BUCiPVHD7wZ/xS54V6kYVY=</DigestValue>
      </Reference>
      <Reference URI="/xl/worksheets/sheet4.xml?ContentType=application/vnd.openxmlformats-officedocument.spreadsheetml.worksheet+xml">
        <DigestMethod Algorithm="http://www.w3.org/2001/04/xmlenc#sha256"/>
        <DigestValue>QiKuA5JluEtLisyoDzewW4YcUQu54cCCxZIVvS+mHco=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2024-11-12T12:02:14Z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16.0.11601/16</OfficeVersion>
          <ApplicationVersion>16.0.11601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2024-11-12T12:02:14Z</xd:SigningTime>
          <xd:SigningCertificate>
            <xd:Cert>
              <xd:CertDigest>
                <DigestMethod Algorithm="http://www.w3.org/2001/04/xmlenc#sha256"/>
                <DigestValue>Mzmeu3XFNz01a0Qc0EAI7Q4qQfea/IXA1goFl7n0JqM=</DigestValue>
              </xd:CertDigest>
              <xd:IssuerSerial>
                <X509IssuerName>C=PY, O=ICPP, OU=Prestador Cualificado de Servicios de Confianza, CN=VIT S.A., SERIALNUMBER=RUC80080099-0</X509IssuerName>
                <X509SerialNumber>149203136674452417684873197719447676188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5845aff-2e4f-4185-9b6c-b7ccf4ea8de4">
      <Terms xmlns="http://schemas.microsoft.com/office/infopath/2007/PartnerControls"/>
    </lcf76f155ced4ddcb4097134ff3c332f>
    <TaxCatchAll xmlns="2e8945e0-4060-434a-9296-88ec3995934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5" ma:contentTypeDescription="Crear nuevo documento." ma:contentTypeScope="" ma:versionID="0f277538ebec512c565ac7d4422e7b0d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21b677b76e38fdf8e757791de32346d1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175C7E-500D-4BD7-966A-E63D56B08EB7}">
  <ds:schemaRefs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fd15b98f-8f29-4778-a4b6-cd6c6b1b3a34"/>
    <ds:schemaRef ds:uri="7610d38c-6f13-46c6-a2b6-9ba2c439b0d9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BEB0498-B9F2-4395-A3C9-507F08DF52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B5832E-2B27-4008-BAB6-AD123059AF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Bce</vt:lpstr>
      <vt:lpstr>Balance</vt:lpstr>
      <vt:lpstr>Roe</vt:lpstr>
      <vt:lpstr>ROE AUMENTO</vt:lpstr>
      <vt:lpstr>Bce!Área_de_impresión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Baez</dc:creator>
  <cp:lastModifiedBy>Maria Alejandra Espinola</cp:lastModifiedBy>
  <cp:lastPrinted>2020-07-10T14:51:43Z</cp:lastPrinted>
  <dcterms:created xsi:type="dcterms:W3CDTF">2013-08-06T13:28:47Z</dcterms:created>
  <dcterms:modified xsi:type="dcterms:W3CDTF">2024-11-04T20:02:09Z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0x01010022A04D5FD80433458B2C003629D34133</vt:lpwstr>
  </property>
</Properties>
</file>