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20115" windowHeight="7500"/>
  </bookViews>
  <sheets>
    <sheet name="COMPOSICION ACCIONARIA CNV" sheetId="1" r:id="rId1"/>
  </sheets>
  <definedNames>
    <definedName name="_xlnm.Print_Area" localSheetId="0">'COMPOSICION ACCIONARIA CNV'!$A$1:$K$76</definedName>
  </definedNames>
  <calcPr calcId="145621"/>
</workbook>
</file>

<file path=xl/calcChain.xml><?xml version="1.0" encoding="utf-8"?>
<calcChain xmlns="http://schemas.openxmlformats.org/spreadsheetml/2006/main">
  <c r="F70" i="1" l="1"/>
  <c r="I69" i="1"/>
  <c r="I68" i="1"/>
  <c r="I67" i="1"/>
  <c r="I66" i="1"/>
  <c r="I65" i="1"/>
  <c r="I64" i="1"/>
  <c r="I63" i="1"/>
  <c r="I62" i="1"/>
  <c r="I61" i="1"/>
  <c r="J61" i="1" s="1"/>
  <c r="I60" i="1"/>
  <c r="I59" i="1"/>
  <c r="I58" i="1"/>
  <c r="I57" i="1"/>
  <c r="I56" i="1"/>
  <c r="I55" i="1"/>
  <c r="I54" i="1"/>
  <c r="I53" i="1"/>
  <c r="J53" i="1" s="1"/>
  <c r="I52" i="1"/>
  <c r="I51" i="1"/>
  <c r="I50" i="1"/>
  <c r="I49" i="1"/>
  <c r="E49" i="1"/>
  <c r="D50" i="1" s="1"/>
  <c r="E50" i="1" s="1"/>
  <c r="D51" i="1" s="1"/>
  <c r="E51" i="1" s="1"/>
  <c r="D52" i="1" s="1"/>
  <c r="E52" i="1" s="1"/>
  <c r="D53" i="1" s="1"/>
  <c r="E53" i="1" s="1"/>
  <c r="D54" i="1" s="1"/>
  <c r="E54" i="1" s="1"/>
  <c r="D55" i="1" s="1"/>
  <c r="E55" i="1" s="1"/>
  <c r="D56" i="1" s="1"/>
  <c r="E56" i="1" s="1"/>
  <c r="D57" i="1" s="1"/>
  <c r="E57" i="1" s="1"/>
  <c r="D58" i="1" s="1"/>
  <c r="E58" i="1" s="1"/>
  <c r="D59" i="1" s="1"/>
  <c r="E59" i="1" s="1"/>
  <c r="D60" i="1" s="1"/>
  <c r="E60" i="1" s="1"/>
  <c r="D61" i="1" s="1"/>
  <c r="E61" i="1" s="1"/>
  <c r="D62" i="1" s="1"/>
  <c r="E62" i="1" s="1"/>
  <c r="D63" i="1" s="1"/>
  <c r="E63" i="1" s="1"/>
  <c r="D64" i="1" s="1"/>
  <c r="E64" i="1" s="1"/>
  <c r="D65" i="1" s="1"/>
  <c r="E65" i="1" s="1"/>
  <c r="D66" i="1" s="1"/>
  <c r="E66" i="1" s="1"/>
  <c r="D67" i="1" s="1"/>
  <c r="E67" i="1" s="1"/>
  <c r="D68" i="1" s="1"/>
  <c r="E68" i="1" s="1"/>
  <c r="D69" i="1" s="1"/>
  <c r="E69" i="1" s="1"/>
  <c r="A49" i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I48" i="1"/>
  <c r="I70" i="1" s="1"/>
  <c r="F42" i="1"/>
  <c r="I41" i="1"/>
  <c r="I40" i="1"/>
  <c r="I39" i="1"/>
  <c r="I38" i="1"/>
  <c r="I37" i="1"/>
  <c r="I36" i="1"/>
  <c r="I35" i="1"/>
  <c r="J35" i="1" s="1"/>
  <c r="I34" i="1"/>
  <c r="J34" i="1" s="1"/>
  <c r="I33" i="1"/>
  <c r="I32" i="1"/>
  <c r="I31" i="1"/>
  <c r="I30" i="1"/>
  <c r="I29" i="1"/>
  <c r="I28" i="1"/>
  <c r="I27" i="1"/>
  <c r="J27" i="1" s="1"/>
  <c r="I26" i="1"/>
  <c r="J26" i="1" s="1"/>
  <c r="I25" i="1"/>
  <c r="I24" i="1"/>
  <c r="I23" i="1"/>
  <c r="I22" i="1"/>
  <c r="I21" i="1"/>
  <c r="E21" i="1"/>
  <c r="D22" i="1" s="1"/>
  <c r="E22" i="1" s="1"/>
  <c r="D23" i="1" s="1"/>
  <c r="E23" i="1" s="1"/>
  <c r="D24" i="1" s="1"/>
  <c r="E24" i="1" s="1"/>
  <c r="D25" i="1" s="1"/>
  <c r="E25" i="1" s="1"/>
  <c r="D26" i="1" s="1"/>
  <c r="E26" i="1" s="1"/>
  <c r="D27" i="1" s="1"/>
  <c r="E27" i="1" s="1"/>
  <c r="D28" i="1" s="1"/>
  <c r="E28" i="1" s="1"/>
  <c r="D29" i="1" s="1"/>
  <c r="E29" i="1" s="1"/>
  <c r="D30" i="1" s="1"/>
  <c r="E30" i="1" s="1"/>
  <c r="D31" i="1" s="1"/>
  <c r="E31" i="1" s="1"/>
  <c r="D32" i="1" s="1"/>
  <c r="E32" i="1" s="1"/>
  <c r="D33" i="1" s="1"/>
  <c r="E33" i="1" s="1"/>
  <c r="D34" i="1" s="1"/>
  <c r="E34" i="1" s="1"/>
  <c r="D35" i="1" s="1"/>
  <c r="E35" i="1" s="1"/>
  <c r="D36" i="1" s="1"/>
  <c r="E36" i="1" s="1"/>
  <c r="D37" i="1" s="1"/>
  <c r="E37" i="1" s="1"/>
  <c r="D38" i="1" s="1"/>
  <c r="E38" i="1" s="1"/>
  <c r="D39" i="1" s="1"/>
  <c r="E39" i="1" s="1"/>
  <c r="D40" i="1" s="1"/>
  <c r="E40" i="1" s="1"/>
  <c r="D41" i="1" s="1"/>
  <c r="E41" i="1" s="1"/>
  <c r="A21" i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I20" i="1"/>
  <c r="I42" i="1" s="1"/>
  <c r="J28" i="1" l="1"/>
  <c r="J36" i="1"/>
  <c r="J38" i="1"/>
  <c r="J49" i="1"/>
  <c r="J57" i="1"/>
  <c r="J65" i="1"/>
  <c r="J23" i="1"/>
  <c r="J50" i="1"/>
  <c r="J66" i="1"/>
  <c r="J63" i="1"/>
  <c r="J55" i="1"/>
  <c r="J64" i="1"/>
  <c r="J37" i="1"/>
  <c r="J29" i="1"/>
  <c r="J52" i="1"/>
  <c r="J56" i="1"/>
  <c r="J21" i="1"/>
  <c r="J68" i="1"/>
  <c r="J25" i="1"/>
  <c r="J60" i="1"/>
  <c r="J20" i="1"/>
  <c r="J41" i="1"/>
  <c r="J33" i="1"/>
  <c r="J54" i="1"/>
  <c r="J62" i="1"/>
  <c r="J22" i="1"/>
  <c r="J30" i="1"/>
  <c r="J31" i="1"/>
  <c r="J39" i="1"/>
  <c r="J58" i="1"/>
  <c r="J24" i="1"/>
  <c r="J32" i="1"/>
  <c r="J40" i="1"/>
  <c r="J51" i="1"/>
  <c r="J59" i="1"/>
  <c r="J67" i="1"/>
  <c r="J69" i="1"/>
  <c r="J48" i="1"/>
  <c r="J70" i="1" l="1"/>
  <c r="J42" i="1"/>
</calcChain>
</file>

<file path=xl/sharedStrings.xml><?xml version="1.0" encoding="utf-8"?>
<sst xmlns="http://schemas.openxmlformats.org/spreadsheetml/2006/main" count="127" uniqueCount="36">
  <si>
    <t>COMPOSICION ACCIONARIA</t>
  </si>
  <si>
    <t>EMPRESA:</t>
  </si>
  <si>
    <t xml:space="preserve"> SALLUSTRO Y CIA S.A </t>
  </si>
  <si>
    <t>COMPOSICION ACCIONARIA AL:</t>
  </si>
  <si>
    <r>
      <t>Capital Social</t>
    </r>
    <r>
      <rPr>
        <sz val="8"/>
        <rFont val="Century Gothic"/>
        <family val="2"/>
      </rPr>
      <t xml:space="preserve"> (De acuerdo al art.  5  De los Estatutos Sociales)</t>
    </r>
    <r>
      <rPr>
        <sz val="11"/>
        <rFont val="Century Gothic"/>
        <family val="2"/>
      </rPr>
      <t xml:space="preserve"> Gs. 68.000.000.000 (Guaranies Sesenta y ocho mil millones)</t>
    </r>
  </si>
  <si>
    <t>Representado por G. 35.742.500.000 de acciones ordinarias de VM, G.19.733.700.000 de acciones ordinarias de VS, G.12.523.800.000 de acciones preferidas</t>
  </si>
  <si>
    <t xml:space="preserve">Capital Emitido: </t>
  </si>
  <si>
    <t>G. 68.000.000.000 (Guaranies Sesenta y ocho mil millones)</t>
  </si>
  <si>
    <t xml:space="preserve">Capital Suscripto: </t>
  </si>
  <si>
    <t>Capital Integrado</t>
  </si>
  <si>
    <t>Valor Nominal de las acciones G. 100.000 (Guaranies Cien mil)</t>
  </si>
  <si>
    <t xml:space="preserve">CAPITAL INTEGRADO </t>
  </si>
  <si>
    <t>Numero de acciones</t>
  </si>
  <si>
    <t xml:space="preserve"> Cant. de Acc. </t>
  </si>
  <si>
    <t xml:space="preserve"> Clase </t>
  </si>
  <si>
    <t xml:space="preserve">Votos por acción </t>
  </si>
  <si>
    <t xml:space="preserve"> Monto </t>
  </si>
  <si>
    <t xml:space="preserve">% DE PARTICIPACION </t>
  </si>
  <si>
    <t xml:space="preserve">Accionista </t>
  </si>
  <si>
    <t xml:space="preserve">DEL CAPITAL INTEGRADO </t>
  </si>
  <si>
    <t>SERIE</t>
  </si>
  <si>
    <t xml:space="preserve"> del </t>
  </si>
  <si>
    <t xml:space="preserve"> al </t>
  </si>
  <si>
    <t>Alberto Sallustro</t>
  </si>
  <si>
    <t>OVM</t>
  </si>
  <si>
    <t>Ivonne Callizo</t>
  </si>
  <si>
    <t>OS</t>
  </si>
  <si>
    <t>Alejandro Sallustro</t>
  </si>
  <si>
    <t>Juan Pablo Sallustro</t>
  </si>
  <si>
    <t>Laura Sallustro</t>
  </si>
  <si>
    <t xml:space="preserve">Octavio Sallustro </t>
  </si>
  <si>
    <t>Valentina Sallustro</t>
  </si>
  <si>
    <t>P</t>
  </si>
  <si>
    <t>OVS</t>
  </si>
  <si>
    <t>TOTAL</t>
  </si>
  <si>
    <t>CAPITAL SUSCRITO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</si>
</sst>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-* #,##0\ _€_-;\-* #,##0\ _€_-;_-* &quot;-&quot;??\ _€_-;_-@_-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sz val="12"/>
      <name val="Century Gothic"/>
      <family val="2"/>
    </font>
    <font>
      <sz val="12"/>
      <name val="Century Gothic"/>
      <family val="2"/>
    </font>
    <font>
      <sz val="11"/>
      <name val="Century Gothic"/>
      <family val="2"/>
    </font>
    <font>
      <sz val="8"/>
      <name val="Century Gothic"/>
      <family val="2"/>
    </font>
    <font>
      <sz val="11"/>
      <color theme="1"/>
      <name val="Century Gothic"/>
      <family val="2"/>
    </font>
    <font>
      <sz val="10"/>
      <color theme="1"/>
      <name val="Century Gothic"/>
      <family val="2"/>
    </font>
    <font>
      <b/>
      <sz val="18"/>
      <name val="Century Gothic"/>
      <family val="2"/>
    </font>
    <font>
      <b/>
      <sz val="10"/>
      <color theme="0" tint="-4.9989318521683403E-2"/>
      <name val="Century Gothic"/>
      <family val="2"/>
    </font>
    <font>
      <b/>
      <sz val="8"/>
      <color theme="0" tint="-4.9989318521683403E-2"/>
      <name val="Century Gothic"/>
      <family val="2"/>
    </font>
    <font>
      <sz val="9"/>
      <color rgb="FF000000"/>
      <name val="Century Gothic"/>
      <family val="2"/>
    </font>
    <font>
      <sz val="9"/>
      <name val="Century Gothic"/>
      <family val="2"/>
    </font>
    <font>
      <b/>
      <sz val="9"/>
      <color rgb="FF000000"/>
      <name val="Century Gothic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</cellStyleXfs>
  <cellXfs count="50">
    <xf numFmtId="0" fontId="0" fillId="0" borderId="0" xfId="0"/>
    <xf numFmtId="0" fontId="3" fillId="0" borderId="0" xfId="1" applyFont="1"/>
    <xf numFmtId="0" fontId="3" fillId="0" borderId="0" xfId="1" applyFont="1" applyAlignment="1">
      <alignment horizontal="center"/>
    </xf>
    <xf numFmtId="0" fontId="5" fillId="0" borderId="0" xfId="1" applyFont="1" applyAlignment="1">
      <alignment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vertical="center"/>
    </xf>
    <xf numFmtId="14" fontId="5" fillId="0" borderId="0" xfId="1" applyNumberFormat="1" applyFont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165" fontId="8" fillId="0" borderId="0" xfId="2" applyNumberFormat="1" applyFont="1" applyAlignment="1">
      <alignment vertical="center"/>
    </xf>
    <xf numFmtId="0" fontId="5" fillId="0" borderId="0" xfId="1" applyFont="1" applyAlignment="1">
      <alignment horizontal="left" vertical="center" wrapText="1"/>
    </xf>
    <xf numFmtId="165" fontId="8" fillId="0" borderId="0" xfId="2" applyNumberFormat="1" applyFont="1" applyAlignment="1"/>
    <xf numFmtId="165" fontId="9" fillId="0" borderId="0" xfId="2" applyNumberFormat="1" applyFont="1"/>
    <xf numFmtId="0" fontId="10" fillId="0" borderId="0" xfId="1" applyFont="1"/>
    <xf numFmtId="0" fontId="11" fillId="2" borderId="2" xfId="1" applyFont="1" applyFill="1" applyBorder="1" applyAlignment="1">
      <alignment vertical="center" wrapText="1"/>
    </xf>
    <xf numFmtId="0" fontId="11" fillId="2" borderId="5" xfId="1" applyFont="1" applyFill="1" applyBorder="1" applyAlignment="1">
      <alignment vertical="center" wrapText="1"/>
    </xf>
    <xf numFmtId="0" fontId="11" fillId="2" borderId="9" xfId="1" applyFont="1" applyFill="1" applyBorder="1" applyAlignment="1">
      <alignment vertical="center" wrapText="1"/>
    </xf>
    <xf numFmtId="0" fontId="11" fillId="2" borderId="7" xfId="1" applyFont="1" applyFill="1" applyBorder="1" applyAlignment="1">
      <alignment horizontal="center"/>
    </xf>
    <xf numFmtId="0" fontId="13" fillId="0" borderId="9" xfId="0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3" fontId="13" fillId="0" borderId="7" xfId="0" applyNumberFormat="1" applyFont="1" applyBorder="1" applyAlignment="1">
      <alignment vertical="center"/>
    </xf>
    <xf numFmtId="0" fontId="13" fillId="0" borderId="7" xfId="0" applyFont="1" applyBorder="1" applyAlignment="1">
      <alignment horizontal="center" vertical="center"/>
    </xf>
    <xf numFmtId="4" fontId="14" fillId="0" borderId="12" xfId="1" applyNumberFormat="1" applyFont="1" applyBorder="1"/>
    <xf numFmtId="0" fontId="14" fillId="0" borderId="13" xfId="1" applyFont="1" applyBorder="1"/>
    <xf numFmtId="0" fontId="15" fillId="0" borderId="9" xfId="0" applyFont="1" applyBorder="1" applyAlignment="1">
      <alignment horizontal="center" vertical="center"/>
    </xf>
    <xf numFmtId="0" fontId="15" fillId="0" borderId="7" xfId="0" applyFont="1" applyBorder="1" applyAlignment="1">
      <alignment vertical="center"/>
    </xf>
    <xf numFmtId="3" fontId="15" fillId="0" borderId="7" xfId="0" applyNumberFormat="1" applyFont="1" applyBorder="1" applyAlignment="1">
      <alignment vertical="center"/>
    </xf>
    <xf numFmtId="0" fontId="15" fillId="0" borderId="7" xfId="0" applyFont="1" applyBorder="1" applyAlignment="1">
      <alignment horizontal="center" vertical="center"/>
    </xf>
    <xf numFmtId="0" fontId="2" fillId="0" borderId="0" xfId="3"/>
    <xf numFmtId="0" fontId="11" fillId="2" borderId="1" xfId="1" applyFont="1" applyFill="1" applyBorder="1" applyAlignment="1">
      <alignment horizontal="center" vertical="center" wrapText="1"/>
    </xf>
    <xf numFmtId="0" fontId="11" fillId="2" borderId="3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horizontal="center" vertical="center" wrapText="1"/>
    </xf>
    <xf numFmtId="0" fontId="11" fillId="2" borderId="7" xfId="1" applyFont="1" applyFill="1" applyBorder="1" applyAlignment="1">
      <alignment horizontal="center" vertical="center" wrapText="1"/>
    </xf>
    <xf numFmtId="0" fontId="11" fillId="2" borderId="8" xfId="1" applyFont="1" applyFill="1" applyBorder="1" applyAlignment="1">
      <alignment horizontal="center" vertical="center" wrapText="1"/>
    </xf>
    <xf numFmtId="0" fontId="11" fillId="2" borderId="10" xfId="1" applyFont="1" applyFill="1" applyBorder="1" applyAlignment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1" fillId="2" borderId="5" xfId="1" applyFont="1" applyFill="1" applyBorder="1" applyAlignment="1">
      <alignment horizontal="center" vertical="center" wrapText="1"/>
    </xf>
    <xf numFmtId="0" fontId="11" fillId="2" borderId="11" xfId="1" applyFont="1" applyFill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6" fillId="0" borderId="0" xfId="1" applyFont="1" applyAlignment="1">
      <alignment vertical="center" wrapText="1"/>
    </xf>
    <xf numFmtId="0" fontId="6" fillId="0" borderId="0" xfId="1" applyFont="1" applyAlignment="1">
      <alignment horizontal="left" vertical="center" wrapText="1"/>
    </xf>
    <xf numFmtId="0" fontId="12" fillId="2" borderId="3" xfId="1" applyFont="1" applyFill="1" applyBorder="1" applyAlignment="1">
      <alignment horizontal="center" vertical="center" wrapText="1"/>
    </xf>
    <xf numFmtId="0" fontId="12" fillId="2" borderId="4" xfId="1" applyFont="1" applyFill="1" applyBorder="1" applyAlignment="1">
      <alignment horizontal="center" vertical="center" wrapText="1"/>
    </xf>
    <xf numFmtId="0" fontId="12" fillId="2" borderId="1" xfId="1" applyFont="1" applyFill="1" applyBorder="1" applyAlignment="1">
      <alignment horizontal="center" vertical="center" wrapText="1"/>
    </xf>
    <xf numFmtId="0" fontId="12" fillId="2" borderId="8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7" xfId="1" applyFont="1" applyFill="1" applyBorder="1" applyAlignment="1">
      <alignment horizontal="center" vertical="center" wrapText="1"/>
    </xf>
    <xf numFmtId="3" fontId="15" fillId="0" borderId="12" xfId="0" applyNumberFormat="1" applyFont="1" applyBorder="1" applyAlignment="1">
      <alignment horizontal="center" vertical="center"/>
    </xf>
    <xf numFmtId="3" fontId="15" fillId="0" borderId="13" xfId="0" applyNumberFormat="1" applyFont="1" applyBorder="1" applyAlignment="1">
      <alignment horizontal="center" vertical="center"/>
    </xf>
  </cellXfs>
  <cellStyles count="7">
    <cellStyle name="Excel Built-in Normal" xfId="3"/>
    <cellStyle name="Excel Built-in Normal 2" xfId="4"/>
    <cellStyle name="Millares 17" xfId="2"/>
    <cellStyle name="Normal" xfId="0" builtinId="0"/>
    <cellStyle name="Normal 2" xfId="1"/>
    <cellStyle name="Normal 3" xfId="5"/>
    <cellStyle name="Porcentaj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190500</xdr:colOff>
      <xdr:row>1</xdr:row>
      <xdr:rowOff>38100</xdr:rowOff>
    </xdr:from>
    <xdr:to>
      <xdr:col>2</xdr:col>
      <xdr:colOff>446405</xdr:colOff>
      <xdr:row>3</xdr:row>
      <xdr:rowOff>230505</xdr:rowOff>
    </xdr:to>
    <xdr:pic>
      <xdr:nvPicPr>
        <xdr:cNvPr id="2" name="0 Imagen">
          <a:extLst>
            <a:ext uri="{FF2B5EF4-FFF2-40B4-BE49-F238E27FC236}">
              <a16:creationId xmlns="" xmlns:a16="http://schemas.microsoft.com/office/drawing/2014/main" id="{3A6D06FF-E1D4-48E3-8F32-D5358B8127F4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" y="209550"/>
          <a:ext cx="1818005" cy="6972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3:K73"/>
  <sheetViews>
    <sheetView tabSelected="1" view="pageBreakPreview" topLeftCell="A67" zoomScaleNormal="100" zoomScaleSheetLayoutView="100" workbookViewId="0">
      <selection activeCell="I79" sqref="I79"/>
    </sheetView>
  </sheetViews>
  <sheetFormatPr baseColWidth="10" defaultColWidth="11.42578125" defaultRowHeight="13.5" x14ac:dyDescent="0.25"/>
  <cols>
    <col min="1" max="1" width="3.28515625" style="1" bestFit="1" customWidth="1"/>
    <col min="2" max="2" width="20.140625" style="1" customWidth="1"/>
    <col min="3" max="3" width="9.7109375" style="1" customWidth="1"/>
    <col min="4" max="4" width="14.85546875" style="1" customWidth="1"/>
    <col min="5" max="5" width="13.5703125" style="1" bestFit="1" customWidth="1"/>
    <col min="6" max="6" width="8.7109375" style="1" customWidth="1"/>
    <col min="7" max="7" width="7.5703125" style="1" customWidth="1"/>
    <col min="8" max="8" width="8.28515625" style="1" customWidth="1"/>
    <col min="9" max="9" width="15.85546875" style="1" customWidth="1"/>
    <col min="10" max="10" width="11.42578125" style="1"/>
    <col min="11" max="11" width="3.85546875" style="1" customWidth="1"/>
    <col min="12" max="16384" width="11.42578125" style="1"/>
  </cols>
  <sheetData>
    <row r="3" spans="1:11" ht="26.45" customHeight="1" x14ac:dyDescent="0.25"/>
    <row r="4" spans="1:11" ht="55.5" customHeight="1" x14ac:dyDescent="0.25">
      <c r="A4" s="2"/>
      <c r="B4" s="38" t="s">
        <v>0</v>
      </c>
      <c r="C4" s="38"/>
      <c r="D4" s="38"/>
      <c r="E4" s="38"/>
      <c r="F4" s="38"/>
      <c r="G4" s="38"/>
      <c r="H4" s="38"/>
      <c r="I4" s="38"/>
    </row>
    <row r="5" spans="1:11" ht="20.25" customHeight="1" x14ac:dyDescent="0.25">
      <c r="A5" s="2"/>
      <c r="B5" s="3" t="s">
        <v>1</v>
      </c>
      <c r="C5" s="3"/>
      <c r="D5" s="39" t="s">
        <v>2</v>
      </c>
      <c r="E5" s="39"/>
      <c r="F5" s="4"/>
      <c r="G5" s="4"/>
      <c r="H5" s="4"/>
      <c r="I5" s="4"/>
    </row>
    <row r="6" spans="1:11" ht="17.25" customHeight="1" x14ac:dyDescent="0.25">
      <c r="A6" s="2"/>
      <c r="B6" s="5" t="s">
        <v>3</v>
      </c>
      <c r="C6" s="5"/>
      <c r="D6" s="5"/>
      <c r="E6" s="6">
        <v>45291</v>
      </c>
      <c r="F6" s="4"/>
      <c r="G6" s="4"/>
      <c r="H6" s="4"/>
      <c r="I6" s="4"/>
    </row>
    <row r="7" spans="1:11" ht="32.25" customHeight="1" x14ac:dyDescent="0.25">
      <c r="A7" s="2"/>
      <c r="B7" s="40" t="s">
        <v>4</v>
      </c>
      <c r="C7" s="40"/>
      <c r="D7" s="40"/>
      <c r="E7" s="40"/>
      <c r="F7" s="40"/>
      <c r="G7" s="40"/>
      <c r="H7" s="40"/>
      <c r="I7" s="40"/>
    </row>
    <row r="8" spans="1:11" ht="31.5" customHeight="1" x14ac:dyDescent="0.25">
      <c r="A8" s="2"/>
      <c r="B8" s="41" t="s">
        <v>5</v>
      </c>
      <c r="C8" s="41"/>
      <c r="D8" s="41"/>
      <c r="E8" s="41"/>
      <c r="F8" s="41"/>
      <c r="G8" s="41"/>
      <c r="H8" s="41"/>
      <c r="I8" s="41"/>
    </row>
    <row r="9" spans="1:11" ht="21.75" customHeight="1" x14ac:dyDescent="0.25">
      <c r="A9" s="2"/>
      <c r="B9" s="7" t="s">
        <v>6</v>
      </c>
      <c r="C9" s="8" t="s">
        <v>7</v>
      </c>
      <c r="D9" s="8"/>
      <c r="E9" s="8"/>
      <c r="F9" s="8"/>
      <c r="G9" s="8"/>
      <c r="H9" s="8"/>
      <c r="I9" s="9"/>
    </row>
    <row r="10" spans="1:11" ht="21.75" customHeight="1" x14ac:dyDescent="0.25">
      <c r="A10" s="2"/>
      <c r="B10" s="7" t="s">
        <v>8</v>
      </c>
      <c r="C10" s="8" t="s">
        <v>7</v>
      </c>
      <c r="D10" s="8"/>
      <c r="E10" s="8"/>
      <c r="F10" s="8"/>
      <c r="G10" s="8"/>
      <c r="H10" s="8"/>
      <c r="I10" s="9"/>
    </row>
    <row r="11" spans="1:11" ht="16.5" customHeight="1" x14ac:dyDescent="0.25">
      <c r="A11" s="2"/>
      <c r="B11" s="7" t="s">
        <v>9</v>
      </c>
      <c r="C11" s="8" t="s">
        <v>7</v>
      </c>
      <c r="D11" s="8"/>
      <c r="E11" s="8"/>
      <c r="F11" s="8"/>
      <c r="G11" s="8"/>
      <c r="H11" s="8"/>
      <c r="I11" s="8"/>
      <c r="J11" s="8"/>
      <c r="K11" s="8"/>
    </row>
    <row r="12" spans="1:11" ht="16.5" customHeight="1" x14ac:dyDescent="0.3">
      <c r="A12" s="2"/>
      <c r="B12" s="10"/>
      <c r="C12" s="8"/>
      <c r="D12" s="8"/>
      <c r="E12" s="8"/>
      <c r="F12" s="8"/>
      <c r="G12" s="8"/>
      <c r="H12" s="8"/>
      <c r="I12" s="8"/>
      <c r="J12" s="8"/>
      <c r="K12" s="8"/>
    </row>
    <row r="13" spans="1:11" ht="17.25" x14ac:dyDescent="0.25">
      <c r="A13" s="2"/>
      <c r="B13" s="11" t="s">
        <v>10</v>
      </c>
      <c r="C13" s="11"/>
      <c r="D13" s="11"/>
      <c r="E13" s="9"/>
      <c r="F13" s="9"/>
      <c r="G13" s="9"/>
      <c r="H13" s="9"/>
      <c r="I13" s="9"/>
    </row>
    <row r="14" spans="1:11" x14ac:dyDescent="0.25">
      <c r="A14" s="2"/>
      <c r="B14" s="11"/>
      <c r="C14" s="11"/>
      <c r="D14" s="11"/>
      <c r="G14" s="2"/>
      <c r="H14" s="2"/>
    </row>
    <row r="15" spans="1:11" x14ac:dyDescent="0.25">
      <c r="A15" s="2"/>
      <c r="B15" s="11"/>
      <c r="C15" s="11"/>
      <c r="D15" s="11"/>
      <c r="G15" s="2"/>
      <c r="H15" s="2"/>
    </row>
    <row r="16" spans="1:11" ht="24" customHeight="1" thickBot="1" x14ac:dyDescent="0.35">
      <c r="A16" s="2"/>
      <c r="D16" s="12" t="s">
        <v>11</v>
      </c>
      <c r="E16" s="12"/>
      <c r="G16" s="2"/>
      <c r="H16" s="2"/>
    </row>
    <row r="17" spans="1:11" ht="22.5" customHeight="1" x14ac:dyDescent="0.25">
      <c r="A17" s="28"/>
      <c r="B17" s="13"/>
      <c r="C17" s="13"/>
      <c r="D17" s="29" t="s">
        <v>12</v>
      </c>
      <c r="E17" s="30"/>
      <c r="F17" s="30" t="s">
        <v>13</v>
      </c>
      <c r="G17" s="35" t="s">
        <v>14</v>
      </c>
      <c r="H17" s="35" t="s">
        <v>15</v>
      </c>
      <c r="I17" s="35" t="s">
        <v>16</v>
      </c>
      <c r="J17" s="42" t="s">
        <v>17</v>
      </c>
      <c r="K17" s="43"/>
    </row>
    <row r="18" spans="1:11" ht="12.75" customHeight="1" thickBot="1" x14ac:dyDescent="0.3">
      <c r="A18" s="28"/>
      <c r="B18" s="14" t="s">
        <v>18</v>
      </c>
      <c r="C18" s="14"/>
      <c r="D18" s="31"/>
      <c r="E18" s="32"/>
      <c r="F18" s="33"/>
      <c r="G18" s="36"/>
      <c r="H18" s="36"/>
      <c r="I18" s="36"/>
      <c r="J18" s="44" t="s">
        <v>19</v>
      </c>
      <c r="K18" s="45"/>
    </row>
    <row r="19" spans="1:11" ht="12.75" customHeight="1" thickBot="1" x14ac:dyDescent="0.3">
      <c r="A19" s="28"/>
      <c r="B19" s="15"/>
      <c r="C19" s="15" t="s">
        <v>20</v>
      </c>
      <c r="D19" s="16" t="s">
        <v>21</v>
      </c>
      <c r="E19" s="16" t="s">
        <v>22</v>
      </c>
      <c r="F19" s="34"/>
      <c r="G19" s="37"/>
      <c r="H19" s="37"/>
      <c r="I19" s="37"/>
      <c r="J19" s="46"/>
      <c r="K19" s="47"/>
    </row>
    <row r="20" spans="1:11" ht="18" customHeight="1" thickBot="1" x14ac:dyDescent="0.35">
      <c r="A20" s="17">
        <v>1</v>
      </c>
      <c r="B20" s="18" t="s">
        <v>23</v>
      </c>
      <c r="C20" s="18"/>
      <c r="D20" s="18">
        <v>1</v>
      </c>
      <c r="E20" s="19">
        <v>224648</v>
      </c>
      <c r="F20" s="19">
        <v>224648</v>
      </c>
      <c r="G20" s="20" t="s">
        <v>24</v>
      </c>
      <c r="H20" s="20">
        <v>5</v>
      </c>
      <c r="I20" s="19">
        <f>F20*100000</f>
        <v>22464800000</v>
      </c>
      <c r="J20" s="21">
        <f>I20*100/$I$70</f>
        <v>33.036470588235296</v>
      </c>
      <c r="K20" s="22"/>
    </row>
    <row r="21" spans="1:11" ht="18" customHeight="1" thickBot="1" x14ac:dyDescent="0.35">
      <c r="A21" s="17">
        <f>+A20+1</f>
        <v>2</v>
      </c>
      <c r="B21" s="18" t="s">
        <v>25</v>
      </c>
      <c r="C21" s="18"/>
      <c r="D21" s="19">
        <v>224648</v>
      </c>
      <c r="E21" s="19">
        <f>+F21+D21</f>
        <v>336973</v>
      </c>
      <c r="F21" s="19">
        <v>112325</v>
      </c>
      <c r="G21" s="20" t="s">
        <v>24</v>
      </c>
      <c r="H21" s="20">
        <v>5</v>
      </c>
      <c r="I21" s="19">
        <f t="shared" ref="I21:I30" si="0">F21*100000</f>
        <v>11232500000</v>
      </c>
      <c r="J21" s="21">
        <f t="shared" ref="J21:J41" si="1">I21*100/$I$70</f>
        <v>16.518382352941178</v>
      </c>
      <c r="K21" s="22"/>
    </row>
    <row r="22" spans="1:11" ht="18" customHeight="1" thickBot="1" x14ac:dyDescent="0.35">
      <c r="A22" s="17">
        <f t="shared" ref="A22:A41" si="2">+A21+1</f>
        <v>3</v>
      </c>
      <c r="B22" s="18" t="s">
        <v>23</v>
      </c>
      <c r="C22" s="18"/>
      <c r="D22" s="19">
        <f>+E21</f>
        <v>336973</v>
      </c>
      <c r="E22" s="19">
        <f>+D22+F22</f>
        <v>369375</v>
      </c>
      <c r="F22" s="19">
        <v>32402</v>
      </c>
      <c r="G22" s="20" t="s">
        <v>26</v>
      </c>
      <c r="H22" s="20">
        <v>1</v>
      </c>
      <c r="I22" s="19">
        <f t="shared" si="0"/>
        <v>3240200000</v>
      </c>
      <c r="J22" s="21">
        <f t="shared" si="1"/>
        <v>4.7649999999999997</v>
      </c>
      <c r="K22" s="22"/>
    </row>
    <row r="23" spans="1:11" ht="18" customHeight="1" thickBot="1" x14ac:dyDescent="0.35">
      <c r="A23" s="17">
        <f t="shared" si="2"/>
        <v>4</v>
      </c>
      <c r="B23" s="18" t="s">
        <v>25</v>
      </c>
      <c r="C23" s="18"/>
      <c r="D23" s="19">
        <f t="shared" ref="D23:D30" si="3">+E22</f>
        <v>369375</v>
      </c>
      <c r="E23" s="19">
        <f t="shared" ref="E23:E41" si="4">+D23+F23</f>
        <v>385575</v>
      </c>
      <c r="F23" s="19">
        <v>16200</v>
      </c>
      <c r="G23" s="20" t="s">
        <v>26</v>
      </c>
      <c r="H23" s="20">
        <v>1</v>
      </c>
      <c r="I23" s="19">
        <f t="shared" si="0"/>
        <v>1620000000</v>
      </c>
      <c r="J23" s="21">
        <f t="shared" si="1"/>
        <v>2.3823529411764706</v>
      </c>
      <c r="K23" s="22"/>
    </row>
    <row r="24" spans="1:11" ht="18" customHeight="1" thickBot="1" x14ac:dyDescent="0.35">
      <c r="A24" s="17">
        <f t="shared" si="2"/>
        <v>5</v>
      </c>
      <c r="B24" s="18" t="s">
        <v>27</v>
      </c>
      <c r="C24" s="18"/>
      <c r="D24" s="19">
        <f t="shared" si="3"/>
        <v>385575</v>
      </c>
      <c r="E24" s="19">
        <f t="shared" si="4"/>
        <v>413064</v>
      </c>
      <c r="F24" s="19">
        <v>27489</v>
      </c>
      <c r="G24" s="20" t="s">
        <v>26</v>
      </c>
      <c r="H24" s="20">
        <v>1</v>
      </c>
      <c r="I24" s="19">
        <f t="shared" si="0"/>
        <v>2748900000</v>
      </c>
      <c r="J24" s="21">
        <f t="shared" si="1"/>
        <v>4.0425000000000004</v>
      </c>
      <c r="K24" s="22"/>
    </row>
    <row r="25" spans="1:11" ht="18" customHeight="1" thickBot="1" x14ac:dyDescent="0.35">
      <c r="A25" s="17">
        <f t="shared" si="2"/>
        <v>6</v>
      </c>
      <c r="B25" s="18" t="s">
        <v>28</v>
      </c>
      <c r="C25" s="18"/>
      <c r="D25" s="19">
        <f t="shared" si="3"/>
        <v>413064</v>
      </c>
      <c r="E25" s="19">
        <f t="shared" si="4"/>
        <v>440553</v>
      </c>
      <c r="F25" s="19">
        <v>27489</v>
      </c>
      <c r="G25" s="20" t="s">
        <v>26</v>
      </c>
      <c r="H25" s="20">
        <v>1</v>
      </c>
      <c r="I25" s="19">
        <f t="shared" si="0"/>
        <v>2748900000</v>
      </c>
      <c r="J25" s="21">
        <f t="shared" si="1"/>
        <v>4.0425000000000004</v>
      </c>
      <c r="K25" s="22"/>
    </row>
    <row r="26" spans="1:11" ht="18" customHeight="1" thickBot="1" x14ac:dyDescent="0.35">
      <c r="A26" s="17">
        <f t="shared" si="2"/>
        <v>7</v>
      </c>
      <c r="B26" s="18" t="s">
        <v>29</v>
      </c>
      <c r="C26" s="18"/>
      <c r="D26" s="19">
        <f t="shared" si="3"/>
        <v>440553</v>
      </c>
      <c r="E26" s="19">
        <f t="shared" si="4"/>
        <v>468042</v>
      </c>
      <c r="F26" s="19">
        <v>27489</v>
      </c>
      <c r="G26" s="20" t="s">
        <v>26</v>
      </c>
      <c r="H26" s="20">
        <v>1</v>
      </c>
      <c r="I26" s="19">
        <f t="shared" si="0"/>
        <v>2748900000</v>
      </c>
      <c r="J26" s="21">
        <f t="shared" si="1"/>
        <v>4.0425000000000004</v>
      </c>
      <c r="K26" s="22"/>
    </row>
    <row r="27" spans="1:11" ht="18" customHeight="1" thickBot="1" x14ac:dyDescent="0.35">
      <c r="A27" s="17">
        <f t="shared" si="2"/>
        <v>8</v>
      </c>
      <c r="B27" s="18" t="s">
        <v>30</v>
      </c>
      <c r="C27" s="18"/>
      <c r="D27" s="19">
        <f t="shared" si="3"/>
        <v>468042</v>
      </c>
      <c r="E27" s="19">
        <f t="shared" si="4"/>
        <v>495531</v>
      </c>
      <c r="F27" s="19">
        <v>27489</v>
      </c>
      <c r="G27" s="20" t="s">
        <v>26</v>
      </c>
      <c r="H27" s="20">
        <v>1</v>
      </c>
      <c r="I27" s="19">
        <f t="shared" si="0"/>
        <v>2748900000</v>
      </c>
      <c r="J27" s="21">
        <f t="shared" si="1"/>
        <v>4.0425000000000004</v>
      </c>
      <c r="K27" s="22"/>
    </row>
    <row r="28" spans="1:11" ht="18" customHeight="1" thickBot="1" x14ac:dyDescent="0.35">
      <c r="A28" s="17">
        <f t="shared" si="2"/>
        <v>9</v>
      </c>
      <c r="B28" s="18" t="s">
        <v>31</v>
      </c>
      <c r="C28" s="18"/>
      <c r="D28" s="19">
        <f t="shared" si="3"/>
        <v>495531</v>
      </c>
      <c r="E28" s="19">
        <f t="shared" si="4"/>
        <v>523020</v>
      </c>
      <c r="F28" s="19">
        <v>27489</v>
      </c>
      <c r="G28" s="20" t="s">
        <v>26</v>
      </c>
      <c r="H28" s="20">
        <v>1</v>
      </c>
      <c r="I28" s="19">
        <f t="shared" si="0"/>
        <v>2748900000</v>
      </c>
      <c r="J28" s="21">
        <f t="shared" si="1"/>
        <v>4.0425000000000004</v>
      </c>
      <c r="K28" s="22"/>
    </row>
    <row r="29" spans="1:11" ht="18" customHeight="1" thickBot="1" x14ac:dyDescent="0.35">
      <c r="A29" s="17">
        <f t="shared" si="2"/>
        <v>10</v>
      </c>
      <c r="B29" s="18" t="s">
        <v>23</v>
      </c>
      <c r="C29" s="18"/>
      <c r="D29" s="19">
        <f t="shared" si="3"/>
        <v>523020</v>
      </c>
      <c r="E29" s="19">
        <f t="shared" si="4"/>
        <v>583236</v>
      </c>
      <c r="F29" s="19">
        <v>60216</v>
      </c>
      <c r="G29" s="20" t="s">
        <v>32</v>
      </c>
      <c r="H29" s="20">
        <v>0</v>
      </c>
      <c r="I29" s="19">
        <f t="shared" si="0"/>
        <v>6021600000</v>
      </c>
      <c r="J29" s="21">
        <f t="shared" si="1"/>
        <v>8.855294117647059</v>
      </c>
      <c r="K29" s="22"/>
    </row>
    <row r="30" spans="1:11" ht="18" customHeight="1" thickBot="1" x14ac:dyDescent="0.35">
      <c r="A30" s="17">
        <f t="shared" si="2"/>
        <v>11</v>
      </c>
      <c r="B30" s="18" t="s">
        <v>25</v>
      </c>
      <c r="C30" s="18"/>
      <c r="D30" s="19">
        <f t="shared" si="3"/>
        <v>583236</v>
      </c>
      <c r="E30" s="19">
        <f t="shared" si="4"/>
        <v>641092</v>
      </c>
      <c r="F30" s="19">
        <v>57856</v>
      </c>
      <c r="G30" s="20" t="s">
        <v>32</v>
      </c>
      <c r="H30" s="20">
        <v>0</v>
      </c>
      <c r="I30" s="19">
        <f t="shared" si="0"/>
        <v>5785600000</v>
      </c>
      <c r="J30" s="21">
        <f t="shared" si="1"/>
        <v>8.5082352941176467</v>
      </c>
      <c r="K30" s="22"/>
    </row>
    <row r="31" spans="1:11" ht="18" customHeight="1" thickBot="1" x14ac:dyDescent="0.35">
      <c r="A31" s="17">
        <f t="shared" si="2"/>
        <v>12</v>
      </c>
      <c r="B31" s="18" t="s">
        <v>23</v>
      </c>
      <c r="C31" s="18"/>
      <c r="D31" s="19">
        <f>+E30</f>
        <v>641092</v>
      </c>
      <c r="E31" s="19">
        <f t="shared" si="4"/>
        <v>654726</v>
      </c>
      <c r="F31" s="19">
        <v>13634</v>
      </c>
      <c r="G31" s="20" t="s">
        <v>24</v>
      </c>
      <c r="H31" s="20">
        <v>5</v>
      </c>
      <c r="I31" s="19">
        <f>F31*100000</f>
        <v>1363400000</v>
      </c>
      <c r="J31" s="21">
        <f t="shared" si="1"/>
        <v>2.0049999999999999</v>
      </c>
      <c r="K31" s="22"/>
    </row>
    <row r="32" spans="1:11" ht="18" customHeight="1" thickBot="1" x14ac:dyDescent="0.35">
      <c r="A32" s="17">
        <f t="shared" si="2"/>
        <v>13</v>
      </c>
      <c r="B32" s="18" t="s">
        <v>25</v>
      </c>
      <c r="C32" s="18"/>
      <c r="D32" s="19">
        <f t="shared" ref="D32:D41" si="5">+E31</f>
        <v>654726</v>
      </c>
      <c r="E32" s="19">
        <f t="shared" si="4"/>
        <v>661544</v>
      </c>
      <c r="F32" s="19">
        <v>6818</v>
      </c>
      <c r="G32" s="20" t="s">
        <v>24</v>
      </c>
      <c r="H32" s="20">
        <v>5</v>
      </c>
      <c r="I32" s="19">
        <f>F32*100000</f>
        <v>681800000</v>
      </c>
      <c r="J32" s="21">
        <f t="shared" si="1"/>
        <v>1.0026470588235294</v>
      </c>
      <c r="K32" s="22"/>
    </row>
    <row r="33" spans="1:11" ht="18" customHeight="1" thickBot="1" x14ac:dyDescent="0.35">
      <c r="A33" s="17">
        <f t="shared" si="2"/>
        <v>14</v>
      </c>
      <c r="B33" s="18" t="s">
        <v>23</v>
      </c>
      <c r="C33" s="18"/>
      <c r="D33" s="19">
        <f t="shared" si="5"/>
        <v>661544</v>
      </c>
      <c r="E33" s="19">
        <f t="shared" si="4"/>
        <v>663511</v>
      </c>
      <c r="F33" s="19">
        <v>1967</v>
      </c>
      <c r="G33" s="20" t="s">
        <v>33</v>
      </c>
      <c r="H33" s="20">
        <v>1</v>
      </c>
      <c r="I33" s="19">
        <f t="shared" ref="I33:I41" si="6">F33*100000</f>
        <v>196700000</v>
      </c>
      <c r="J33" s="21">
        <f t="shared" si="1"/>
        <v>0.28926470588235292</v>
      </c>
      <c r="K33" s="22"/>
    </row>
    <row r="34" spans="1:11" ht="18" customHeight="1" thickBot="1" x14ac:dyDescent="0.35">
      <c r="A34" s="17">
        <f t="shared" si="2"/>
        <v>15</v>
      </c>
      <c r="B34" s="18" t="s">
        <v>25</v>
      </c>
      <c r="C34" s="18"/>
      <c r="D34" s="19">
        <f t="shared" si="5"/>
        <v>663511</v>
      </c>
      <c r="E34" s="19">
        <f t="shared" si="4"/>
        <v>664494</v>
      </c>
      <c r="F34" s="19">
        <v>983</v>
      </c>
      <c r="G34" s="20" t="s">
        <v>33</v>
      </c>
      <c r="H34" s="20">
        <v>1</v>
      </c>
      <c r="I34" s="19">
        <f t="shared" si="6"/>
        <v>98300000</v>
      </c>
      <c r="J34" s="21">
        <f t="shared" si="1"/>
        <v>0.14455882352941177</v>
      </c>
      <c r="K34" s="22"/>
    </row>
    <row r="35" spans="1:11" ht="18" customHeight="1" thickBot="1" x14ac:dyDescent="0.35">
      <c r="A35" s="17">
        <f t="shared" si="2"/>
        <v>16</v>
      </c>
      <c r="B35" s="18" t="s">
        <v>31</v>
      </c>
      <c r="C35" s="18"/>
      <c r="D35" s="19">
        <f t="shared" si="5"/>
        <v>664494</v>
      </c>
      <c r="E35" s="19">
        <f t="shared" si="4"/>
        <v>666162</v>
      </c>
      <c r="F35" s="19">
        <v>1668</v>
      </c>
      <c r="G35" s="20" t="s">
        <v>33</v>
      </c>
      <c r="H35" s="20">
        <v>1</v>
      </c>
      <c r="I35" s="19">
        <f t="shared" si="6"/>
        <v>166800000</v>
      </c>
      <c r="J35" s="21">
        <f t="shared" si="1"/>
        <v>0.24529411764705883</v>
      </c>
      <c r="K35" s="22"/>
    </row>
    <row r="36" spans="1:11" ht="18" customHeight="1" thickBot="1" x14ac:dyDescent="0.35">
      <c r="A36" s="17">
        <f t="shared" si="2"/>
        <v>17</v>
      </c>
      <c r="B36" s="18" t="s">
        <v>29</v>
      </c>
      <c r="C36" s="18"/>
      <c r="D36" s="19">
        <f t="shared" si="5"/>
        <v>666162</v>
      </c>
      <c r="E36" s="19">
        <f t="shared" si="4"/>
        <v>667830</v>
      </c>
      <c r="F36" s="19">
        <v>1668</v>
      </c>
      <c r="G36" s="20" t="s">
        <v>33</v>
      </c>
      <c r="H36" s="20">
        <v>1</v>
      </c>
      <c r="I36" s="19">
        <f t="shared" si="6"/>
        <v>166800000</v>
      </c>
      <c r="J36" s="21">
        <f t="shared" si="1"/>
        <v>0.24529411764705883</v>
      </c>
      <c r="K36" s="22"/>
    </row>
    <row r="37" spans="1:11" ht="18" customHeight="1" thickBot="1" x14ac:dyDescent="0.35">
      <c r="A37" s="17">
        <f t="shared" si="2"/>
        <v>18</v>
      </c>
      <c r="B37" s="18" t="s">
        <v>27</v>
      </c>
      <c r="C37" s="18"/>
      <c r="D37" s="19">
        <f t="shared" si="5"/>
        <v>667830</v>
      </c>
      <c r="E37" s="19">
        <f t="shared" si="4"/>
        <v>669498</v>
      </c>
      <c r="F37" s="19">
        <v>1668</v>
      </c>
      <c r="G37" s="20" t="s">
        <v>33</v>
      </c>
      <c r="H37" s="20">
        <v>1</v>
      </c>
      <c r="I37" s="19">
        <f t="shared" si="6"/>
        <v>166800000</v>
      </c>
      <c r="J37" s="21">
        <f t="shared" si="1"/>
        <v>0.24529411764705883</v>
      </c>
      <c r="K37" s="22"/>
    </row>
    <row r="38" spans="1:11" ht="18" customHeight="1" thickBot="1" x14ac:dyDescent="0.35">
      <c r="A38" s="17">
        <f t="shared" si="2"/>
        <v>19</v>
      </c>
      <c r="B38" s="18" t="s">
        <v>30</v>
      </c>
      <c r="C38" s="18"/>
      <c r="D38" s="19">
        <f t="shared" si="5"/>
        <v>669498</v>
      </c>
      <c r="E38" s="19">
        <f t="shared" si="4"/>
        <v>671166</v>
      </c>
      <c r="F38" s="19">
        <v>1668</v>
      </c>
      <c r="G38" s="20" t="s">
        <v>33</v>
      </c>
      <c r="H38" s="20">
        <v>1</v>
      </c>
      <c r="I38" s="19">
        <f t="shared" si="6"/>
        <v>166800000</v>
      </c>
      <c r="J38" s="21">
        <f t="shared" si="1"/>
        <v>0.24529411764705883</v>
      </c>
      <c r="K38" s="22"/>
    </row>
    <row r="39" spans="1:11" ht="18" customHeight="1" thickBot="1" x14ac:dyDescent="0.35">
      <c r="A39" s="17">
        <f t="shared" si="2"/>
        <v>20</v>
      </c>
      <c r="B39" s="18" t="s">
        <v>28</v>
      </c>
      <c r="C39" s="18"/>
      <c r="D39" s="19">
        <f t="shared" si="5"/>
        <v>671166</v>
      </c>
      <c r="E39" s="19">
        <f t="shared" si="4"/>
        <v>672834</v>
      </c>
      <c r="F39" s="19">
        <v>1668</v>
      </c>
      <c r="G39" s="20" t="s">
        <v>33</v>
      </c>
      <c r="H39" s="20">
        <v>1</v>
      </c>
      <c r="I39" s="19">
        <f t="shared" si="6"/>
        <v>166800000</v>
      </c>
      <c r="J39" s="21">
        <f t="shared" si="1"/>
        <v>0.24529411764705883</v>
      </c>
      <c r="K39" s="22"/>
    </row>
    <row r="40" spans="1:11" ht="18" customHeight="1" thickBot="1" x14ac:dyDescent="0.35">
      <c r="A40" s="17">
        <f t="shared" si="2"/>
        <v>21</v>
      </c>
      <c r="B40" s="18" t="s">
        <v>23</v>
      </c>
      <c r="C40" s="18"/>
      <c r="D40" s="19">
        <f t="shared" si="5"/>
        <v>672834</v>
      </c>
      <c r="E40" s="19">
        <f t="shared" si="4"/>
        <v>676488</v>
      </c>
      <c r="F40" s="19">
        <v>3654</v>
      </c>
      <c r="G40" s="20" t="s">
        <v>32</v>
      </c>
      <c r="H40" s="20">
        <v>0</v>
      </c>
      <c r="I40" s="19">
        <f t="shared" si="6"/>
        <v>365400000</v>
      </c>
      <c r="J40" s="21">
        <f t="shared" si="1"/>
        <v>0.53735294117647059</v>
      </c>
      <c r="K40" s="22"/>
    </row>
    <row r="41" spans="1:11" ht="18" customHeight="1" thickBot="1" x14ac:dyDescent="0.35">
      <c r="A41" s="17">
        <f t="shared" si="2"/>
        <v>22</v>
      </c>
      <c r="B41" s="18" t="s">
        <v>25</v>
      </c>
      <c r="C41" s="18"/>
      <c r="D41" s="19">
        <f t="shared" si="5"/>
        <v>676488</v>
      </c>
      <c r="E41" s="19">
        <f t="shared" si="4"/>
        <v>680000</v>
      </c>
      <c r="F41" s="19">
        <v>3512</v>
      </c>
      <c r="G41" s="20" t="s">
        <v>32</v>
      </c>
      <c r="H41" s="20">
        <v>0</v>
      </c>
      <c r="I41" s="19">
        <f t="shared" si="6"/>
        <v>351200000</v>
      </c>
      <c r="J41" s="21">
        <f t="shared" si="1"/>
        <v>0.51647058823529413</v>
      </c>
      <c r="K41" s="22"/>
    </row>
    <row r="42" spans="1:11" ht="17.25" customHeight="1" thickBot="1" x14ac:dyDescent="0.3">
      <c r="A42" s="23"/>
      <c r="B42" s="24" t="s">
        <v>34</v>
      </c>
      <c r="C42" s="24"/>
      <c r="D42" s="25"/>
      <c r="E42" s="25"/>
      <c r="F42" s="25">
        <f>SUM(F20:F41)</f>
        <v>680000</v>
      </c>
      <c r="G42" s="26"/>
      <c r="H42" s="26"/>
      <c r="I42" s="25">
        <f>SUM(I20:I41)</f>
        <v>68000000000</v>
      </c>
      <c r="J42" s="48">
        <f>SUM(J20:J41)</f>
        <v>100.00000000000004</v>
      </c>
      <c r="K42" s="49"/>
    </row>
    <row r="43" spans="1:11" ht="17.25" customHeight="1" x14ac:dyDescent="0.25"/>
    <row r="44" spans="1:11" ht="22.5" customHeight="1" thickBot="1" x14ac:dyDescent="0.35">
      <c r="A44" s="2"/>
      <c r="D44" s="12" t="s">
        <v>35</v>
      </c>
      <c r="E44" s="12"/>
      <c r="G44" s="2"/>
      <c r="H44" s="2"/>
    </row>
    <row r="45" spans="1:11" ht="17.25" customHeight="1" x14ac:dyDescent="0.25">
      <c r="A45" s="28"/>
      <c r="B45" s="13"/>
      <c r="C45" s="13"/>
      <c r="D45" s="29" t="s">
        <v>12</v>
      </c>
      <c r="E45" s="30"/>
      <c r="F45" s="30" t="s">
        <v>13</v>
      </c>
      <c r="G45" s="35" t="s">
        <v>14</v>
      </c>
      <c r="H45" s="35" t="s">
        <v>15</v>
      </c>
      <c r="I45" s="35" t="s">
        <v>16</v>
      </c>
      <c r="J45" s="42" t="s">
        <v>17</v>
      </c>
      <c r="K45" s="43"/>
    </row>
    <row r="46" spans="1:11" ht="12.75" customHeight="1" thickBot="1" x14ac:dyDescent="0.3">
      <c r="A46" s="28"/>
      <c r="B46" s="14" t="s">
        <v>18</v>
      </c>
      <c r="C46" s="14"/>
      <c r="D46" s="31"/>
      <c r="E46" s="32"/>
      <c r="F46" s="33"/>
      <c r="G46" s="36"/>
      <c r="H46" s="36"/>
      <c r="I46" s="36"/>
      <c r="J46" s="44" t="s">
        <v>19</v>
      </c>
      <c r="K46" s="45"/>
    </row>
    <row r="47" spans="1:11" ht="12.75" customHeight="1" thickBot="1" x14ac:dyDescent="0.3">
      <c r="A47" s="28"/>
      <c r="B47" s="15"/>
      <c r="C47" s="15" t="s">
        <v>20</v>
      </c>
      <c r="D47" s="16" t="s">
        <v>21</v>
      </c>
      <c r="E47" s="16" t="s">
        <v>22</v>
      </c>
      <c r="F47" s="34"/>
      <c r="G47" s="37"/>
      <c r="H47" s="37"/>
      <c r="I47" s="37"/>
      <c r="J47" s="46"/>
      <c r="K47" s="47"/>
    </row>
    <row r="48" spans="1:11" ht="18" customHeight="1" thickBot="1" x14ac:dyDescent="0.35">
      <c r="A48" s="17">
        <v>1</v>
      </c>
      <c r="B48" s="18" t="s">
        <v>23</v>
      </c>
      <c r="C48" s="18"/>
      <c r="D48" s="18">
        <v>1</v>
      </c>
      <c r="E48" s="19">
        <v>224648</v>
      </c>
      <c r="F48" s="19">
        <v>224648</v>
      </c>
      <c r="G48" s="20" t="s">
        <v>24</v>
      </c>
      <c r="H48" s="20">
        <v>5</v>
      </c>
      <c r="I48" s="19">
        <f>F48*100000</f>
        <v>22464800000</v>
      </c>
      <c r="J48" s="21">
        <f>I48*100/$I$70</f>
        <v>33.036470588235296</v>
      </c>
      <c r="K48" s="22"/>
    </row>
    <row r="49" spans="1:11" ht="18" customHeight="1" thickBot="1" x14ac:dyDescent="0.35">
      <c r="A49" s="17">
        <f>+A48+1</f>
        <v>2</v>
      </c>
      <c r="B49" s="18" t="s">
        <v>25</v>
      </c>
      <c r="C49" s="18"/>
      <c r="D49" s="19">
        <v>224648</v>
      </c>
      <c r="E49" s="19">
        <f>+F49+D49</f>
        <v>336973</v>
      </c>
      <c r="F49" s="19">
        <v>112325</v>
      </c>
      <c r="G49" s="20" t="s">
        <v>24</v>
      </c>
      <c r="H49" s="20">
        <v>5</v>
      </c>
      <c r="I49" s="19">
        <f t="shared" ref="I49:I58" si="7">F49*100000</f>
        <v>11232500000</v>
      </c>
      <c r="J49" s="21">
        <f t="shared" ref="J49:J69" si="8">I49*100/$I$70</f>
        <v>16.518382352941178</v>
      </c>
      <c r="K49" s="22"/>
    </row>
    <row r="50" spans="1:11" ht="18" customHeight="1" thickBot="1" x14ac:dyDescent="0.35">
      <c r="A50" s="17">
        <f t="shared" ref="A50:A69" si="9">+A49+1</f>
        <v>3</v>
      </c>
      <c r="B50" s="18" t="s">
        <v>23</v>
      </c>
      <c r="C50" s="18"/>
      <c r="D50" s="19">
        <f>+E49</f>
        <v>336973</v>
      </c>
      <c r="E50" s="19">
        <f>+D50+F50</f>
        <v>369375</v>
      </c>
      <c r="F50" s="19">
        <v>32402</v>
      </c>
      <c r="G50" s="20" t="s">
        <v>26</v>
      </c>
      <c r="H50" s="20">
        <v>1</v>
      </c>
      <c r="I50" s="19">
        <f t="shared" si="7"/>
        <v>3240200000</v>
      </c>
      <c r="J50" s="21">
        <f t="shared" si="8"/>
        <v>4.7649999999999997</v>
      </c>
      <c r="K50" s="22"/>
    </row>
    <row r="51" spans="1:11" ht="18" customHeight="1" thickBot="1" x14ac:dyDescent="0.35">
      <c r="A51" s="17">
        <f t="shared" si="9"/>
        <v>4</v>
      </c>
      <c r="B51" s="18" t="s">
        <v>25</v>
      </c>
      <c r="C51" s="18"/>
      <c r="D51" s="19">
        <f t="shared" ref="D51:D58" si="10">+E50</f>
        <v>369375</v>
      </c>
      <c r="E51" s="19">
        <f t="shared" ref="E51:E69" si="11">+D51+F51</f>
        <v>385575</v>
      </c>
      <c r="F51" s="19">
        <v>16200</v>
      </c>
      <c r="G51" s="20" t="s">
        <v>26</v>
      </c>
      <c r="H51" s="20">
        <v>1</v>
      </c>
      <c r="I51" s="19">
        <f t="shared" si="7"/>
        <v>1620000000</v>
      </c>
      <c r="J51" s="21">
        <f t="shared" si="8"/>
        <v>2.3823529411764706</v>
      </c>
      <c r="K51" s="22"/>
    </row>
    <row r="52" spans="1:11" ht="18" customHeight="1" thickBot="1" x14ac:dyDescent="0.35">
      <c r="A52" s="17">
        <f t="shared" si="9"/>
        <v>5</v>
      </c>
      <c r="B52" s="18" t="s">
        <v>27</v>
      </c>
      <c r="C52" s="18"/>
      <c r="D52" s="19">
        <f t="shared" si="10"/>
        <v>385575</v>
      </c>
      <c r="E52" s="19">
        <f t="shared" si="11"/>
        <v>413064</v>
      </c>
      <c r="F52" s="19">
        <v>27489</v>
      </c>
      <c r="G52" s="20" t="s">
        <v>26</v>
      </c>
      <c r="H52" s="20">
        <v>1</v>
      </c>
      <c r="I52" s="19">
        <f t="shared" si="7"/>
        <v>2748900000</v>
      </c>
      <c r="J52" s="21">
        <f t="shared" si="8"/>
        <v>4.0425000000000004</v>
      </c>
      <c r="K52" s="22"/>
    </row>
    <row r="53" spans="1:11" ht="18" customHeight="1" thickBot="1" x14ac:dyDescent="0.35">
      <c r="A53" s="17">
        <f t="shared" si="9"/>
        <v>6</v>
      </c>
      <c r="B53" s="18" t="s">
        <v>28</v>
      </c>
      <c r="C53" s="18"/>
      <c r="D53" s="19">
        <f t="shared" si="10"/>
        <v>413064</v>
      </c>
      <c r="E53" s="19">
        <f t="shared" si="11"/>
        <v>440553</v>
      </c>
      <c r="F53" s="19">
        <v>27489</v>
      </c>
      <c r="G53" s="20" t="s">
        <v>26</v>
      </c>
      <c r="H53" s="20">
        <v>1</v>
      </c>
      <c r="I53" s="19">
        <f t="shared" si="7"/>
        <v>2748900000</v>
      </c>
      <c r="J53" s="21">
        <f t="shared" si="8"/>
        <v>4.0425000000000004</v>
      </c>
      <c r="K53" s="22"/>
    </row>
    <row r="54" spans="1:11" ht="18" customHeight="1" thickBot="1" x14ac:dyDescent="0.35">
      <c r="A54" s="17">
        <f t="shared" si="9"/>
        <v>7</v>
      </c>
      <c r="B54" s="18" t="s">
        <v>29</v>
      </c>
      <c r="C54" s="18"/>
      <c r="D54" s="19">
        <f t="shared" si="10"/>
        <v>440553</v>
      </c>
      <c r="E54" s="19">
        <f t="shared" si="11"/>
        <v>468042</v>
      </c>
      <c r="F54" s="19">
        <v>27489</v>
      </c>
      <c r="G54" s="20" t="s">
        <v>26</v>
      </c>
      <c r="H54" s="20">
        <v>1</v>
      </c>
      <c r="I54" s="19">
        <f t="shared" si="7"/>
        <v>2748900000</v>
      </c>
      <c r="J54" s="21">
        <f t="shared" si="8"/>
        <v>4.0425000000000004</v>
      </c>
      <c r="K54" s="22"/>
    </row>
    <row r="55" spans="1:11" ht="18" customHeight="1" thickBot="1" x14ac:dyDescent="0.35">
      <c r="A55" s="17">
        <f t="shared" si="9"/>
        <v>8</v>
      </c>
      <c r="B55" s="18" t="s">
        <v>30</v>
      </c>
      <c r="C55" s="18"/>
      <c r="D55" s="19">
        <f t="shared" si="10"/>
        <v>468042</v>
      </c>
      <c r="E55" s="19">
        <f t="shared" si="11"/>
        <v>495531</v>
      </c>
      <c r="F55" s="19">
        <v>27489</v>
      </c>
      <c r="G55" s="20" t="s">
        <v>26</v>
      </c>
      <c r="H55" s="20">
        <v>1</v>
      </c>
      <c r="I55" s="19">
        <f t="shared" si="7"/>
        <v>2748900000</v>
      </c>
      <c r="J55" s="21">
        <f t="shared" si="8"/>
        <v>4.0425000000000004</v>
      </c>
      <c r="K55" s="22"/>
    </row>
    <row r="56" spans="1:11" ht="18" customHeight="1" thickBot="1" x14ac:dyDescent="0.35">
      <c r="A56" s="17">
        <f t="shared" si="9"/>
        <v>9</v>
      </c>
      <c r="B56" s="18" t="s">
        <v>31</v>
      </c>
      <c r="C56" s="18"/>
      <c r="D56" s="19">
        <f t="shared" si="10"/>
        <v>495531</v>
      </c>
      <c r="E56" s="19">
        <f t="shared" si="11"/>
        <v>523020</v>
      </c>
      <c r="F56" s="19">
        <v>27489</v>
      </c>
      <c r="G56" s="20" t="s">
        <v>26</v>
      </c>
      <c r="H56" s="20">
        <v>1</v>
      </c>
      <c r="I56" s="19">
        <f t="shared" si="7"/>
        <v>2748900000</v>
      </c>
      <c r="J56" s="21">
        <f t="shared" si="8"/>
        <v>4.0425000000000004</v>
      </c>
      <c r="K56" s="22"/>
    </row>
    <row r="57" spans="1:11" ht="18" customHeight="1" thickBot="1" x14ac:dyDescent="0.35">
      <c r="A57" s="17">
        <f t="shared" si="9"/>
        <v>10</v>
      </c>
      <c r="B57" s="18" t="s">
        <v>23</v>
      </c>
      <c r="C57" s="18"/>
      <c r="D57" s="19">
        <f t="shared" si="10"/>
        <v>523020</v>
      </c>
      <c r="E57" s="19">
        <f t="shared" si="11"/>
        <v>583236</v>
      </c>
      <c r="F57" s="19">
        <v>60216</v>
      </c>
      <c r="G57" s="20" t="s">
        <v>32</v>
      </c>
      <c r="H57" s="20">
        <v>0</v>
      </c>
      <c r="I57" s="19">
        <f t="shared" si="7"/>
        <v>6021600000</v>
      </c>
      <c r="J57" s="21">
        <f t="shared" si="8"/>
        <v>8.855294117647059</v>
      </c>
      <c r="K57" s="22"/>
    </row>
    <row r="58" spans="1:11" ht="18" customHeight="1" thickBot="1" x14ac:dyDescent="0.35">
      <c r="A58" s="17">
        <f t="shared" si="9"/>
        <v>11</v>
      </c>
      <c r="B58" s="18" t="s">
        <v>25</v>
      </c>
      <c r="C58" s="18"/>
      <c r="D58" s="19">
        <f t="shared" si="10"/>
        <v>583236</v>
      </c>
      <c r="E58" s="19">
        <f t="shared" si="11"/>
        <v>641092</v>
      </c>
      <c r="F58" s="19">
        <v>57856</v>
      </c>
      <c r="G58" s="20" t="s">
        <v>32</v>
      </c>
      <c r="H58" s="20">
        <v>0</v>
      </c>
      <c r="I58" s="19">
        <f t="shared" si="7"/>
        <v>5785600000</v>
      </c>
      <c r="J58" s="21">
        <f t="shared" si="8"/>
        <v>8.5082352941176467</v>
      </c>
      <c r="K58" s="22"/>
    </row>
    <row r="59" spans="1:11" ht="18" customHeight="1" thickBot="1" x14ac:dyDescent="0.35">
      <c r="A59" s="17">
        <f t="shared" si="9"/>
        <v>12</v>
      </c>
      <c r="B59" s="18" t="s">
        <v>23</v>
      </c>
      <c r="C59" s="18"/>
      <c r="D59" s="19">
        <f>+E58</f>
        <v>641092</v>
      </c>
      <c r="E59" s="19">
        <f t="shared" si="11"/>
        <v>654726</v>
      </c>
      <c r="F59" s="19">
        <v>13634</v>
      </c>
      <c r="G59" s="20" t="s">
        <v>24</v>
      </c>
      <c r="H59" s="20">
        <v>5</v>
      </c>
      <c r="I59" s="19">
        <f>F59*100000</f>
        <v>1363400000</v>
      </c>
      <c r="J59" s="21">
        <f t="shared" si="8"/>
        <v>2.0049999999999999</v>
      </c>
      <c r="K59" s="22"/>
    </row>
    <row r="60" spans="1:11" ht="18" customHeight="1" thickBot="1" x14ac:dyDescent="0.35">
      <c r="A60" s="17">
        <f t="shared" si="9"/>
        <v>13</v>
      </c>
      <c r="B60" s="18" t="s">
        <v>25</v>
      </c>
      <c r="C60" s="18"/>
      <c r="D60" s="19">
        <f t="shared" ref="D60:D69" si="12">+E59</f>
        <v>654726</v>
      </c>
      <c r="E60" s="19">
        <f t="shared" si="11"/>
        <v>661544</v>
      </c>
      <c r="F60" s="19">
        <v>6818</v>
      </c>
      <c r="G60" s="20" t="s">
        <v>24</v>
      </c>
      <c r="H60" s="20">
        <v>5</v>
      </c>
      <c r="I60" s="19">
        <f>F60*100000</f>
        <v>681800000</v>
      </c>
      <c r="J60" s="21">
        <f t="shared" si="8"/>
        <v>1.0026470588235294</v>
      </c>
      <c r="K60" s="22"/>
    </row>
    <row r="61" spans="1:11" ht="18" customHeight="1" thickBot="1" x14ac:dyDescent="0.35">
      <c r="A61" s="17">
        <f t="shared" si="9"/>
        <v>14</v>
      </c>
      <c r="B61" s="18" t="s">
        <v>23</v>
      </c>
      <c r="C61" s="18"/>
      <c r="D61" s="19">
        <f t="shared" si="12"/>
        <v>661544</v>
      </c>
      <c r="E61" s="19">
        <f t="shared" si="11"/>
        <v>663511</v>
      </c>
      <c r="F61" s="19">
        <v>1967</v>
      </c>
      <c r="G61" s="20" t="s">
        <v>33</v>
      </c>
      <c r="H61" s="20">
        <v>1</v>
      </c>
      <c r="I61" s="19">
        <f t="shared" ref="I61:I69" si="13">F61*100000</f>
        <v>196700000</v>
      </c>
      <c r="J61" s="21">
        <f t="shared" si="8"/>
        <v>0.28926470588235292</v>
      </c>
      <c r="K61" s="22"/>
    </row>
    <row r="62" spans="1:11" ht="18" customHeight="1" thickBot="1" x14ac:dyDescent="0.35">
      <c r="A62" s="17">
        <f t="shared" si="9"/>
        <v>15</v>
      </c>
      <c r="B62" s="18" t="s">
        <v>25</v>
      </c>
      <c r="C62" s="18"/>
      <c r="D62" s="19">
        <f t="shared" si="12"/>
        <v>663511</v>
      </c>
      <c r="E62" s="19">
        <f t="shared" si="11"/>
        <v>664494</v>
      </c>
      <c r="F62" s="19">
        <v>983</v>
      </c>
      <c r="G62" s="20" t="s">
        <v>33</v>
      </c>
      <c r="H62" s="20">
        <v>1</v>
      </c>
      <c r="I62" s="19">
        <f t="shared" si="13"/>
        <v>98300000</v>
      </c>
      <c r="J62" s="21">
        <f t="shared" si="8"/>
        <v>0.14455882352941177</v>
      </c>
      <c r="K62" s="22"/>
    </row>
    <row r="63" spans="1:11" ht="18" customHeight="1" thickBot="1" x14ac:dyDescent="0.35">
      <c r="A63" s="17">
        <f t="shared" si="9"/>
        <v>16</v>
      </c>
      <c r="B63" s="18" t="s">
        <v>31</v>
      </c>
      <c r="C63" s="18"/>
      <c r="D63" s="19">
        <f t="shared" si="12"/>
        <v>664494</v>
      </c>
      <c r="E63" s="19">
        <f t="shared" si="11"/>
        <v>666162</v>
      </c>
      <c r="F63" s="19">
        <v>1668</v>
      </c>
      <c r="G63" s="20" t="s">
        <v>33</v>
      </c>
      <c r="H63" s="20">
        <v>1</v>
      </c>
      <c r="I63" s="19">
        <f t="shared" si="13"/>
        <v>166800000</v>
      </c>
      <c r="J63" s="21">
        <f t="shared" si="8"/>
        <v>0.24529411764705883</v>
      </c>
      <c r="K63" s="22"/>
    </row>
    <row r="64" spans="1:11" ht="18" customHeight="1" thickBot="1" x14ac:dyDescent="0.35">
      <c r="A64" s="17">
        <f t="shared" si="9"/>
        <v>17</v>
      </c>
      <c r="B64" s="18" t="s">
        <v>29</v>
      </c>
      <c r="C64" s="18"/>
      <c r="D64" s="19">
        <f t="shared" si="12"/>
        <v>666162</v>
      </c>
      <c r="E64" s="19">
        <f t="shared" si="11"/>
        <v>667830</v>
      </c>
      <c r="F64" s="19">
        <v>1668</v>
      </c>
      <c r="G64" s="20" t="s">
        <v>33</v>
      </c>
      <c r="H64" s="20">
        <v>1</v>
      </c>
      <c r="I64" s="19">
        <f t="shared" si="13"/>
        <v>166800000</v>
      </c>
      <c r="J64" s="21">
        <f t="shared" si="8"/>
        <v>0.24529411764705883</v>
      </c>
      <c r="K64" s="22"/>
    </row>
    <row r="65" spans="1:11" ht="18" customHeight="1" thickBot="1" x14ac:dyDescent="0.35">
      <c r="A65" s="17">
        <f t="shared" si="9"/>
        <v>18</v>
      </c>
      <c r="B65" s="18" t="s">
        <v>27</v>
      </c>
      <c r="C65" s="18"/>
      <c r="D65" s="19">
        <f t="shared" si="12"/>
        <v>667830</v>
      </c>
      <c r="E65" s="19">
        <f t="shared" si="11"/>
        <v>669498</v>
      </c>
      <c r="F65" s="19">
        <v>1668</v>
      </c>
      <c r="G65" s="20" t="s">
        <v>33</v>
      </c>
      <c r="H65" s="20">
        <v>1</v>
      </c>
      <c r="I65" s="19">
        <f t="shared" si="13"/>
        <v>166800000</v>
      </c>
      <c r="J65" s="21">
        <f t="shared" si="8"/>
        <v>0.24529411764705883</v>
      </c>
      <c r="K65" s="22"/>
    </row>
    <row r="66" spans="1:11" ht="18" customHeight="1" thickBot="1" x14ac:dyDescent="0.35">
      <c r="A66" s="17">
        <f t="shared" si="9"/>
        <v>19</v>
      </c>
      <c r="B66" s="18" t="s">
        <v>30</v>
      </c>
      <c r="C66" s="18"/>
      <c r="D66" s="19">
        <f t="shared" si="12"/>
        <v>669498</v>
      </c>
      <c r="E66" s="19">
        <f t="shared" si="11"/>
        <v>671166</v>
      </c>
      <c r="F66" s="19">
        <v>1668</v>
      </c>
      <c r="G66" s="20" t="s">
        <v>33</v>
      </c>
      <c r="H66" s="20">
        <v>1</v>
      </c>
      <c r="I66" s="19">
        <f t="shared" si="13"/>
        <v>166800000</v>
      </c>
      <c r="J66" s="21">
        <f t="shared" si="8"/>
        <v>0.24529411764705883</v>
      </c>
      <c r="K66" s="22"/>
    </row>
    <row r="67" spans="1:11" ht="18" customHeight="1" thickBot="1" x14ac:dyDescent="0.35">
      <c r="A67" s="17">
        <f t="shared" si="9"/>
        <v>20</v>
      </c>
      <c r="B67" s="18" t="s">
        <v>28</v>
      </c>
      <c r="C67" s="18"/>
      <c r="D67" s="19">
        <f t="shared" si="12"/>
        <v>671166</v>
      </c>
      <c r="E67" s="19">
        <f t="shared" si="11"/>
        <v>672834</v>
      </c>
      <c r="F67" s="19">
        <v>1668</v>
      </c>
      <c r="G67" s="20" t="s">
        <v>33</v>
      </c>
      <c r="H67" s="20">
        <v>1</v>
      </c>
      <c r="I67" s="19">
        <f t="shared" si="13"/>
        <v>166800000</v>
      </c>
      <c r="J67" s="21">
        <f t="shared" si="8"/>
        <v>0.24529411764705883</v>
      </c>
      <c r="K67" s="22"/>
    </row>
    <row r="68" spans="1:11" ht="18" customHeight="1" thickBot="1" x14ac:dyDescent="0.35">
      <c r="A68" s="17">
        <f t="shared" si="9"/>
        <v>21</v>
      </c>
      <c r="B68" s="18" t="s">
        <v>23</v>
      </c>
      <c r="C68" s="18"/>
      <c r="D68" s="19">
        <f t="shared" si="12"/>
        <v>672834</v>
      </c>
      <c r="E68" s="19">
        <f t="shared" si="11"/>
        <v>676488</v>
      </c>
      <c r="F68" s="19">
        <v>3654</v>
      </c>
      <c r="G68" s="20" t="s">
        <v>32</v>
      </c>
      <c r="H68" s="20">
        <v>0</v>
      </c>
      <c r="I68" s="19">
        <f t="shared" si="13"/>
        <v>365400000</v>
      </c>
      <c r="J68" s="21">
        <f t="shared" si="8"/>
        <v>0.53735294117647059</v>
      </c>
      <c r="K68" s="22"/>
    </row>
    <row r="69" spans="1:11" ht="18" customHeight="1" thickBot="1" x14ac:dyDescent="0.35">
      <c r="A69" s="17">
        <f t="shared" si="9"/>
        <v>22</v>
      </c>
      <c r="B69" s="18" t="s">
        <v>25</v>
      </c>
      <c r="C69" s="18"/>
      <c r="D69" s="19">
        <f t="shared" si="12"/>
        <v>676488</v>
      </c>
      <c r="E69" s="19">
        <f t="shared" si="11"/>
        <v>680000</v>
      </c>
      <c r="F69" s="19">
        <v>3512</v>
      </c>
      <c r="G69" s="20" t="s">
        <v>32</v>
      </c>
      <c r="H69" s="20">
        <v>0</v>
      </c>
      <c r="I69" s="19">
        <f t="shared" si="13"/>
        <v>351200000</v>
      </c>
      <c r="J69" s="21">
        <f t="shared" si="8"/>
        <v>0.51647058823529413</v>
      </c>
      <c r="K69" s="22"/>
    </row>
    <row r="70" spans="1:11" ht="17.25" customHeight="1" thickBot="1" x14ac:dyDescent="0.3">
      <c r="A70" s="23"/>
      <c r="B70" s="24" t="s">
        <v>34</v>
      </c>
      <c r="C70" s="24"/>
      <c r="D70" s="25"/>
      <c r="E70" s="25"/>
      <c r="F70" s="25">
        <f>SUM(F48:F69)</f>
        <v>680000</v>
      </c>
      <c r="G70" s="26"/>
      <c r="H70" s="26"/>
      <c r="I70" s="25">
        <f>SUM(I48:I69)</f>
        <v>68000000000</v>
      </c>
      <c r="J70" s="48">
        <f>SUM(J48:J69)</f>
        <v>100.00000000000004</v>
      </c>
      <c r="K70" s="49"/>
    </row>
    <row r="73" spans="1:11" ht="18" customHeight="1" x14ac:dyDescent="0.25">
      <c r="E73" s="27"/>
      <c r="F73" s="27"/>
      <c r="G73" s="27"/>
      <c r="H73" s="27"/>
    </row>
  </sheetData>
  <mergeCells count="24">
    <mergeCell ref="J45:K45"/>
    <mergeCell ref="J46:K46"/>
    <mergeCell ref="J47:K47"/>
    <mergeCell ref="J70:K70"/>
    <mergeCell ref="J17:K17"/>
    <mergeCell ref="J18:K18"/>
    <mergeCell ref="J19:K19"/>
    <mergeCell ref="J42:K42"/>
    <mergeCell ref="A45:A47"/>
    <mergeCell ref="D45:E46"/>
    <mergeCell ref="F45:F47"/>
    <mergeCell ref="G45:G47"/>
    <mergeCell ref="H45:H47"/>
    <mergeCell ref="I45:I47"/>
    <mergeCell ref="B4:I4"/>
    <mergeCell ref="D5:E5"/>
    <mergeCell ref="B7:I7"/>
    <mergeCell ref="B8:I8"/>
    <mergeCell ref="I17:I19"/>
    <mergeCell ref="A17:A19"/>
    <mergeCell ref="D17:E18"/>
    <mergeCell ref="F17:F19"/>
    <mergeCell ref="G17:G19"/>
    <mergeCell ref="H17:H19"/>
  </mergeCells>
  <printOptions horizontalCentered="1"/>
  <pageMargins left="0.70866141732283472" right="0.70866141732283472" top="0.27559055118110237" bottom="0.74803149606299213" header="0.31496062992125984" footer="0.31496062992125984"/>
  <pageSetup paperSize="9" scale="65" orientation="portrait" r:id="rId1"/>
  <rowBreaks count="1" manualBreakCount="1">
    <brk id="42" max="10" man="1"/>
  </rowBreaks>
  <drawing r:id="rId2"/>
  <legacyDrawing r:id="rId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x6Lz0XQWOfCJnJ4fUYBPzkYF9V0yF+36xFtNYhjQ0Js=</DigestValue>
    </Reference>
    <Reference Type="http://www.w3.org/2000/09/xmldsig#Object" URI="#idOfficeObject">
      <DigestMethod Algorithm="http://www.w3.org/2001/04/xmlenc#sha256"/>
      <DigestValue>gt+Luhvt7x3ZxxqJmVp+EAiuH07KHE0ArDOevjHqvlI=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A+RpGT/kTSAMEjq/EOp/bzz8z3VBHWWJq8PREK8rQTQ=</DigestValue>
    </Reference>
    <Reference Type="http://www.w3.org/2000/09/xmldsig#Object" URI="#idValidSigLnImg">
      <DigestMethod Algorithm="http://www.w3.org/2001/04/xmlenc#sha256"/>
      <DigestValue>VANifgeV2B9jCduOKTLIMr2sC+76Vs8hghTd0Y/kq0Q=</DigestValue>
    </Reference>
    <Reference Type="http://www.w3.org/2000/09/xmldsig#Object" URI="#idInvalidSigLnImg">
      <DigestMethod Algorithm="http://www.w3.org/2001/04/xmlenc#sha256"/>
      <DigestValue>bqiZc+VeMFgKWkzWqv2skXDI3svGvv0sgzC+X0FXyDk=</DigestValue>
    </Reference>
  </SignedInfo>
  <SignatureValue>fUnZd+NU10lI2DzeWZ4O8b8B9XaLfxOWAvsrxJKWMwEv/S4MKFIxmX/u9oQ+I+fSEKDSHUTThTol
Z3TbP10jHdDujz4ABtzwS3e2cs40zp3eW9ua7A7o4zxbDD26rWYVtfMbJlYF5hA2NoZa0kgpiurO
R3U/mQtx1tyut2tlV6J1kOPVaAhctp2TSsPR6L4KLFh4g4ttlLNDVnlIIOnUPqt24jSCSNkeoNaQ
qQidgttDW0qNf6k0g4SuyoYb3bYLpK1Vujhz9RNBb5CBfDHqK5FsAGgKmR5te2ML/4JOsV07IpAr
lysx/V/8GKrd3Zg1n75EzeoMX2u5DYHcoxBT8Q==</SignatureValue>
  <KeyInfo>
    <X509Data>
      <X509Certificate>MIIIkjCCBnqgAwIBAgIIJvm9OXFmFOgwDQYJKoZIhvcNAQELBQAwWjEaMBgGA1UEAwwRQ0EtRE9DVU1FTlRBIFMuQS4xFjAUBgNVBAUTDVJVQzgwMDUwMTcyLTExFzAVBgNVBAoMDkRPQ1VNRU5UQSBTLkEuMQswCQYDVQQGEwJQWTAeFw0yMjEyMjYxNDExMDBaFw0yNDEyMjUxNDEx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J0jrCKnfIPNckcw68p93C+L+q29k2uV8yMyHWfzYlbw/v9+gBH3tdl35jq3VhKFv49D0Nd3IBi+25bOgNHQ6PdugcfBY8UdhHPztFHHW5Bf/N++OEE/QdSjkVaDp9KXPYz6t2bUYP7KFDCxRT5RqMJ5Pa+0ArzgGj/xrTYYfuZdRUeQ8b9n2QGwvIq1MEXmBiVONlQKoObxBpnIqjBF7GvHTQXWp8lLJur3snalIEN2wVB4V0lT9lQDjVzkjnF5VGSJJdgIIjja0rGZa4aCSHQZi3FMnIPQGp1rdi0PUrHxdaz2JO8t/BwSTmFn7T4tLXqs5NcyqnqEddYUcMQr4f0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WekzBqywRRux/rIXSpM9BBUlFMMA4GA1UdDwEB/wQEAwIF4DANBgkqhkiG9w0BAQsFAAOCAgEAsPp0lel4qBogMXkIaFmtWD2h4JKKYp26VGXcw26fz9oVo84fmDv6+PVHnbod6bfaT3d56W09sY4WksYUiiiIQimbQ3u9qAgh2LXwcMCRSa62Mw5Aypaqpsg2ksR5Sdlghhipp43Z8dieRE2pjdAus56g5NniY2xLE+MHd4imEuLdY9zopxJN8X9Uo3Zrc22VihtNk7eeDDWmKvXLybGq7W1a4TYyhGQPMIpn6QbGg6QY2CwnQnuu62H01GoPfrPmeTMsZzRqg4jfBdONvXMFhiOPx9MTfhWsx1B1R67h5l/i6yTN8TO+sSvYmx17eWtFOhKXpbfUSAn1vpz1fR0b2SD1XbFGV3t47/SlazHy6QTs4OqdLVi6LeZFq05/emUfxaME8L7rNqxhgRwKqIIXjmWxiDK55AfsOFrXdaWOPfa/pKmBUOty1GiY48OIQE5cAT96ws5BhJzuxF5w80v1DnxrKUmuNJO+Y2WC2JKWiqQoRJR5WesEmW8tBt3ZBcdQbdyKE1Lhj+t+arDneSMhZmpm3x872fnsAKR8qDm2R7pH8SaHcB3Tv1jcAmoonbbSk5X7Zhz7m0/rOzXJUdpZ5qHEB7B9jmb1CcnMLwK7gH1XK7IuVI27wDRs47StdwKhy3jp4L97PpVdme7as0rFdd1RI/Qq106kbrWImbeZ/y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2p63t4iFrfyxOxfTquLOgrdNSrUaVbTNMwShemNW+0U=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drawing1.xml?ContentType=application/vnd.openxmlformats-officedocument.drawing+xml">
        <DigestMethod Algorithm="http://www.w3.org/2001/04/xmlenc#sha256"/>
        <DigestValue>Lsk8cm1PlM6WbvYBgouiTDoouJIqIoph62xCplM9Sq4=</DigestValue>
      </Reference>
      <Reference URI="/xl/drawings/vmlDrawing1.vml?ContentType=application/vnd.openxmlformats-officedocument.vmlDrawing">
        <DigestMethod Algorithm="http://www.w3.org/2001/04/xmlenc#sha256"/>
        <DigestValue>ZPRygs3iKdto2OVNrVufVPGdZ7qcgY/6GWiykvnEXq8=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3r985LjSuC3G3rSC6GftOHeXJOY5VkbZLlDkPH/8jrs=</DigestValue>
      </Reference>
      <Reference URI="/xl/media/image3.emf?ContentType=image/x-emf">
        <DigestMethod Algorithm="http://www.w3.org/2001/04/xmlenc#sha256"/>
        <DigestValue>n4pi8ZJE5gNjz+85V59dHkceRU30o0A2lclGQ5Z7sNM=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UTW5gugVvgJ1UJYOcTaR/+sBnO8Bu7JifmKdXBvW8mw=</DigestValue>
      </Reference>
      <Reference URI="/xl/styles.xml?ContentType=application/vnd.openxmlformats-officedocument.spreadsheetml.styles+xml">
        <DigestMethod Algorithm="http://www.w3.org/2001/04/xmlenc#sha256"/>
        <DigestValue>wwZn0xJdaFlv3iqrUYFVYdpUFYWMAOF8IjtagZsRNiI=</DigestValue>
      </Reference>
      <Reference URI="/xl/theme/theme1.xml?ContentType=application/vnd.openxmlformats-officedocument.theme+xml">
        <DigestMethod Algorithm="http://www.w3.org/2001/04/xmlenc#sha256"/>
        <DigestValue>LrTcuSFDBoalT4rkGEOQaWFH2sNsiujpOGvifoOOb2M=</DigestValue>
      </Reference>
      <Reference URI="/xl/workbook.xml?ContentType=application/vnd.openxmlformats-officedocument.spreadsheetml.sheet.main+xml">
        <DigestMethod Algorithm="http://www.w3.org/2001/04/xmlenc#sha256"/>
        <DigestValue>m1ls14dRBKcxF7PPabO1D/gLPh2Dhsbq3DvqK5TTnxY=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9wKC1zSTwDfMMP+9Ou1nvCJYV7El/kPz+sE2eOMDpgk=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2024-03-25T16:14:42Z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{373246E8-1A06-4699-B529-2C72C3C86975}</SetupID>
          <SignatureText>Octavio Sallustro Callizo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2024-03-25T16:14:42Z</xd:SigningTime>
          <xd:SigningCertificate>
            <xd:Cert>
              <xd:CertDigest>
                <DigestMethod Algorithm="http://www.w3.org/2001/04/xmlenc#sha256"/>
                <DigestValue>Dfuuz7x1VLTsNWtyB2jHmLlpyIdCxJwySLODhKdGsc8=</DigestValue>
              </xd:CertDigest>
              <xd:IssuerSerial>
                <X509IssuerName>C=PY, O=DOCUMENTA S.A., SERIALNUMBER=RUC80050172-1, CN=CA-DOCUMENTA S.A.</X509IssuerName>
                <X509SerialNumber>2808483897055515880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Y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yi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IUL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  <Object Id="idInvalidSigLnImg">AQAAAGwAAAAAAAAAAAAAACQBAAB/AAAAAAAAAAAAAADTHAAAkQwAACBFTUYAAAEA0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cKdBGYBVxjud1Gmb0ebK6oU+jau2hA7cjn6jTNHcASA=</DigestValue>
    </Reference>
    <Reference Type="http://www.w3.org/2000/09/xmldsig#Object" URI="#idOfficeObject">
      <DigestMethod Algorithm="http://www.w3.org/2001/04/xmlenc#sha256"/>
      <DigestValue>dZsqA5IoqV503mnogorA7y1HOR9Gh30xQZpWrOX3h5M=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yViKxKl6YT0b5qEH+FjKkggayl4vLznswb4GnenjdlQ=</DigestValue>
    </Reference>
    <Reference Type="http://www.w3.org/2000/09/xmldsig#Object" URI="#idValidSigLnImg">
      <DigestMethod Algorithm="http://www.w3.org/2001/04/xmlenc#sha256"/>
      <DigestValue>QmznmADqnIVA+61krILoYMfHRlsoXctGN7VrPYFMBDU=</DigestValue>
    </Reference>
    <Reference Type="http://www.w3.org/2000/09/xmldsig#Object" URI="#idInvalidSigLnImg">
      <DigestMethod Algorithm="http://www.w3.org/2001/04/xmlenc#sha256"/>
      <DigestValue>oZKtgD0Ts3ZVxfxiJTm4YtPDt2j/LMRnUQP8J3mOXCY=</DigestValue>
    </Reference>
  </SignedInfo>
  <SignatureValue>qf0wyYKcGnstlA/+MSFQMaVsIwmPkgCPVNXwhIxQkhc+atnwIFd2HweD35P4GjWyj9pxZ8PM0cJM
fW61+qKsPvUKwn8PupzzkCJ2rexagNRNxAmfRwksBpXoaARtfbM2WhhdEPjIbL2vTteBTppWKYug
YLBS9jvLAj4h6ibIrAIkKE8VEOcfCkOVSStOea13Wh9GlMmr3s8XqHD3eK20MoMt3gVfTWcJxyX4
Dsj1qCj3r93C1QI2M6InnjwEZwJ1J8aZ+LV+JcSDu/UD4vxEnSyLe1heytEi+3JJJ3NbRxfvziu9
SLQ6QolBoN8+V6iMMb0zKf2AGpolG21Y0WQp8w==</SignatureValue>
  <KeyInfo>
    <X509Data>
      <X509Certificate>MIIIkjCCBnqgAwIBAgIISxkbeNlvh8kwDQYJKoZIhvcNAQELBQAwWjEaMBgGA1UEAwwRQ0EtRE9DVU1FTlRBIFMuQS4xFjAUBgNVBAUTDVJVQzgwMDUwMTcyLTExFzAVBgNVBAoMDkRPQ1VNRU5UQSBTLkEuMQswCQYDVQQGEwJQWTAeFw0yMjEyMjYxNDM2MDBaFw0yNDEyMjUxNDM2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M/1uiry2Dmu9VRfQdxTnd+4s8CNNX0r8ymFeQCY5ObdvvFNOp+tGzwud68d0GE026PVXsNRYyokO9cb5Iq+C5d9bnnOcUOTSFLOWy4Iquadf9GEisYdBK1OFDZloEultTmDeg1cplyrZ9+OCsgeAUeA/UMmyvuW/HOPw5Jn161LXH+f3MjpuSPEd63L1Jpzny2m6CWKFg3/hWvvcM1h14PiPvfV/XtYMCeh0s/TAj9O4Iqro6PVHR4MmkmcQfco+RxMFfDjDlIO06mRUqvJe4bju4BH72zo4OKhVE6fZudXR2BxnknL08HLrc2/2ItmOU7l0UChMQid5nRL9BxTym0CAwEAAaOCA+8wggPrMAwGA1UdEwEB/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KhDyoGqj/kXAtPVQsiXtpFGb3DMA4GA1UdDwEB/wQEAwIF4DANBgkqhkiG9w0BAQsFAAOCAgEAk+fr7Ld53bk7n8+k/0M7tlGPBH8aK8axwvRUOHYVyNNhhZnNPSbZk7Ga3VYBpiuMYJjrjZfZlA40KajohqWJEZ7L1xVcY3/CMlGmj5REcXXMi7lMYpZAQATI2ZWBhZLIsd1lPqQP9pcfuqROIZFgdaUcVqr87IMYsIpg/+wFVdwNv4UcQIYm4WK5Yk9naXpoTfU/+b09eCyecN2Vkry9uC65h6Q0I6G5t9lCIvwXLkmEUu0w+MwZ0An6iR7TcGjwer8qICKbRJ8ArTo9KuD4StzPiMb8pV7BEC70mP3oD1NS4BqjTpWTDVpWtn0E9UWqasnqtJ5k7NFyO8Aw8SjS+6TyBY+bO806dmJsmXMGMKQdWmiDiifG1yv6mT0N4/xwuu4+Lkvc6ZM4cZBCZK0A0LT6rvQKYR1hMpaW1wSOrixwCjuwzq0hm3lb61o/z98ETmV4g5mC5EVXpmv0AC6zBM9rk4MWlof3jzMjmyfuTUgkwxqo0Qp7n0g8fqnPxFhtD/1GZTwD5CUqJoO7eAXNrd/T9SAYSqhU+vw5dDH2rQvZWs0I29IR5IiH2Jb20RvQjMVyU8bDWlkDei1v1pvEPv4DYIa2zvoWQthQMKVY2RCHfO5bXIlaP8npX5UJyj8ISJz3w/8Tmy4VklRKKQfxxKkqagNVK9i4AKyXJDrKgh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2p63t4iFrfyxOxfTquLOgrdNSrUaVbTNMwShemNW+0U=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drawing1.xml?ContentType=application/vnd.openxmlformats-officedocument.drawing+xml">
        <DigestMethod Algorithm="http://www.w3.org/2001/04/xmlenc#sha256"/>
        <DigestValue>Lsk8cm1PlM6WbvYBgouiTDoouJIqIoph62xCplM9Sq4=</DigestValue>
      </Reference>
      <Reference URI="/xl/drawings/vmlDrawing1.vml?ContentType=application/vnd.openxmlformats-officedocument.vmlDrawing">
        <DigestMethod Algorithm="http://www.w3.org/2001/04/xmlenc#sha256"/>
        <DigestValue>ZPRygs3iKdto2OVNrVufVPGdZ7qcgY/6GWiykvnEXq8=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3r985LjSuC3G3rSC6GftOHeXJOY5VkbZLlDkPH/8jrs=</DigestValue>
      </Reference>
      <Reference URI="/xl/media/image3.emf?ContentType=image/x-emf">
        <DigestMethod Algorithm="http://www.w3.org/2001/04/xmlenc#sha256"/>
        <DigestValue>n4pi8ZJE5gNjz+85V59dHkceRU30o0A2lclGQ5Z7sNM=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UTW5gugVvgJ1UJYOcTaR/+sBnO8Bu7JifmKdXBvW8mw=</DigestValue>
      </Reference>
      <Reference URI="/xl/styles.xml?ContentType=application/vnd.openxmlformats-officedocument.spreadsheetml.styles+xml">
        <DigestMethod Algorithm="http://www.w3.org/2001/04/xmlenc#sha256"/>
        <DigestValue>wwZn0xJdaFlv3iqrUYFVYdpUFYWMAOF8IjtagZsRNiI=</DigestValue>
      </Reference>
      <Reference URI="/xl/theme/theme1.xml?ContentType=application/vnd.openxmlformats-officedocument.theme+xml">
        <DigestMethod Algorithm="http://www.w3.org/2001/04/xmlenc#sha256"/>
        <DigestValue>LrTcuSFDBoalT4rkGEOQaWFH2sNsiujpOGvifoOOb2M=</DigestValue>
      </Reference>
      <Reference URI="/xl/workbook.xml?ContentType=application/vnd.openxmlformats-officedocument.spreadsheetml.sheet.main+xml">
        <DigestMethod Algorithm="http://www.w3.org/2001/04/xmlenc#sha256"/>
        <DigestValue>m1ls14dRBKcxF7PPabO1D/gLPh2Dhsbq3DvqK5TTnxY=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sheet1.xml?ContentType=application/vnd.openxmlformats-officedocument.spreadsheetml.worksheet+xml">
        <DigestMethod Algorithm="http://www.w3.org/2001/04/xmlenc#sha256"/>
        <DigestValue>9wKC1zSTwDfMMP+9Ou1nvCJYV7El/kPz+sE2eOMDpgk=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2024-03-25T16:15:33Z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{D9903F43-B508-4392-9A39-21A2A136F7EF}</SetupID>
          <SignatureText>Alberto Sallustro Marin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2024-03-25T16:15:33Z</xd:SigningTime>
          <xd:SigningCertificate>
            <xd:Cert>
              <xd:CertDigest>
                <DigestMethod Algorithm="http://www.w3.org/2001/04/xmlenc#sha256"/>
                <DigestValue>naqSb2333FFudAx8AuDiH0giFpkJy0YiPQx53+STJgg=</DigestValue>
              </xd:CertDigest>
              <xd:IssuerSerial>
                <X509IssuerName>C=PY, O=DOCUMENTA S.A., SERIALNUMBER=RUC80050172-1, CN=CA-DOCUMENTA S.A.</X509IssuerName>
                <X509SerialNumber>5411386633120352201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J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IUL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B6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g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Vg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  <Object Id="idInvalidSigLnImg">AQAAAGwAAAAAAAAAAAAAACQBAAB/AAAAAAAAAAAAAADTHAAAkQwAACBFTUYAAAEAl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2h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COMPOSICION ACCIONARIA CNV</vt:lpstr>
      <vt:lpstr>'COMPOSICION ACCIONARIA CNV'!Área_de_impresión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minsfran</cp:lastModifiedBy>
  <dcterms:created xsi:type="dcterms:W3CDTF">2023-03-23T19:34:03Z</dcterms:created>
  <dcterms:modified xsi:type="dcterms:W3CDTF">2024-03-25T12:11:18Z</dcterms:modified>
</cp:coreProperties>
</file>