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sigs" ContentType="application/vnd.openxmlformats-package.digital-signature-origin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5.xml" ContentType="application/vnd.openxmlformats-officedocument.drawing+xml"/>
  <Override PartName="/xl/drawings/drawing4.xml" ContentType="application/vnd.openxmlformats-officedocument.drawing+xml"/>
  <Override PartName="/xl/worksheets/sheet1.xml" ContentType="application/vnd.openxmlformats-officedocument.spreadsheetml.worksheet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  <Override PartName="/_xmlsignatures/sig2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-120" yWindow="-120" windowWidth="10425" windowHeight="11160"/>
  </bookViews>
  <sheets>
    <sheet name="indice" sheetId="1" r:id="rId1"/>
    <sheet name="DEUDAS FINANCIERAS " sheetId="8" r:id="rId2"/>
    <sheet name="DEUDAS BURSATILES" sheetId="6" r:id="rId3"/>
    <sheet name="DEUDAS COMERCIALES" sheetId="10" r:id="rId4"/>
    <sheet name="PROVISIONES" sheetId="7" r:id="rId5"/>
    <sheet name="OTROS PASIVOS" sheetId="4" r:id="rId6"/>
  </sheets>
  <definedNames>
    <definedName name="__xlnm.Print_Area_1" localSheetId="1">NA()</definedName>
    <definedName name="__xlnm.Print_Area_1">NA()</definedName>
    <definedName name="__xlnm.Print_Area_2">#REF!</definedName>
    <definedName name="__xlnm.Print_Area_3" localSheetId="3">'DEUDAS COMERCIALES'!#REF!</definedName>
    <definedName name="__xlnm.Print_Area_3">#REF!</definedName>
    <definedName name="__xlnm.Print_Area_4" localSheetId="3">#REF!</definedName>
    <definedName name="__xlnm.Print_Area_4">#REF!</definedName>
    <definedName name="_xlnm._FilterDatabase" localSheetId="3" hidden="1">'DEUDAS COMERCIALES'!$B$1:$J$5</definedName>
    <definedName name="_xlnm._FilterDatabase" localSheetId="1" hidden="1">'DEUDAS FINANCIERAS '!$A$9:$J$50</definedName>
    <definedName name="_xlnm.Print_Area" localSheetId="2">'DEUDAS BURSATILES'!$A$1:$J$27</definedName>
    <definedName name="_xlnm.Print_Area" localSheetId="3">'DEUDAS COMERCIALES'!$A$1:$J$5</definedName>
    <definedName name="_xlnm.Print_Area" localSheetId="1">'DEUDAS FINANCIERAS '!$A$1:$H$56</definedName>
    <definedName name="_xlnm.Print_Area" localSheetId="0">indice!$A$1:$G$37</definedName>
    <definedName name="_xlnm.Print_Area" localSheetId="5">'OTROS PASIVOS'!$A$1:$J$30</definedName>
    <definedName name="Excel_BuiltIn_Print_Area_1" localSheetId="3">'DEUDAS COMERCIALES'!#REF!</definedName>
    <definedName name="Excel_BuiltIn_Print_Area_1">#REF!</definedName>
    <definedName name="Excel_BuiltIn_Print_Area_1_1">NA()</definedName>
    <definedName name="Excel_BuiltIn_Print_Area_3_1" localSheetId="3">'DEUDAS COMERCIALES'!$A$2:$J$5</definedName>
    <definedName name="Excel_BuiltIn_Print_Area_3_1">#REF!</definedName>
    <definedName name="Excel_BuiltIn_Print_Area_4_1" localSheetId="3">#REF!</definedName>
    <definedName name="Excel_BuiltIn_Print_Area_4_1">#REF!</definedName>
  </definedNames>
  <calcPr calcId="145621"/>
</workbook>
</file>

<file path=xl/calcChain.xml><?xml version="1.0" encoding="utf-8"?>
<calcChain xmlns="http://schemas.openxmlformats.org/spreadsheetml/2006/main">
  <c r="F360" i="10" l="1"/>
  <c r="F359" i="10"/>
  <c r="F358" i="10"/>
  <c r="F357" i="10"/>
  <c r="F356" i="10"/>
  <c r="F355" i="10"/>
  <c r="F354" i="10"/>
  <c r="F340" i="10"/>
  <c r="F339" i="10"/>
  <c r="F338" i="10"/>
  <c r="F337" i="10"/>
  <c r="F336" i="10"/>
  <c r="F335" i="10"/>
  <c r="F334" i="10"/>
  <c r="F333" i="10"/>
  <c r="F332" i="10"/>
  <c r="F331" i="10"/>
  <c r="F330" i="10"/>
  <c r="F329" i="10"/>
  <c r="F328" i="10"/>
  <c r="F327" i="10"/>
  <c r="F326" i="10"/>
  <c r="F325" i="10"/>
  <c r="F324" i="10"/>
  <c r="F323" i="10"/>
  <c r="F322" i="10"/>
  <c r="F321" i="10"/>
  <c r="F320" i="10"/>
  <c r="F319" i="10"/>
  <c r="F318" i="10"/>
  <c r="F317" i="10"/>
  <c r="F316" i="10"/>
  <c r="F302" i="10"/>
  <c r="F301" i="10"/>
  <c r="F300" i="10"/>
  <c r="F299" i="10"/>
  <c r="F298" i="10"/>
  <c r="F297" i="10"/>
  <c r="F296" i="10"/>
  <c r="F295" i="10"/>
  <c r="F294" i="10"/>
  <c r="F293" i="10"/>
  <c r="F292" i="10"/>
  <c r="F291" i="10"/>
  <c r="F290" i="10"/>
  <c r="F289" i="10"/>
  <c r="F288" i="10"/>
  <c r="F287" i="10"/>
  <c r="F286" i="10"/>
  <c r="F285" i="10"/>
  <c r="F284" i="10"/>
  <c r="F283" i="10"/>
  <c r="F282" i="10"/>
  <c r="F281" i="10"/>
  <c r="F280" i="10"/>
  <c r="F279" i="10"/>
  <c r="F278" i="10"/>
  <c r="F265" i="10"/>
  <c r="F264" i="10"/>
  <c r="F263" i="10"/>
  <c r="F262" i="10"/>
  <c r="F261" i="10"/>
  <c r="F260" i="10"/>
  <c r="F259" i="10"/>
  <c r="F258" i="10"/>
  <c r="F257" i="10"/>
  <c r="F256" i="10"/>
  <c r="F255" i="10"/>
  <c r="F254" i="10"/>
  <c r="F253" i="10"/>
  <c r="F252" i="10"/>
  <c r="F251" i="10"/>
  <c r="F250" i="10"/>
  <c r="F249" i="10"/>
  <c r="F248" i="10"/>
  <c r="F247" i="10"/>
  <c r="F246" i="10"/>
  <c r="F245" i="10"/>
  <c r="F244" i="10"/>
  <c r="F243" i="10"/>
  <c r="F242" i="10"/>
  <c r="F241" i="10"/>
  <c r="F227" i="10"/>
  <c r="F226" i="10"/>
  <c r="F225" i="10"/>
  <c r="F224" i="10"/>
  <c r="F223" i="10"/>
  <c r="F222" i="10"/>
  <c r="F221" i="10"/>
  <c r="F220" i="10"/>
  <c r="F219" i="10"/>
  <c r="F218" i="10"/>
  <c r="F217" i="10"/>
  <c r="F216" i="10"/>
  <c r="F215" i="10"/>
  <c r="F214" i="10"/>
  <c r="F213" i="10"/>
  <c r="F212" i="10"/>
  <c r="F211" i="10"/>
  <c r="F210" i="10"/>
  <c r="F209" i="10"/>
  <c r="F208" i="10"/>
  <c r="F207" i="10"/>
  <c r="F206" i="10"/>
  <c r="F205" i="10"/>
  <c r="F204" i="10"/>
  <c r="F203" i="10"/>
  <c r="F188" i="10"/>
  <c r="F187" i="10"/>
  <c r="F186" i="10"/>
  <c r="F185" i="10"/>
  <c r="F184" i="10"/>
  <c r="F183" i="10"/>
  <c r="F182" i="10"/>
  <c r="F181" i="10"/>
  <c r="F180" i="10"/>
  <c r="F179" i="10"/>
  <c r="F178" i="10"/>
  <c r="F177" i="10"/>
  <c r="F176" i="10"/>
  <c r="F175" i="10"/>
  <c r="F174" i="10"/>
  <c r="F173" i="10"/>
  <c r="F172" i="10"/>
  <c r="F171" i="10"/>
  <c r="F170" i="10"/>
  <c r="F169" i="10"/>
  <c r="F168" i="10"/>
  <c r="F167" i="10"/>
  <c r="F166" i="10"/>
  <c r="F165" i="10"/>
  <c r="F164" i="10"/>
  <c r="F150" i="10"/>
  <c r="F149" i="10"/>
  <c r="F148" i="10"/>
  <c r="F147" i="10"/>
  <c r="F146" i="10"/>
  <c r="F145" i="10"/>
  <c r="F144" i="10"/>
  <c r="F143" i="10"/>
  <c r="F142" i="10"/>
  <c r="F141" i="10"/>
  <c r="F140" i="10"/>
  <c r="F139" i="10"/>
  <c r="F138" i="10"/>
  <c r="F137" i="10"/>
  <c r="F136" i="10"/>
  <c r="F135" i="10"/>
  <c r="F134" i="10"/>
  <c r="F133" i="10"/>
  <c r="F132" i="10"/>
  <c r="F131" i="10"/>
  <c r="F130" i="10"/>
  <c r="F129" i="10"/>
  <c r="F128" i="10"/>
  <c r="F127" i="10"/>
  <c r="F126" i="10"/>
  <c r="F112" i="10"/>
  <c r="F111" i="10"/>
  <c r="F110" i="10"/>
  <c r="F109" i="10"/>
  <c r="F108" i="10"/>
  <c r="F107" i="10"/>
  <c r="F106" i="10"/>
  <c r="F105" i="10"/>
  <c r="F104" i="10"/>
  <c r="F103" i="10"/>
  <c r="F102" i="10"/>
  <c r="F101" i="10"/>
  <c r="F100" i="10"/>
  <c r="F99" i="10"/>
  <c r="F98" i="10"/>
  <c r="F97" i="10"/>
  <c r="F96" i="10"/>
  <c r="F95" i="10"/>
  <c r="F94" i="10"/>
  <c r="F93" i="10"/>
  <c r="F92" i="10"/>
  <c r="F91" i="10"/>
  <c r="F90" i="10"/>
  <c r="F89" i="10"/>
  <c r="F88" i="10"/>
  <c r="F74" i="10"/>
  <c r="F73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H49" i="10"/>
  <c r="H75" i="10" s="1"/>
  <c r="H87" i="10" s="1"/>
  <c r="H113" i="10" s="1"/>
  <c r="H125" i="10" s="1"/>
  <c r="H151" i="10" s="1"/>
  <c r="H163" i="10" s="1"/>
  <c r="H189" i="10" s="1"/>
  <c r="H202" i="10" s="1"/>
  <c r="H228" i="10" s="1"/>
  <c r="H240" i="10" s="1"/>
  <c r="H266" i="10" s="1"/>
  <c r="H277" i="10" s="1"/>
  <c r="H303" i="10" s="1"/>
  <c r="H315" i="10" s="1"/>
  <c r="H341" i="10" s="1"/>
  <c r="H353" i="10" s="1"/>
  <c r="H361" i="10" s="1"/>
  <c r="H37" i="10"/>
  <c r="G37" i="10"/>
  <c r="G49" i="10" s="1"/>
  <c r="G75" i="10" s="1"/>
  <c r="G87" i="10" s="1"/>
  <c r="G113" i="10" s="1"/>
  <c r="G125" i="10" s="1"/>
  <c r="G151" i="10" s="1"/>
  <c r="G163" i="10" s="1"/>
  <c r="G189" i="10" s="1"/>
  <c r="G202" i="10" s="1"/>
  <c r="G228" i="10" s="1"/>
  <c r="G240" i="10" s="1"/>
  <c r="G266" i="10" s="1"/>
  <c r="G277" i="10" s="1"/>
  <c r="G303" i="10" s="1"/>
  <c r="G315" i="10" s="1"/>
  <c r="G341" i="10" s="1"/>
  <c r="G353" i="10" s="1"/>
  <c r="G361" i="10" s="1"/>
  <c r="F36" i="10"/>
  <c r="F35" i="10"/>
  <c r="F34" i="10"/>
  <c r="F33" i="10"/>
  <c r="F32" i="10"/>
  <c r="F31" i="10"/>
  <c r="F30" i="10"/>
  <c r="F29" i="10"/>
  <c r="F28" i="10"/>
  <c r="F27" i="10"/>
  <c r="F26" i="10"/>
  <c r="F25" i="10"/>
  <c r="F24" i="10"/>
  <c r="F23" i="10"/>
  <c r="F22" i="10"/>
  <c r="F21" i="10"/>
  <c r="F20" i="10"/>
  <c r="F19" i="10"/>
  <c r="F18" i="10"/>
  <c r="F17" i="10"/>
  <c r="F16" i="10"/>
  <c r="F15" i="10"/>
  <c r="F14" i="10"/>
  <c r="F13" i="10"/>
  <c r="F12" i="10"/>
  <c r="F37" i="10" l="1"/>
  <c r="F49" i="10" s="1"/>
  <c r="F75" i="10" s="1"/>
  <c r="F87" i="10" s="1"/>
  <c r="F113" i="10" s="1"/>
  <c r="F125" i="10" s="1"/>
  <c r="F151" i="10" s="1"/>
  <c r="F163" i="10" s="1"/>
  <c r="F189" i="10" s="1"/>
  <c r="F202" i="10" s="1"/>
  <c r="F228" i="10" s="1"/>
  <c r="F240" i="10" s="1"/>
  <c r="F266" i="10" s="1"/>
  <c r="F277" i="10" s="1"/>
  <c r="F303" i="10" s="1"/>
  <c r="F315" i="10" s="1"/>
  <c r="F341" i="10" s="1"/>
  <c r="F353" i="10" s="1"/>
  <c r="F361" i="10" s="1"/>
  <c r="H20" i="4"/>
  <c r="G20" i="4"/>
  <c r="F20" i="4"/>
  <c r="G18" i="4"/>
  <c r="G19" i="4"/>
  <c r="G17" i="7"/>
  <c r="G18" i="7"/>
  <c r="G19" i="7"/>
  <c r="G20" i="7"/>
  <c r="G21" i="7"/>
  <c r="F46" i="8" l="1"/>
  <c r="G16" i="7"/>
  <c r="G65" i="8" l="1"/>
  <c r="G59" i="8" l="1"/>
  <c r="G60" i="8"/>
  <c r="F17" i="6" l="1"/>
  <c r="F73" i="8"/>
  <c r="G67" i="8"/>
  <c r="G72" i="8" l="1"/>
  <c r="G66" i="8"/>
  <c r="G64" i="8"/>
  <c r="G58" i="8"/>
  <c r="G61" i="8"/>
  <c r="G62" i="8"/>
  <c r="G63" i="8"/>
  <c r="G57" i="8"/>
  <c r="G43" i="8"/>
  <c r="G42" i="8"/>
  <c r="G13" i="8"/>
  <c r="G24" i="8"/>
  <c r="G27" i="8"/>
  <c r="G28" i="8"/>
  <c r="G29" i="8"/>
  <c r="G21" i="8"/>
  <c r="G20" i="8"/>
  <c r="G14" i="8"/>
  <c r="G34" i="8"/>
  <c r="G22" i="8"/>
  <c r="G16" i="8"/>
  <c r="G32" i="8"/>
  <c r="G17" i="8"/>
  <c r="G15" i="8"/>
  <c r="G25" i="8"/>
  <c r="G30" i="8"/>
  <c r="G18" i="8"/>
  <c r="G11" i="8"/>
  <c r="G26" i="8"/>
  <c r="G19" i="8"/>
  <c r="G23" i="8"/>
  <c r="G31" i="8"/>
  <c r="G33" i="8"/>
  <c r="H73" i="8" l="1"/>
  <c r="C5" i="8" l="1"/>
  <c r="G17" i="4" l="1"/>
  <c r="C52" i="8"/>
  <c r="C6" i="8"/>
  <c r="H45" i="8" l="1"/>
  <c r="H46" i="8" l="1"/>
  <c r="H74" i="8" s="1"/>
  <c r="C51" i="8" l="1"/>
  <c r="G46" i="8" l="1"/>
  <c r="G73" i="8"/>
  <c r="F74" i="8"/>
  <c r="G74" i="8" l="1"/>
  <c r="F28" i="4"/>
  <c r="G23" i="6"/>
  <c r="G24" i="6"/>
  <c r="G15" i="6" l="1"/>
  <c r="F25" i="6"/>
  <c r="G14" i="6" l="1"/>
  <c r="G27" i="4" l="1"/>
  <c r="G26" i="4"/>
  <c r="G28" i="4" l="1"/>
  <c r="G30" i="4" s="1"/>
  <c r="F22" i="7"/>
  <c r="G16" i="6" l="1"/>
  <c r="G17" i="6" s="1"/>
  <c r="H17" i="6"/>
  <c r="G22" i="7" l="1"/>
  <c r="C8" i="6" l="1"/>
  <c r="C7" i="6"/>
  <c r="H25" i="6" l="1"/>
  <c r="G22" i="6"/>
  <c r="G25" i="6" l="1"/>
  <c r="F27" i="6"/>
  <c r="H22" i="7" l="1"/>
  <c r="H31" i="7" s="1"/>
  <c r="F31" i="7" l="1"/>
  <c r="F30" i="4" l="1"/>
  <c r="G31" i="7" l="1"/>
  <c r="C9" i="4" l="1"/>
  <c r="H17" i="4" s="1"/>
  <c r="C8" i="4"/>
  <c r="H27" i="4" l="1"/>
  <c r="H28" i="4" s="1"/>
  <c r="H30" i="4" l="1"/>
  <c r="H27" i="6" l="1"/>
  <c r="G27" i="6"/>
  <c r="C9" i="7" l="1"/>
  <c r="C10" i="7"/>
</calcChain>
</file>

<file path=xl/comments1.xml><?xml version="1.0" encoding="utf-8"?>
<comments xmlns="http://schemas.openxmlformats.org/spreadsheetml/2006/main">
  <authors>
    <author/>
  </authors>
  <commentList>
    <comment ref="C12" authorId="0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12" authorId="0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12" authorId="0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  <comment ref="C20" authorId="0">
      <text>
        <r>
          <rPr>
            <b/>
            <sz val="8"/>
            <color indexed="8"/>
            <rFont val="Times New Roman"/>
            <family val="1"/>
          </rPr>
          <t>Préstamo Bancario / Intereses Bancarios / Bonos / Intereses Bursátiles / Carta de Crédito, etc.</t>
        </r>
      </text>
    </comment>
    <comment ref="I20" authorId="0">
      <text>
        <r>
          <rPr>
            <b/>
            <sz val="8"/>
            <color indexed="8"/>
            <rFont val="Times New Roman"/>
            <family val="1"/>
          </rPr>
          <t>Ninguna / Pagarés / Hipotecaria / Prendaria, etc.</t>
        </r>
      </text>
    </comment>
    <comment ref="J20" authorId="0">
      <text>
        <r>
          <rPr>
            <b/>
            <sz val="8"/>
            <color indexed="8"/>
            <rFont val="Times New Roman"/>
            <family val="1"/>
          </rPr>
          <t>Vigente / Vencido Pagado / Vencido no Pagado</t>
        </r>
      </text>
    </comment>
  </commentList>
</comments>
</file>

<file path=xl/sharedStrings.xml><?xml version="1.0" encoding="utf-8"?>
<sst xmlns="http://schemas.openxmlformats.org/spreadsheetml/2006/main" count="1244" uniqueCount="344">
  <si>
    <t xml:space="preserve">                               I  N  D  I  C  E</t>
  </si>
  <si>
    <t xml:space="preserve">Sociedad Emisora: </t>
  </si>
  <si>
    <t xml:space="preserve">Informe al: </t>
  </si>
  <si>
    <t>Tipo de Cambio:</t>
  </si>
  <si>
    <t xml:space="preserve">1. </t>
  </si>
  <si>
    <t xml:space="preserve">2. </t>
  </si>
  <si>
    <t xml:space="preserve">3. </t>
  </si>
  <si>
    <t>Regresar al Índice</t>
  </si>
  <si>
    <r>
      <t>Fecha del informe</t>
    </r>
    <r>
      <rPr>
        <b/>
        <sz val="10"/>
        <color indexed="8"/>
        <rFont val="Arial"/>
        <family val="2"/>
      </rPr>
      <t>:</t>
    </r>
  </si>
  <si>
    <r>
      <t>Tipo de Cambio</t>
    </r>
    <r>
      <rPr>
        <b/>
        <sz val="10"/>
        <color indexed="8"/>
        <rFont val="Arial"/>
        <family val="2"/>
      </rPr>
      <t>:</t>
    </r>
  </si>
  <si>
    <t>PASIVO CORRIENTE</t>
  </si>
  <si>
    <t>N°</t>
  </si>
  <si>
    <t>Institución</t>
  </si>
  <si>
    <t>Tipo</t>
  </si>
  <si>
    <t>Fecha de Contratación</t>
  </si>
  <si>
    <t>Fecha de Vencimiento</t>
  </si>
  <si>
    <t>Importe</t>
  </si>
  <si>
    <t>Garantía</t>
  </si>
  <si>
    <t>Situación de Pago</t>
  </si>
  <si>
    <t>Consolidado en G.</t>
  </si>
  <si>
    <t>(en G)</t>
  </si>
  <si>
    <t>(en USD)</t>
  </si>
  <si>
    <t>BANCARIA</t>
  </si>
  <si>
    <t>Vigente</t>
  </si>
  <si>
    <t>PASIVO NO CORRIENTE</t>
  </si>
  <si>
    <t>Acreedor</t>
  </si>
  <si>
    <t>Fecha de Expedición</t>
  </si>
  <si>
    <t>Concepto</t>
  </si>
  <si>
    <t>PRESTAMO</t>
  </si>
  <si>
    <t>SALLUSTRO Y CIA.  S.A.</t>
  </si>
  <si>
    <t xml:space="preserve">4. </t>
  </si>
  <si>
    <t>TOTAL PASIVO</t>
  </si>
  <si>
    <t>FISCAL</t>
  </si>
  <si>
    <t xml:space="preserve">5. </t>
  </si>
  <si>
    <t xml:space="preserve">         TRANSPORTE</t>
  </si>
  <si>
    <t xml:space="preserve">          TRANSPORTE</t>
  </si>
  <si>
    <t>DETALLE DE DEUDAS BANCARIAS</t>
  </si>
  <si>
    <t>PRESTAMOS DE SOCIOS ACCIONISTAS</t>
  </si>
  <si>
    <t>AGENCIA BENKOVICS S.A.</t>
  </si>
  <si>
    <t>Accionista mayoritario Alberto Cayetano Sallustro Marin</t>
  </si>
  <si>
    <t>TOTALES PASIVO CORRIENTE</t>
  </si>
  <si>
    <t>TOTALES PASIVO NO CORRIENTE</t>
  </si>
  <si>
    <t>TOTAL PASIVO CORRIENTE</t>
  </si>
  <si>
    <t>TOTAL PASIVO NO CORRIENTE</t>
  </si>
  <si>
    <t>ELECTROPAR S.A.</t>
  </si>
  <si>
    <t>GRUPO SENSORMATIC S.A.</t>
  </si>
  <si>
    <t>PENTA S.A.</t>
  </si>
  <si>
    <t>SHOPPING CENTERS(PARAGUAY) S.A.</t>
  </si>
  <si>
    <t xml:space="preserve">TRANSAMERICA TRADER &amp; INVESTMENT S.A.   </t>
  </si>
  <si>
    <t>GO PRO S.A.</t>
  </si>
  <si>
    <t>ALQUILER</t>
  </si>
  <si>
    <t>BARTHOLO TRANSPORTES Y REPRESENTACIONES S.R.L</t>
  </si>
  <si>
    <t>LOS 7S S.A. - PRESTAMO ME</t>
  </si>
  <si>
    <t>COPIPUNTO SA</t>
  </si>
  <si>
    <t>EPSA S.A</t>
  </si>
  <si>
    <t>GRUPO TAPYRACUAI S.A.</t>
  </si>
  <si>
    <t>BANCO CONTINENTAL S.A.E.C.A.</t>
  </si>
  <si>
    <t>ALAMO S.A.</t>
  </si>
  <si>
    <t>AMBIENTAL S.A.</t>
  </si>
  <si>
    <t>ANDE</t>
  </si>
  <si>
    <t>CJX S.A.</t>
  </si>
  <si>
    <t>COMERCIAL ALBORADA INTERNACIONAL S.A.</t>
  </si>
  <si>
    <t>FENIX S.A.</t>
  </si>
  <si>
    <t>GAROTA ACCESORIOS DE MODA</t>
  </si>
  <si>
    <t>GODS WAY S.A.</t>
  </si>
  <si>
    <t>GUATA PORA S.A.</t>
  </si>
  <si>
    <t>INDUSTRIA GRAFICA DEL SUR S.A.</t>
  </si>
  <si>
    <t>LATAMCLICK S.A.</t>
  </si>
  <si>
    <t>PANAMBI RETA S.A.</t>
  </si>
  <si>
    <t>PICI S.R.L.</t>
  </si>
  <si>
    <t>UNO-D S.A</t>
  </si>
  <si>
    <t>ZAVIDORO CORPORATION SUCURSAL PARAGUAY</t>
  </si>
  <si>
    <t>PROYCON S.A.</t>
  </si>
  <si>
    <t>SERVICIO</t>
  </si>
  <si>
    <t>INELEC S.A.</t>
  </si>
  <si>
    <t>COPACO S.A</t>
  </si>
  <si>
    <t>TELECEL S.A.E.</t>
  </si>
  <si>
    <t>ZATEX S.A.</t>
  </si>
  <si>
    <t>ALIANZA CONSULTORES</t>
  </si>
  <si>
    <t>LABORAL</t>
  </si>
  <si>
    <t>Bonos</t>
  </si>
  <si>
    <t>Intereres Bursatil</t>
  </si>
  <si>
    <t xml:space="preserve">PROVISIÓN PARA BENEFICIOS A EMPLEADOS                             </t>
  </si>
  <si>
    <t>AGENCIA SALLUSTRO</t>
  </si>
  <si>
    <t>AIRMAR CARGO S.A.</t>
  </si>
  <si>
    <t>ANA CLAUDIA ONETO MEZA</t>
  </si>
  <si>
    <t>HERACLES S.A.</t>
  </si>
  <si>
    <t>PUNTO A PUNTO S.R.L.</t>
  </si>
  <si>
    <t>SALLUSTRO Y CIA. S.A</t>
  </si>
  <si>
    <t>MERCADERIA</t>
  </si>
  <si>
    <t xml:space="preserve">Deudas Financieras </t>
  </si>
  <si>
    <t>Deudas Bursatiles</t>
  </si>
  <si>
    <t xml:space="preserve">Deudas Comerciales </t>
  </si>
  <si>
    <t>Provisiones</t>
  </si>
  <si>
    <t xml:space="preserve">Otras Deudas </t>
  </si>
  <si>
    <t>BANCO NACIONAL DE FOMENTO</t>
  </si>
  <si>
    <t>BIGBOX S.R.L.</t>
  </si>
  <si>
    <t>ESSAP S.A.</t>
  </si>
  <si>
    <t>FERRERE ABOGADOS</t>
  </si>
  <si>
    <t>GLOBAL TRACKING S.A.</t>
  </si>
  <si>
    <t>NETTO S.A.</t>
  </si>
  <si>
    <t>NOBLEZA SEGUROS S.A.</t>
  </si>
  <si>
    <t>NUCLEO S.A.</t>
  </si>
  <si>
    <t>OPTIMA S.A.</t>
  </si>
  <si>
    <t>PORTA S.R.L.</t>
  </si>
  <si>
    <t>SERVICIOS EXPRESOS Y LOGISTICA S.R.L.</t>
  </si>
  <si>
    <t>STI S.R.L.</t>
  </si>
  <si>
    <t>THINKCOMM S.R.L.</t>
  </si>
  <si>
    <t>AUTOPIEZAS COMERCIAL E INDUSTRIAL SA</t>
  </si>
  <si>
    <t>ALDO GROUP INTERNATIONAL AG</t>
  </si>
  <si>
    <t>BIG RED ROOSTER</t>
  </si>
  <si>
    <t>HERING TEXTIL S.A.</t>
  </si>
  <si>
    <t>ONE BEAT LTD</t>
  </si>
  <si>
    <t>PLAYNETWORK</t>
  </si>
  <si>
    <t>UNDER ARMOUR HQ</t>
  </si>
  <si>
    <r>
      <t>Fecha del informe</t>
    </r>
    <r>
      <rPr>
        <b/>
        <sz val="8"/>
        <color indexed="8"/>
        <rFont val="Arial"/>
        <family val="2"/>
      </rPr>
      <t>:</t>
    </r>
  </si>
  <si>
    <r>
      <t>Tipo de Cambio</t>
    </r>
    <r>
      <rPr>
        <b/>
        <sz val="8"/>
        <color indexed="8"/>
        <rFont val="Arial"/>
        <family val="2"/>
      </rPr>
      <t>:</t>
    </r>
  </si>
  <si>
    <t xml:space="preserve">CECILIA SALLUSTRO MARIN L.P.                                      </t>
  </si>
  <si>
    <t>RUFFINELLI LOPEZ GIANNINA MARIA</t>
  </si>
  <si>
    <t>GRUPO INVENTIVA S.A.C.I.</t>
  </si>
  <si>
    <t>SEGURIDAD S.A. COMPAÑIA DE SEGUROS</t>
  </si>
  <si>
    <t>TEISA</t>
  </si>
  <si>
    <t>WOLVERINE WORLD WIDE, INC</t>
  </si>
  <si>
    <t>FLETE</t>
  </si>
  <si>
    <t xml:space="preserve">3RA. EMISION INT. BONOS BURSATILES A PAGAR C.P.                   </t>
  </si>
  <si>
    <t>Capital Bursatil</t>
  </si>
  <si>
    <t>vigente</t>
  </si>
  <si>
    <t>FIC DE FINANZAS</t>
  </si>
  <si>
    <t>ADS INDUSTRIAL Y COMERCIAL S.A.</t>
  </si>
  <si>
    <t>ARENA COMERCIO DE ARTIGOS ESPORTIVOS LTDA</t>
  </si>
  <si>
    <t>SEGURO</t>
  </si>
  <si>
    <t>ASUNCION PLOTTER SRL</t>
  </si>
  <si>
    <t>RODADO</t>
  </si>
  <si>
    <t>BERSIDAL S.A.</t>
  </si>
  <si>
    <t>CASTLE SPORT S.A.</t>
  </si>
  <si>
    <t>CAYO ADALBERTO MAIDANA MARINONI</t>
  </si>
  <si>
    <t>CESAR ROLANDO BENITEZ BRIZUELA</t>
  </si>
  <si>
    <t>COMPAÑIA SAN IGNACIO S.A.</t>
  </si>
  <si>
    <t>CONDOR S.A.C.I.</t>
  </si>
  <si>
    <t>CORINTER S.R.L</t>
  </si>
  <si>
    <t>DIRECCION GENERAL DE GRANDES CONTRIBUYENTES</t>
  </si>
  <si>
    <t>EMETIRUS INSTITUTE OF MANAGEMENT PTE LTD</t>
  </si>
  <si>
    <t>ESTEBAN MARINO TORRES MASCAREÑO</t>
  </si>
  <si>
    <t>ESTRELLA FEDERAL S.R.L.</t>
  </si>
  <si>
    <t>GRUPO BASIC S.A.</t>
  </si>
  <si>
    <t>IMB TEXTIL S.A</t>
  </si>
  <si>
    <t>LIBRERIA Y PAPELERIA NOVA S.A.</t>
  </si>
  <si>
    <t>MIPAC S.R.L</t>
  </si>
  <si>
    <t>OEC GROUP - OVERSEAS EXPRESS CONSOLIDATORS</t>
  </si>
  <si>
    <t>PULSAK S.A.</t>
  </si>
  <si>
    <t>RETAILNEXT</t>
  </si>
  <si>
    <t>RICARDO PEÑA</t>
  </si>
  <si>
    <t>ROVIC INDUSTRIES LTD.</t>
  </si>
  <si>
    <t>SANDRA ELIZABETH BENITEZ BENITEZ</t>
  </si>
  <si>
    <t>SANRI S.A</t>
  </si>
  <si>
    <t>TRICICLO S.R.L.</t>
  </si>
  <si>
    <t>UNION DE INDUSTRIAS FRIGORICAS DEL INTERIOR S.A.</t>
  </si>
  <si>
    <t>VIVIAN BENITEZ</t>
  </si>
  <si>
    <t>WEMASA S.A</t>
  </si>
  <si>
    <t xml:space="preserve">3RA. EMISION DE BONOS BURSATILES C.P.                   </t>
  </si>
  <si>
    <t xml:space="preserve">3ra. EMISION INT. BONOS BURSATILES A PAGAR C.P.                   </t>
  </si>
  <si>
    <t xml:space="preserve">(-) 3RA. EMISION DE BONOS BURSATILES NO DEVENGADOS C.P.               </t>
  </si>
  <si>
    <t xml:space="preserve">3RA. EMISION DE BONOS BURSATILES L.P.                   </t>
  </si>
  <si>
    <t xml:space="preserve">(-) 3RA. EMISION DE BONOS BURSATILES NO DEVENGADOS L.P.               </t>
  </si>
  <si>
    <t>DETALLE DE DEUDAS BURSÁTILES</t>
  </si>
  <si>
    <t>DETALLE DE DEUDAS COMERCIALES</t>
  </si>
  <si>
    <t>DETALLE DE PROVISIONES</t>
  </si>
  <si>
    <t>DETALLE DE OTROS PASIVOS</t>
  </si>
  <si>
    <t>FLOC S.A. C.P. M.L.</t>
  </si>
  <si>
    <t>Regresar al Indice</t>
  </si>
  <si>
    <t>ANNICK VAESKEN VALENTINO</t>
  </si>
  <si>
    <t>CM ARQUITECTURA S.R.L.</t>
  </si>
  <si>
    <t>FLOC S.A</t>
  </si>
  <si>
    <t>JULIA A. BAUMANN DE PEÑA</t>
  </si>
  <si>
    <t>MAGMA PARAGUAY S.A.</t>
  </si>
  <si>
    <t>O-FIX SOLUCIONES LABORALES SA</t>
  </si>
  <si>
    <t>PERFOMANCE SPORT, INC.</t>
  </si>
  <si>
    <t>QUEIBAN S.A</t>
  </si>
  <si>
    <t>ABASTO S.A.</t>
  </si>
  <si>
    <t>ACHON BAU S.A</t>
  </si>
  <si>
    <t>ALEJANDRA BEATRIZ ALONSO ALDERETE</t>
  </si>
  <si>
    <t>BANCARD</t>
  </si>
  <si>
    <t>BLU TRADE S.A.</t>
  </si>
  <si>
    <t>BLUE TOWER VENTURES PARAGUAY SOCIEDAD ANONIMA</t>
  </si>
  <si>
    <t>BOARDING PASS S.A.</t>
  </si>
  <si>
    <t>CALZADOS ROGER SA</t>
  </si>
  <si>
    <t>CC TRAINING S.R.L.</t>
  </si>
  <si>
    <t>CINTAS S.A.</t>
  </si>
  <si>
    <t>DEPORTIVA INTERNACIONAL S.A.</t>
  </si>
  <si>
    <t>DIVPRO S.R.L.</t>
  </si>
  <si>
    <t>ENTRAVISION SOCIEDAD ANÓNIMA</t>
  </si>
  <si>
    <t>ESCORPION SRL.</t>
  </si>
  <si>
    <t>INSUMOS S.R.L.</t>
  </si>
  <si>
    <t>NILTON SIMON BALMACEDA JARA</t>
  </si>
  <si>
    <t>NOTAS DE CREDITO</t>
  </si>
  <si>
    <t>PINEDO INMOBILIARIA S.A.</t>
  </si>
  <si>
    <t>POLITEX IMPORTACIONES S.A</t>
  </si>
  <si>
    <t>PRO SET S.A.</t>
  </si>
  <si>
    <t>VIDAL DARIO BARRIOS G.</t>
  </si>
  <si>
    <t>TUPI RAMOS GENERALES S.A.</t>
  </si>
  <si>
    <t>ROCATEX S.R.L.</t>
  </si>
  <si>
    <t>PRODUCCIONES PRIMER NIVEL S.A.</t>
  </si>
  <si>
    <t>PAMAQ S.A.</t>
  </si>
  <si>
    <t>MULTIENVASE S.A</t>
  </si>
  <si>
    <t>MONITAL S.R.L.</t>
  </si>
  <si>
    <t>LOCKERS RECORDS MANAGEMENT S.A.</t>
  </si>
  <si>
    <t>INDUTEX SRL</t>
  </si>
  <si>
    <t>GAP (ITM) INC.</t>
  </si>
  <si>
    <t>FLEXOPLAST S.A.</t>
  </si>
  <si>
    <t>FIORIO DE FCA LAW FIRM</t>
  </si>
  <si>
    <t>DESPACHO</t>
  </si>
  <si>
    <t>EVOKE LAB S.A.</t>
  </si>
  <si>
    <t>DHL PARAGUAY S.R.L.</t>
  </si>
  <si>
    <t>DELTA S.R.L.</t>
  </si>
  <si>
    <t>COMPAÑIA DE INVENTARIOS PARAGUAY SA</t>
  </si>
  <si>
    <t>CENTRO COMERCIAL LAMBARE S.A.</t>
  </si>
  <si>
    <t>Accionista Mayoritario Alberto Cayetano Sallustro Marin</t>
  </si>
  <si>
    <t>SOBREGIRO</t>
  </si>
  <si>
    <t>UENO BANK S.A.E.C.A.</t>
  </si>
  <si>
    <t>FIC DE FINANZAS S.A.</t>
  </si>
  <si>
    <t>BANCO ITAÚ S.A.E.C.A.</t>
  </si>
  <si>
    <t>BANCO GNB PARAGUAY S.A.</t>
  </si>
  <si>
    <t>VISION BANCO S.A.E.C.A.</t>
  </si>
  <si>
    <t>BANCO DO BRASIL S.A.</t>
  </si>
  <si>
    <t>SOLAR BANCO S.A.E.C.A.</t>
  </si>
  <si>
    <t>BANCO BASA S.A.E.C.A.</t>
  </si>
  <si>
    <t>DESCUENTO DE CHEQUE</t>
  </si>
  <si>
    <t>BANCO CONTINENTAL S.A.E.C.A</t>
  </si>
  <si>
    <t>BANCO SUDAMERIS S.A.E.C.A.</t>
  </si>
  <si>
    <t>ALCIDES RIVEROS CABRAL</t>
  </si>
  <si>
    <t>ALTO IMPORTS</t>
  </si>
  <si>
    <t>ANNE KATHERINE WALDE PANKRATZ</t>
  </si>
  <si>
    <t>BLECKMANN NEDERLAND BV</t>
  </si>
  <si>
    <t>CBM GROUP S.R.L.</t>
  </si>
  <si>
    <t>CHACOMER S.A.E.C.A.</t>
  </si>
  <si>
    <t>COMPUTEC S.A.</t>
  </si>
  <si>
    <t>DIEGO ALBERTO RUIZ GALVAN</t>
  </si>
  <si>
    <t>ENERBIKE S.A</t>
  </si>
  <si>
    <t>EQUIFAX PARAGUAY S.A.</t>
  </si>
  <si>
    <t>FCL PARAGUAY SA</t>
  </si>
  <si>
    <t>G DIGITAL SA</t>
  </si>
  <si>
    <t>GABRIELLA COGORNO JARA</t>
  </si>
  <si>
    <t>GANESHA PR E.A.S</t>
  </si>
  <si>
    <t>GRUPO INTERNACIONAL MERCOSUR S.A.</t>
  </si>
  <si>
    <t>JOSE RICARDO LESME</t>
  </si>
  <si>
    <t>KEMSA C.I.S.A</t>
  </si>
  <si>
    <t>LAZOS S.A.</t>
  </si>
  <si>
    <t>LORENA LISSETTE PEREIRA CABRERA</t>
  </si>
  <si>
    <t>LUIS GERARDO BORDON PATIÑO</t>
  </si>
  <si>
    <t>LUMBRA S.A</t>
  </si>
  <si>
    <t>MARIA AUXILIADORA GIMENEZ CORREA</t>
  </si>
  <si>
    <t>MERCOSUR SPORT'S WORLD CORPORATION</t>
  </si>
  <si>
    <t>NOLLFIN TRADE S.A.</t>
  </si>
  <si>
    <t>PARAGUAY LOGISTIC SERVICES S.A.</t>
  </si>
  <si>
    <t>PATRIA S.A. DE SEGUROS Y REASEGUROS</t>
  </si>
  <si>
    <t>RICARDO DANIEL ESPINOLA RAMIREZ</t>
  </si>
  <si>
    <t>RP3 S.A.</t>
  </si>
  <si>
    <t>SALOTEX S.R.L.</t>
  </si>
  <si>
    <t>SMART CANE S.A.</t>
  </si>
  <si>
    <t>SPORT GROUP S.A.</t>
  </si>
  <si>
    <t>VIENTO SUR .SA</t>
  </si>
  <si>
    <t>BANCO DE LA NACION ARGENTINA</t>
  </si>
  <si>
    <t>BANCOP S.A.</t>
  </si>
  <si>
    <t>BANCO RIO S.A.</t>
  </si>
  <si>
    <t>INTERFISA S.A.E.C.A.</t>
  </si>
  <si>
    <t xml:space="preserve">IMPUESTO A LA RENTA A PAGAR                                       </t>
  </si>
  <si>
    <t xml:space="preserve">IVA A PAGAR                                                       </t>
  </si>
  <si>
    <t xml:space="preserve">RETENCIONES  IVA/RENTA                                            </t>
  </si>
  <si>
    <t xml:space="preserve">OBLIGACIONES LABORALES Y CARGAS SOCIALES                          </t>
  </si>
  <si>
    <t xml:space="preserve">GASTOS ACUMULADOS A PAGAR                                         </t>
  </si>
  <si>
    <t xml:space="preserve">MAGALI ZANOTTI CAVAZONI FERRARIO                                  </t>
  </si>
  <si>
    <t xml:space="preserve">PRESTAMOS DE SOCIOS ACCIONISTAS                                   </t>
  </si>
  <si>
    <t>31 DE MARZO 2024</t>
  </si>
  <si>
    <t>BANCO SUDAMERIS S.A.E.C.A. $</t>
  </si>
  <si>
    <t>COMERCIAL</t>
  </si>
  <si>
    <t>BANCO DO BRASIL S.A. $</t>
  </si>
  <si>
    <t>INTERFISA S.A.E.C.A. $</t>
  </si>
  <si>
    <t>31 de marzo de 2024</t>
  </si>
  <si>
    <t>222 S.A</t>
  </si>
  <si>
    <t>3 AM SA</t>
  </si>
  <si>
    <t>ALANA DACAK HORSCH</t>
  </si>
  <si>
    <t>AMELIA ESCOBAR GILL</t>
  </si>
  <si>
    <t>ANDREA QUATTROCCHI RIVAROLA</t>
  </si>
  <si>
    <t>ANDRES GILBERTO ESCURRA ORTIZ</t>
  </si>
  <si>
    <t>ANGEL ZELADA</t>
  </si>
  <si>
    <t>AUTOMOTOR S.A.</t>
  </si>
  <si>
    <t>AUTORES PARAGUAYOS ASOCIADOS</t>
  </si>
  <si>
    <t>AXON GROUP SA</t>
  </si>
  <si>
    <t>B&amp;L GROUP S.A.</t>
  </si>
  <si>
    <t>BRITIMP SEGURIDAD S.A.</t>
  </si>
  <si>
    <t>CAFE FICHA S.R.L.</t>
  </si>
  <si>
    <t>CAMARA DE COMERCIO PARAGUAYO ARGENTINA</t>
  </si>
  <si>
    <t>CAMILA MARIA SALDIVAR LANDOLFI</t>
  </si>
  <si>
    <t>CARLOS ANDRES AYALA CACERES</t>
  </si>
  <si>
    <t>DAVID MUSSI BECKER</t>
  </si>
  <si>
    <t>DELIVERY HERO PARAGUAY SA</t>
  </si>
  <si>
    <t>ECCO SKO A/S</t>
  </si>
  <si>
    <t>ECOMAC S.R.L.</t>
  </si>
  <si>
    <t>ERIKA SOFIA MONGELOS BOBADILLA</t>
  </si>
  <si>
    <t>EUROMOBILI SRL</t>
  </si>
  <si>
    <t>EXXIS PARAGUAY S.A.</t>
  </si>
  <si>
    <t>FERNANDO ANDRES DOMINGUEZ ELIZECHE</t>
  </si>
  <si>
    <t>FERNANDO JAVIER BENITEZ VILLALBA</t>
  </si>
  <si>
    <t>FIWEEX S.A</t>
  </si>
  <si>
    <t>FLINVER GROUP S.A.</t>
  </si>
  <si>
    <t>GABRIELA MARIA OVELAR MEDINA</t>
  </si>
  <si>
    <t>GERONA S.A.</t>
  </si>
  <si>
    <t>HEAVEN ASSES.EM EXO. E IMP LTDA</t>
  </si>
  <si>
    <t>INVERSIONES RIO DULCE S.A</t>
  </si>
  <si>
    <t>JAUSER CARGO PARAGUAY S.A.</t>
  </si>
  <si>
    <t>JAZMIN PASOS</t>
  </si>
  <si>
    <t>JUAN IGNACIO LATERZA GUGGIARI</t>
  </si>
  <si>
    <t>JUAN MANUEL SALGUEIRO SILVA</t>
  </si>
  <si>
    <t>LINCOLN S.A.</t>
  </si>
  <si>
    <t>MANUEL ZARACHO TORALES</t>
  </si>
  <si>
    <t>MAQUICENTER S.A</t>
  </si>
  <si>
    <t>MARIA BELEN BENITEZ SANCHEZ</t>
  </si>
  <si>
    <t>MELANI ROMINA VALLEJOS BELLO</t>
  </si>
  <si>
    <t>MENDONCA ARMELE ANA PAULA</t>
  </si>
  <si>
    <t>MIL CINCO S.A.</t>
  </si>
  <si>
    <t>NARA KARINA MIERES RIVEROS</t>
  </si>
  <si>
    <t>OSCAR JAVIER PINTOS LEIVA</t>
  </si>
  <si>
    <t>OSCAR MONFREDINI AMARILLA</t>
  </si>
  <si>
    <t>PATRICIA RAQUEL ODDONE RECALDE</t>
  </si>
  <si>
    <t>PIERINA BUONGERMINI RIVAS</t>
  </si>
  <si>
    <t>PIRO'Y S.A.</t>
  </si>
  <si>
    <t>5/3/204</t>
  </si>
  <si>
    <t>REPREMAR LOGISTICS PARAGUAY S.A.</t>
  </si>
  <si>
    <t>S.V.L INDUSTRIA E COMERCIO DE CALCADOS LTDA</t>
  </si>
  <si>
    <t>SEGEL LOGISTICA S.A.</t>
  </si>
  <si>
    <t>SKYCOP PARAGUAY S.A.</t>
  </si>
  <si>
    <t>SOUTHCROSS LOGISTICS S.A.</t>
  </si>
  <si>
    <t>SUPREME INTERNATIONAL LLC</t>
  </si>
  <si>
    <t>TEO S.A.</t>
  </si>
  <si>
    <t>TOP TENIS INTERNACIONAL S.A.</t>
  </si>
  <si>
    <t>TOPPER URUGUAY S.A.</t>
  </si>
  <si>
    <t>TOURING Y AUTOMOVIL CLUB PARAGUAYO</t>
  </si>
  <si>
    <t>TOYOTOSHI S.A.</t>
  </si>
  <si>
    <t>TROVE BRAND LLC</t>
  </si>
  <si>
    <t>VLP COMERCIAL EXPORTADORA E IMPORTADORA LTDA.-ME</t>
  </si>
  <si>
    <t>WENCESLAO MARTINEZ</t>
  </si>
  <si>
    <t>WEN-PARKER LOGISTICS (HK) CO LTD</t>
  </si>
  <si>
    <t>XIMENA MARIA STARK JOHANNSEN</t>
  </si>
  <si>
    <t>YOICA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</si>
</sst>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 * #,##0_ ;_ * \-#,##0_ ;_ * &quot;-&quot;_ ;_ @_ "/>
    <numFmt numFmtId="164" formatCode="_-* #,##0.00_-;\-* #,##0.00_-;_-* &quot;-&quot;??_-;_-@_-"/>
    <numFmt numFmtId="165" formatCode="_(* #,##0.00_);_(* \(#,##0.00\);_(* &quot;-&quot;??_);_(@_)"/>
    <numFmt numFmtId="166" formatCode="d&quot; de &quot;mmm&quot; de &quot;yy"/>
    <numFmt numFmtId="167" formatCode="d\-m\-yy;@"/>
    <numFmt numFmtId="168" formatCode="_(* #,##0_);_(* \(#,##0\);_(* &quot;-&quot;??_);_(@_)"/>
    <numFmt numFmtId="169" formatCode="#,##0.00_ ;\-#,##0.00\ "/>
    <numFmt numFmtId="170" formatCode="dd\ &quot;de&quot;\ mmmm\ &quot;de&quot;\ yyyy"/>
    <numFmt numFmtId="171" formatCode="_-* #,##0\ _€_-;\-* #,##0\ _€_-;_-* &quot;-&quot;\ _€_-;_-@_-"/>
    <numFmt numFmtId="172" formatCode="_-* #,##0.00\ _€_-;\-* #,##0.00\ _€_-;_-* &quot;-&quot;??\ _€_-;_-@_-"/>
  </numFmts>
  <fonts count="65" x14ac:knownFonts="1">
    <font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5"/>
      <name val="Arial"/>
      <family val="2"/>
    </font>
    <font>
      <b/>
      <sz val="15"/>
      <name val="Arial"/>
      <family val="2"/>
    </font>
    <font>
      <b/>
      <sz val="15"/>
      <color indexed="10"/>
      <name val="Arial"/>
      <family val="2"/>
    </font>
    <font>
      <b/>
      <sz val="20"/>
      <name val="Arial"/>
      <family val="2"/>
    </font>
    <font>
      <sz val="20"/>
      <name val="Arial"/>
      <family val="2"/>
    </font>
    <font>
      <b/>
      <sz val="20"/>
      <color indexed="10"/>
      <name val="Arial"/>
      <family val="2"/>
    </font>
    <font>
      <b/>
      <sz val="20"/>
      <color indexed="8"/>
      <name val="Arial"/>
      <family val="2"/>
    </font>
    <font>
      <b/>
      <sz val="15"/>
      <color indexed="8"/>
      <name val="Arial"/>
      <family val="2"/>
    </font>
    <font>
      <sz val="18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u/>
      <sz val="9"/>
      <color indexed="8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8"/>
      <color indexed="8"/>
      <name val="Times New Roman"/>
      <family val="1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1"/>
      <color indexed="8"/>
      <name val="Arial"/>
      <family val="2"/>
    </font>
    <font>
      <sz val="9"/>
      <name val="Calibri"/>
      <family val="2"/>
      <scheme val="minor"/>
    </font>
    <font>
      <b/>
      <u/>
      <sz val="12"/>
      <name val="Arial"/>
      <family val="2"/>
    </font>
    <font>
      <b/>
      <sz val="12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"/>
      <family val="2"/>
    </font>
    <font>
      <sz val="8"/>
      <color indexed="10"/>
      <name val="Arial"/>
      <family val="2"/>
    </font>
    <font>
      <b/>
      <u/>
      <sz val="8"/>
      <color indexed="8"/>
      <name val="Arial"/>
      <family val="2"/>
    </font>
    <font>
      <b/>
      <sz val="8"/>
      <name val="Arial"/>
      <family val="2"/>
    </font>
    <font>
      <b/>
      <sz val="8"/>
      <color indexed="12"/>
      <name val="Arial"/>
      <family val="2"/>
    </font>
    <font>
      <sz val="8"/>
      <color indexed="12"/>
      <name val="Arial"/>
      <family val="2"/>
    </font>
    <font>
      <sz val="8"/>
      <color rgb="FF000000"/>
      <name val="Arial"/>
      <family val="2"/>
    </font>
    <font>
      <sz val="9"/>
      <color rgb="FF000000"/>
      <name val="Arial"/>
      <family val="2"/>
    </font>
    <font>
      <sz val="9"/>
      <color rgb="FF1E1E1E"/>
      <name val="Arial"/>
      <family val="2"/>
    </font>
    <font>
      <sz val="11"/>
      <color rgb="FF000000"/>
      <name val="Calibri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 style="double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/>
      <top style="thin">
        <color indexed="8"/>
      </top>
      <bottom style="medium">
        <color indexed="8"/>
      </bottom>
      <diagonal/>
    </border>
    <border>
      <left style="medium">
        <color indexed="9"/>
      </left>
      <right/>
      <top style="thin">
        <color indexed="8"/>
      </top>
      <bottom style="medium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83">
    <xf numFmtId="0" fontId="0" fillId="0" borderId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0" fillId="4" borderId="0" applyNumberFormat="0" applyBorder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1" fillId="16" borderId="1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2" fillId="17" borderId="2" applyNumberFormat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3" fillId="0" borderId="3" applyNumberFormat="0" applyFill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9" fillId="21" borderId="0" applyNumberFormat="0" applyBorder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15" fillId="7" borderId="1" applyNumberFormat="0" applyAlignment="0" applyProtection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2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3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4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6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7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9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10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8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8" fillId="11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12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9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5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8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19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20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3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14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9" fillId="21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8" fillId="3" borderId="0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1" fillId="16" borderId="1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12" fillId="17" borderId="2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10" fillId="4" borderId="0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4" fillId="0" borderId="4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25" fillId="0" borderId="5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6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5" fillId="7" borderId="1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3" fillId="0" borderId="3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9" fillId="22" borderId="0"/>
    <xf numFmtId="0" fontId="17" fillId="0" borderId="0"/>
    <xf numFmtId="0" fontId="8" fillId="0" borderId="0"/>
    <xf numFmtId="0" fontId="8" fillId="0" borderId="0"/>
    <xf numFmtId="0" fontId="1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17" fillId="23" borderId="7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0" fillId="16" borderId="8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6" fillId="0" borderId="9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16" fillId="0" borderId="0" applyNumberFormat="0" applyFill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8" fillId="3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49" fillId="23" borderId="7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0" fillId="16" borderId="8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4" fillId="0" borderId="4" applyNumberFormat="0" applyFill="0" applyAlignment="0" applyProtection="0"/>
    <xf numFmtId="0" fontId="23" fillId="0" borderId="0" applyNumberFormat="0" applyFill="0" applyBorder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25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14" fillId="0" borderId="6" applyNumberFormat="0" applyFill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0" fontId="26" fillId="0" borderId="9" applyNumberFormat="0" applyFill="0" applyAlignment="0" applyProtection="0"/>
    <xf numFmtId="165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0" fontId="49" fillId="0" borderId="0"/>
    <xf numFmtId="41" fontId="49" fillId="0" borderId="0" applyFont="0" applyFill="0" applyBorder="0" applyAlignment="0" applyProtection="0"/>
    <xf numFmtId="0" fontId="49" fillId="0" borderId="0"/>
    <xf numFmtId="165" fontId="49" fillId="0" borderId="0" applyFont="0" applyFill="0" applyBorder="0" applyAlignment="0" applyProtection="0"/>
    <xf numFmtId="171" fontId="6" fillId="0" borderId="0" applyFont="0" applyFill="0" applyBorder="0" applyAlignment="0" applyProtection="0"/>
    <xf numFmtId="0" fontId="17" fillId="0" borderId="0"/>
    <xf numFmtId="172" fontId="17" fillId="0" borderId="0" applyFont="0" applyFill="0" applyBorder="0" applyAlignment="0" applyProtection="0"/>
    <xf numFmtId="172" fontId="17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17" fillId="0" borderId="0" applyFont="0" applyFill="0" applyBorder="0" applyAlignment="0" applyProtection="0"/>
    <xf numFmtId="0" fontId="1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6" fillId="0" borderId="0"/>
    <xf numFmtId="0" fontId="5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1" fontId="49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5" fontId="49" fillId="0" borderId="0" applyFont="0" applyFill="0" applyBorder="0" applyAlignment="0" applyProtection="0"/>
    <xf numFmtId="0" fontId="64" fillId="0" borderId="0"/>
  </cellStyleXfs>
  <cellXfs count="256">
    <xf numFmtId="0" fontId="0" fillId="0" borderId="0" xfId="0"/>
    <xf numFmtId="0" fontId="17" fillId="0" borderId="0" xfId="501"/>
    <xf numFmtId="0" fontId="17" fillId="0" borderId="0" xfId="501" applyAlignment="1">
      <alignment horizontal="right"/>
    </xf>
    <xf numFmtId="0" fontId="27" fillId="0" borderId="0" xfId="501" applyFont="1"/>
    <xf numFmtId="0" fontId="28" fillId="0" borderId="0" xfId="501" applyFont="1" applyAlignment="1">
      <alignment horizontal="left"/>
    </xf>
    <xf numFmtId="0" fontId="29" fillId="0" borderId="0" xfId="501" applyFont="1"/>
    <xf numFmtId="0" fontId="30" fillId="0" borderId="0" xfId="501" applyFont="1" applyAlignment="1">
      <alignment horizontal="left"/>
    </xf>
    <xf numFmtId="0" fontId="31" fillId="0" borderId="0" xfId="501" applyFont="1"/>
    <xf numFmtId="0" fontId="32" fillId="0" borderId="0" xfId="501" applyFont="1"/>
    <xf numFmtId="0" fontId="27" fillId="0" borderId="0" xfId="501" applyFont="1" applyAlignment="1">
      <alignment horizontal="right"/>
    </xf>
    <xf numFmtId="0" fontId="33" fillId="0" borderId="0" xfId="501" applyFont="1" applyFill="1" applyAlignment="1">
      <alignment horizontal="left"/>
    </xf>
    <xf numFmtId="0" fontId="33" fillId="0" borderId="0" xfId="501" applyFont="1" applyFill="1" applyAlignment="1">
      <alignment horizontal="right"/>
    </xf>
    <xf numFmtId="0" fontId="34" fillId="0" borderId="0" xfId="501" applyFont="1" applyFill="1" applyAlignment="1">
      <alignment horizontal="left"/>
    </xf>
    <xf numFmtId="0" fontId="34" fillId="0" borderId="0" xfId="501" applyFont="1" applyFill="1" applyAlignment="1">
      <alignment horizontal="right"/>
    </xf>
    <xf numFmtId="166" fontId="33" fillId="0" borderId="0" xfId="501" applyNumberFormat="1" applyFont="1" applyFill="1" applyAlignment="1">
      <alignment horizontal="left"/>
    </xf>
    <xf numFmtId="166" fontId="34" fillId="0" borderId="0" xfId="501" applyNumberFormat="1" applyFont="1" applyFill="1" applyAlignment="1">
      <alignment horizontal="left"/>
    </xf>
    <xf numFmtId="4" fontId="33" fillId="0" borderId="0" xfId="501" applyNumberFormat="1" applyFont="1" applyFill="1" applyAlignment="1">
      <alignment horizontal="left"/>
    </xf>
    <xf numFmtId="3" fontId="34" fillId="0" borderId="0" xfId="501" applyNumberFormat="1" applyFont="1" applyFill="1" applyAlignment="1">
      <alignment horizontal="left"/>
    </xf>
    <xf numFmtId="0" fontId="35" fillId="0" borderId="0" xfId="501" applyFont="1" applyAlignment="1">
      <alignment horizontal="right"/>
    </xf>
    <xf numFmtId="0" fontId="16" fillId="0" borderId="0" xfId="472" applyNumberFormat="1" applyFont="1" applyFill="1" applyBorder="1" applyAlignment="1" applyProtection="1"/>
    <xf numFmtId="0" fontId="17" fillId="0" borderId="0" xfId="0" applyFont="1" applyFill="1"/>
    <xf numFmtId="0" fontId="16" fillId="0" borderId="0" xfId="554" applyNumberFormat="1" applyFont="1" applyFill="1" applyBorder="1" applyAlignment="1" applyProtection="1"/>
    <xf numFmtId="0" fontId="0" fillId="0" borderId="0" xfId="0" applyFill="1"/>
    <xf numFmtId="0" fontId="36" fillId="0" borderId="0" xfId="0" applyFont="1" applyFill="1"/>
    <xf numFmtId="0" fontId="37" fillId="0" borderId="0" xfId="0" applyFont="1" applyFill="1"/>
    <xf numFmtId="0" fontId="39" fillId="0" borderId="0" xfId="0" applyFont="1" applyFill="1"/>
    <xf numFmtId="0" fontId="38" fillId="0" borderId="0" xfId="0" applyFont="1" applyFill="1"/>
    <xf numFmtId="0" fontId="42" fillId="0" borderId="0" xfId="0" applyFont="1" applyFill="1"/>
    <xf numFmtId="15" fontId="43" fillId="0" borderId="0" xfId="0" applyNumberFormat="1" applyFont="1" applyFill="1" applyAlignment="1">
      <alignment horizontal="left"/>
    </xf>
    <xf numFmtId="3" fontId="42" fillId="0" borderId="0" xfId="0" applyNumberFormat="1" applyFont="1" applyFill="1" applyAlignment="1">
      <alignment horizontal="left"/>
    </xf>
    <xf numFmtId="0" fontId="44" fillId="0" borderId="0" xfId="0" applyFont="1" applyFill="1"/>
    <xf numFmtId="0" fontId="45" fillId="0" borderId="0" xfId="0" applyFont="1" applyFill="1"/>
    <xf numFmtId="14" fontId="44" fillId="0" borderId="0" xfId="0" applyNumberFormat="1" applyFont="1" applyFill="1" applyAlignment="1">
      <alignment horizontal="left"/>
    </xf>
    <xf numFmtId="0" fontId="43" fillId="0" borderId="10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 vertical="center" wrapText="1"/>
    </xf>
    <xf numFmtId="0" fontId="37" fillId="0" borderId="11" xfId="0" applyFont="1" applyFill="1" applyBorder="1" applyAlignment="1">
      <alignment horizontal="center"/>
    </xf>
    <xf numFmtId="0" fontId="37" fillId="0" borderId="0" xfId="0" applyFont="1" applyFill="1" applyAlignment="1">
      <alignment horizontal="center"/>
    </xf>
    <xf numFmtId="0" fontId="37" fillId="0" borderId="0" xfId="0" applyFont="1" applyFill="1" applyAlignment="1">
      <alignment horizontal="left"/>
    </xf>
    <xf numFmtId="14" fontId="37" fillId="0" borderId="0" xfId="0" applyNumberFormat="1" applyFont="1"/>
    <xf numFmtId="3" fontId="0" fillId="0" borderId="0" xfId="0" applyNumberFormat="1"/>
    <xf numFmtId="3" fontId="37" fillId="0" borderId="0" xfId="0" applyNumberFormat="1" applyFont="1" applyFill="1"/>
    <xf numFmtId="14" fontId="0" fillId="0" borderId="0" xfId="0" applyNumberFormat="1"/>
    <xf numFmtId="3" fontId="37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Fill="1" applyAlignment="1">
      <alignment horizontal="center"/>
    </xf>
    <xf numFmtId="3" fontId="43" fillId="0" borderId="12" xfId="0" applyNumberFormat="1" applyFont="1" applyFill="1" applyBorder="1" applyAlignment="1">
      <alignment horizontal="right" vertical="center" wrapText="1"/>
    </xf>
    <xf numFmtId="3" fontId="17" fillId="0" borderId="0" xfId="0" applyNumberFormat="1" applyFont="1" applyFill="1" applyBorder="1" applyAlignment="1">
      <alignment horizontal="right" vertical="center" wrapText="1"/>
    </xf>
    <xf numFmtId="0" fontId="43" fillId="0" borderId="0" xfId="0" applyFont="1" applyAlignment="1">
      <alignment horizontal="left"/>
    </xf>
    <xf numFmtId="0" fontId="17" fillId="0" borderId="0" xfId="501" applyFill="1"/>
    <xf numFmtId="0" fontId="37" fillId="0" borderId="0" xfId="501" applyFont="1" applyFill="1"/>
    <xf numFmtId="0" fontId="43" fillId="0" borderId="0" xfId="501" applyFont="1" applyFill="1"/>
    <xf numFmtId="0" fontId="39" fillId="0" borderId="0" xfId="501" applyFont="1" applyFill="1"/>
    <xf numFmtId="0" fontId="40" fillId="0" borderId="0" xfId="501" applyFont="1" applyFill="1"/>
    <xf numFmtId="0" fontId="38" fillId="0" borderId="0" xfId="501" applyFont="1" applyFill="1"/>
    <xf numFmtId="0" fontId="42" fillId="0" borderId="0" xfId="501" applyFont="1" applyFill="1"/>
    <xf numFmtId="15" fontId="43" fillId="0" borderId="0" xfId="501" applyNumberFormat="1" applyFont="1" applyFill="1" applyAlignment="1">
      <alignment horizontal="left"/>
    </xf>
    <xf numFmtId="4" fontId="42" fillId="0" borderId="0" xfId="501" applyNumberFormat="1" applyFont="1" applyFill="1" applyAlignment="1">
      <alignment horizontal="left"/>
    </xf>
    <xf numFmtId="0" fontId="44" fillId="0" borderId="0" xfId="501" applyFont="1" applyFill="1"/>
    <xf numFmtId="0" fontId="45" fillId="0" borderId="0" xfId="501" applyFont="1" applyFill="1"/>
    <xf numFmtId="0" fontId="43" fillId="0" borderId="10" xfId="501" applyFont="1" applyFill="1" applyBorder="1" applyAlignment="1">
      <alignment horizontal="center" vertical="center" wrapText="1"/>
    </xf>
    <xf numFmtId="0" fontId="37" fillId="0" borderId="11" xfId="501" applyFont="1" applyFill="1" applyBorder="1" applyAlignment="1">
      <alignment horizontal="center" vertical="center" wrapText="1"/>
    </xf>
    <xf numFmtId="0" fontId="37" fillId="0" borderId="11" xfId="501" applyFont="1" applyFill="1" applyBorder="1" applyAlignment="1">
      <alignment horizontal="center"/>
    </xf>
    <xf numFmtId="0" fontId="37" fillId="0" borderId="0" xfId="501" applyFont="1" applyFill="1" applyAlignment="1">
      <alignment horizontal="center"/>
    </xf>
    <xf numFmtId="0" fontId="37" fillId="0" borderId="0" xfId="501" applyFont="1" applyFill="1" applyAlignment="1">
      <alignment horizontal="left"/>
    </xf>
    <xf numFmtId="14" fontId="37" fillId="0" borderId="0" xfId="501" applyNumberFormat="1" applyFont="1" applyFill="1"/>
    <xf numFmtId="14" fontId="37" fillId="0" borderId="0" xfId="501" applyNumberFormat="1" applyFont="1" applyFill="1" applyAlignment="1">
      <alignment horizontal="center"/>
    </xf>
    <xf numFmtId="3" fontId="37" fillId="0" borderId="0" xfId="501" applyNumberFormat="1" applyFont="1" applyFill="1" applyBorder="1" applyAlignment="1">
      <alignment horizontal="right" vertical="center" wrapText="1"/>
    </xf>
    <xf numFmtId="0" fontId="37" fillId="0" borderId="0" xfId="501" applyFont="1" applyFill="1" applyAlignment="1">
      <alignment horizontal="right" textRotation="180"/>
    </xf>
    <xf numFmtId="3" fontId="37" fillId="0" borderId="0" xfId="501" applyNumberFormat="1" applyFont="1" applyFill="1"/>
    <xf numFmtId="0" fontId="37" fillId="0" borderId="11" xfId="501" applyFont="1" applyFill="1" applyBorder="1"/>
    <xf numFmtId="0" fontId="37" fillId="0" borderId="11" xfId="501" applyFont="1" applyFill="1" applyBorder="1" applyAlignment="1">
      <alignment horizontal="left"/>
    </xf>
    <xf numFmtId="3" fontId="37" fillId="0" borderId="11" xfId="501" applyNumberFormat="1" applyFont="1" applyFill="1" applyBorder="1" applyAlignment="1">
      <alignment horizontal="right" vertical="center" wrapText="1"/>
    </xf>
    <xf numFmtId="3" fontId="43" fillId="0" borderId="12" xfId="501" applyNumberFormat="1" applyFont="1" applyFill="1" applyBorder="1" applyAlignment="1">
      <alignment horizontal="right" vertical="center" wrapText="1"/>
    </xf>
    <xf numFmtId="0" fontId="17" fillId="0" borderId="0" xfId="501" applyFont="1" applyFill="1"/>
    <xf numFmtId="0" fontId="17" fillId="0" borderId="0" xfId="501" applyFont="1" applyFill="1" applyAlignment="1">
      <alignment horizontal="left"/>
    </xf>
    <xf numFmtId="0" fontId="17" fillId="0" borderId="0" xfId="501" applyFont="1" applyFill="1" applyAlignment="1">
      <alignment horizontal="center"/>
    </xf>
    <xf numFmtId="0" fontId="17" fillId="0" borderId="0" xfId="501" applyFont="1" applyFill="1" applyAlignment="1">
      <alignment horizontal="right"/>
    </xf>
    <xf numFmtId="3" fontId="42" fillId="0" borderId="0" xfId="501" applyNumberFormat="1" applyFont="1" applyFill="1" applyAlignment="1">
      <alignment horizontal="left"/>
    </xf>
    <xf numFmtId="14" fontId="44" fillId="0" borderId="0" xfId="501" applyNumberFormat="1" applyFont="1" applyFill="1" applyAlignment="1">
      <alignment horizontal="left"/>
    </xf>
    <xf numFmtId="4" fontId="37" fillId="0" borderId="0" xfId="501" applyNumberFormat="1" applyFont="1" applyFill="1" applyBorder="1" applyAlignment="1">
      <alignment horizontal="right"/>
    </xf>
    <xf numFmtId="0" fontId="43" fillId="0" borderId="0" xfId="501" applyFont="1" applyFill="1" applyAlignment="1">
      <alignment horizontal="center"/>
    </xf>
    <xf numFmtId="3" fontId="37" fillId="0" borderId="13" xfId="501" applyNumberFormat="1" applyFont="1" applyFill="1" applyBorder="1" applyAlignment="1">
      <alignment horizontal="right" vertical="center" wrapText="1"/>
    </xf>
    <xf numFmtId="3" fontId="17" fillId="0" borderId="0" xfId="501" applyNumberFormat="1" applyFont="1" applyFill="1" applyBorder="1" applyAlignment="1">
      <alignment horizontal="right" vertical="center" wrapText="1"/>
    </xf>
    <xf numFmtId="4" fontId="37" fillId="0" borderId="0" xfId="0" applyNumberFormat="1" applyFont="1" applyFill="1"/>
    <xf numFmtId="3" fontId="16" fillId="0" borderId="0" xfId="472" applyNumberFormat="1" applyFont="1" applyFill="1" applyBorder="1" applyAlignment="1" applyProtection="1"/>
    <xf numFmtId="3" fontId="17" fillId="0" borderId="0" xfId="501" applyNumberFormat="1" applyFill="1"/>
    <xf numFmtId="3" fontId="39" fillId="0" borderId="0" xfId="501" applyNumberFormat="1" applyFont="1" applyFill="1"/>
    <xf numFmtId="3" fontId="43" fillId="0" borderId="10" xfId="501" applyNumberFormat="1" applyFont="1" applyFill="1" applyBorder="1" applyAlignment="1">
      <alignment horizontal="center" vertical="center" wrapText="1"/>
    </xf>
    <xf numFmtId="3" fontId="37" fillId="0" borderId="11" xfId="501" applyNumberFormat="1" applyFont="1" applyFill="1" applyBorder="1" applyAlignment="1">
      <alignment horizontal="center" vertical="center" wrapText="1"/>
    </xf>
    <xf numFmtId="0" fontId="50" fillId="0" borderId="0" xfId="501" applyFont="1" applyFill="1" applyAlignment="1">
      <alignment horizontal="center"/>
    </xf>
    <xf numFmtId="0" fontId="50" fillId="0" borderId="0" xfId="501" applyFont="1" applyFill="1"/>
    <xf numFmtId="14" fontId="50" fillId="0" borderId="0" xfId="501" applyNumberFormat="1" applyFont="1" applyFill="1"/>
    <xf numFmtId="14" fontId="50" fillId="0" borderId="0" xfId="501" applyNumberFormat="1" applyFont="1" applyFill="1" applyAlignment="1">
      <alignment horizontal="center"/>
    </xf>
    <xf numFmtId="3" fontId="50" fillId="0" borderId="0" xfId="501" applyNumberFormat="1" applyFont="1" applyFill="1"/>
    <xf numFmtId="4" fontId="50" fillId="0" borderId="0" xfId="501" applyNumberFormat="1" applyFont="1" applyFill="1" applyBorder="1" applyAlignment="1">
      <alignment horizontal="right"/>
    </xf>
    <xf numFmtId="0" fontId="17" fillId="0" borderId="0" xfId="501" applyFill="1" applyAlignment="1">
      <alignment horizontal="center"/>
    </xf>
    <xf numFmtId="0" fontId="44" fillId="0" borderId="0" xfId="501" applyFont="1" applyFill="1" applyAlignment="1">
      <alignment horizontal="center"/>
    </xf>
    <xf numFmtId="0" fontId="42" fillId="0" borderId="0" xfId="501" applyFont="1" applyFill="1" applyAlignment="1">
      <alignment horizontal="center"/>
    </xf>
    <xf numFmtId="0" fontId="0" fillId="0" borderId="0" xfId="0" applyAlignment="1">
      <alignment horizontal="center"/>
    </xf>
    <xf numFmtId="3" fontId="17" fillId="0" borderId="0" xfId="501" applyNumberFormat="1" applyFont="1" applyFill="1" applyAlignment="1">
      <alignment horizontal="left"/>
    </xf>
    <xf numFmtId="3" fontId="17" fillId="0" borderId="0" xfId="501" applyNumberFormat="1" applyFont="1" applyFill="1"/>
    <xf numFmtId="3" fontId="44" fillId="0" borderId="0" xfId="501" applyNumberFormat="1" applyFont="1" applyFill="1" applyAlignment="1">
      <alignment horizontal="left"/>
    </xf>
    <xf numFmtId="3" fontId="37" fillId="0" borderId="11" xfId="501" applyNumberFormat="1" applyFont="1" applyFill="1" applyBorder="1"/>
    <xf numFmtId="0" fontId="43" fillId="0" borderId="0" xfId="501" applyFont="1" applyFill="1" applyAlignment="1">
      <alignment horizontal="left"/>
    </xf>
    <xf numFmtId="0" fontId="38" fillId="0" borderId="0" xfId="501" applyFont="1" applyFill="1" applyAlignment="1">
      <alignment horizontal="left"/>
    </xf>
    <xf numFmtId="0" fontId="42" fillId="0" borderId="0" xfId="501" applyFont="1" applyFill="1" applyAlignment="1">
      <alignment horizontal="left"/>
    </xf>
    <xf numFmtId="15" fontId="43" fillId="0" borderId="0" xfId="645" applyNumberFormat="1" applyFont="1" applyFill="1" applyAlignment="1">
      <alignment horizontal="left"/>
    </xf>
    <xf numFmtId="4" fontId="42" fillId="0" borderId="0" xfId="0" applyNumberFormat="1" applyFont="1" applyFill="1" applyAlignment="1">
      <alignment horizontal="left"/>
    </xf>
    <xf numFmtId="3" fontId="43" fillId="0" borderId="14" xfId="0" applyNumberFormat="1" applyFont="1" applyFill="1" applyBorder="1" applyAlignment="1">
      <alignment horizontal="right" vertical="center" wrapText="1"/>
    </xf>
    <xf numFmtId="4" fontId="43" fillId="0" borderId="14" xfId="0" applyNumberFormat="1" applyFont="1" applyFill="1" applyBorder="1" applyAlignment="1">
      <alignment horizontal="right" vertical="center" wrapText="1"/>
    </xf>
    <xf numFmtId="0" fontId="47" fillId="0" borderId="0" xfId="505" applyFont="1" applyFill="1"/>
    <xf numFmtId="0" fontId="43" fillId="0" borderId="0" xfId="0" applyFont="1" applyFill="1" applyAlignment="1">
      <alignment horizontal="left"/>
    </xf>
    <xf numFmtId="0" fontId="43" fillId="0" borderId="11" xfId="501" applyFont="1" applyFill="1" applyBorder="1"/>
    <xf numFmtId="165" fontId="43" fillId="0" borderId="12" xfId="644" applyFont="1" applyFill="1" applyBorder="1" applyAlignment="1">
      <alignment horizontal="right" vertical="center" wrapText="1"/>
    </xf>
    <xf numFmtId="165" fontId="37" fillId="0" borderId="0" xfId="644" applyFont="1" applyFill="1"/>
    <xf numFmtId="4" fontId="43" fillId="0" borderId="12" xfId="504" applyNumberFormat="1" applyFont="1" applyFill="1" applyBorder="1" applyAlignment="1">
      <alignment horizontal="right" vertical="center" wrapText="1"/>
    </xf>
    <xf numFmtId="3" fontId="47" fillId="0" borderId="0" xfId="0" applyNumberFormat="1" applyFont="1"/>
    <xf numFmtId="0" fontId="47" fillId="0" borderId="0" xfId="505" applyFont="1" applyBorder="1"/>
    <xf numFmtId="0" fontId="47" fillId="0" borderId="0" xfId="505" applyFont="1" applyBorder="1" applyAlignment="1"/>
    <xf numFmtId="0" fontId="54" fillId="0" borderId="0" xfId="0" applyFont="1"/>
    <xf numFmtId="0" fontId="47" fillId="0" borderId="0" xfId="501" applyFont="1" applyFill="1" applyAlignment="1">
      <alignment horizontal="left"/>
    </xf>
    <xf numFmtId="3" fontId="54" fillId="0" borderId="0" xfId="0" applyNumberFormat="1" applyFont="1"/>
    <xf numFmtId="0" fontId="37" fillId="0" borderId="0" xfId="0" applyFont="1" applyFill="1" applyAlignment="1">
      <alignment horizontal="center" wrapText="1"/>
    </xf>
    <xf numFmtId="0" fontId="36" fillId="0" borderId="0" xfId="501" applyFont="1" applyFill="1"/>
    <xf numFmtId="0" fontId="36" fillId="0" borderId="0" xfId="504" applyFont="1" applyFill="1"/>
    <xf numFmtId="0" fontId="56" fillId="0" borderId="0" xfId="504" applyFont="1" applyFill="1"/>
    <xf numFmtId="0" fontId="56" fillId="0" borderId="0" xfId="501" applyFont="1" applyFill="1"/>
    <xf numFmtId="0" fontId="57" fillId="0" borderId="0" xfId="504" applyFont="1" applyFill="1"/>
    <xf numFmtId="0" fontId="48" fillId="0" borderId="0" xfId="504" applyFont="1" applyFill="1"/>
    <xf numFmtId="0" fontId="59" fillId="0" borderId="0" xfId="504" applyFont="1" applyFill="1"/>
    <xf numFmtId="0" fontId="60" fillId="0" borderId="0" xfId="504" applyFont="1" applyFill="1"/>
    <xf numFmtId="0" fontId="47" fillId="0" borderId="0" xfId="501" applyFont="1" applyFill="1"/>
    <xf numFmtId="0" fontId="36" fillId="0" borderId="0" xfId="504" applyFont="1" applyFill="1" applyAlignment="1">
      <alignment horizontal="center"/>
    </xf>
    <xf numFmtId="0" fontId="36" fillId="0" borderId="0" xfId="504" applyFont="1" applyFill="1" applyBorder="1" applyAlignment="1">
      <alignment horizontal="center"/>
    </xf>
    <xf numFmtId="0" fontId="47" fillId="0" borderId="0" xfId="501" applyFont="1" applyFill="1" applyBorder="1" applyAlignment="1">
      <alignment horizontal="left"/>
    </xf>
    <xf numFmtId="0" fontId="16" fillId="0" borderId="0" xfId="554" applyNumberFormat="1" applyFill="1" applyBorder="1" applyAlignment="1" applyProtection="1"/>
    <xf numFmtId="0" fontId="42" fillId="0" borderId="0" xfId="0" applyFont="1" applyAlignment="1">
      <alignment horizontal="left" vertical="center"/>
    </xf>
    <xf numFmtId="0" fontId="41" fillId="0" borderId="0" xfId="512" applyFont="1"/>
    <xf numFmtId="0" fontId="42" fillId="0" borderId="0" xfId="0" applyFont="1" applyAlignment="1">
      <alignment horizontal="center" vertical="center"/>
    </xf>
    <xf numFmtId="0" fontId="42" fillId="0" borderId="0" xfId="647" applyFont="1" applyFill="1"/>
    <xf numFmtId="0" fontId="45" fillId="0" borderId="0" xfId="647" applyFont="1" applyFill="1"/>
    <xf numFmtId="14" fontId="44" fillId="0" borderId="0" xfId="647" applyNumberFormat="1" applyFont="1" applyFill="1" applyAlignment="1">
      <alignment horizontal="left"/>
    </xf>
    <xf numFmtId="0" fontId="39" fillId="0" borderId="0" xfId="647" applyFont="1" applyFill="1"/>
    <xf numFmtId="0" fontId="37" fillId="0" borderId="19" xfId="647" applyFont="1" applyFill="1" applyBorder="1" applyAlignment="1">
      <alignment horizontal="center"/>
    </xf>
    <xf numFmtId="0" fontId="37" fillId="0" borderId="0" xfId="647" applyFont="1" applyFill="1" applyAlignment="1">
      <alignment horizontal="center"/>
    </xf>
    <xf numFmtId="0" fontId="37" fillId="0" borderId="0" xfId="647" applyFont="1" applyFill="1" applyAlignment="1">
      <alignment horizontal="left"/>
    </xf>
    <xf numFmtId="0" fontId="37" fillId="0" borderId="0" xfId="647" applyFont="1" applyFill="1"/>
    <xf numFmtId="4" fontId="37" fillId="0" borderId="0" xfId="647" applyNumberFormat="1" applyFont="1" applyFill="1" applyBorder="1"/>
    <xf numFmtId="0" fontId="37" fillId="0" borderId="0" xfId="647" applyFont="1" applyFill="1" applyBorder="1" applyAlignment="1">
      <alignment horizontal="center"/>
    </xf>
    <xf numFmtId="14" fontId="37" fillId="0" borderId="0" xfId="647" applyNumberFormat="1" applyFont="1" applyFill="1"/>
    <xf numFmtId="0" fontId="43" fillId="0" borderId="0" xfId="647" applyFont="1" applyFill="1" applyAlignment="1">
      <alignment horizontal="left"/>
    </xf>
    <xf numFmtId="0" fontId="49" fillId="0" borderId="0" xfId="647" applyFill="1"/>
    <xf numFmtId="169" fontId="43" fillId="0" borderId="12" xfId="648" applyNumberFormat="1" applyFont="1" applyFill="1" applyBorder="1" applyAlignment="1">
      <alignment horizontal="right" vertical="center"/>
    </xf>
    <xf numFmtId="0" fontId="38" fillId="0" borderId="0" xfId="647" applyFont="1" applyFill="1"/>
    <xf numFmtId="15" fontId="43" fillId="0" borderId="0" xfId="647" applyNumberFormat="1" applyFont="1" applyFill="1" applyAlignment="1">
      <alignment horizontal="left"/>
    </xf>
    <xf numFmtId="0" fontId="38" fillId="0" borderId="0" xfId="649" applyFont="1" applyFill="1"/>
    <xf numFmtId="0" fontId="42" fillId="0" borderId="0" xfId="649" applyFont="1" applyFill="1"/>
    <xf numFmtId="4" fontId="42" fillId="0" borderId="0" xfId="649" applyNumberFormat="1" applyFont="1" applyFill="1" applyAlignment="1">
      <alignment horizontal="left"/>
    </xf>
    <xf numFmtId="3" fontId="42" fillId="0" borderId="0" xfId="649" applyNumberFormat="1" applyFont="1" applyFill="1" applyAlignment="1">
      <alignment horizontal="left"/>
    </xf>
    <xf numFmtId="0" fontId="39" fillId="0" borderId="0" xfId="649" applyFont="1" applyFill="1"/>
    <xf numFmtId="0" fontId="49" fillId="0" borderId="0" xfId="649" applyFill="1"/>
    <xf numFmtId="0" fontId="17" fillId="0" borderId="0" xfId="649" applyFont="1" applyFill="1" applyAlignment="1">
      <alignment horizontal="left"/>
    </xf>
    <xf numFmtId="14" fontId="37" fillId="0" borderId="0" xfId="0" applyNumberFormat="1" applyFont="1" applyFill="1"/>
    <xf numFmtId="170" fontId="43" fillId="0" borderId="0" xfId="647" applyNumberFormat="1" applyFont="1" applyFill="1" applyAlignment="1">
      <alignment horizontal="left"/>
    </xf>
    <xf numFmtId="0" fontId="44" fillId="0" borderId="0" xfId="647" applyFont="1" applyFill="1"/>
    <xf numFmtId="3" fontId="37" fillId="0" borderId="0" xfId="647" applyNumberFormat="1" applyFont="1" applyFill="1" applyBorder="1"/>
    <xf numFmtId="14" fontId="37" fillId="0" borderId="0" xfId="647" applyNumberFormat="1" applyFont="1" applyFill="1" applyAlignment="1">
      <alignment horizontal="right"/>
    </xf>
    <xf numFmtId="0" fontId="17" fillId="0" borderId="0" xfId="649" applyFont="1" applyFill="1"/>
    <xf numFmtId="0" fontId="17" fillId="0" borderId="0" xfId="649" applyFont="1" applyFill="1" applyAlignment="1">
      <alignment horizontal="center"/>
    </xf>
    <xf numFmtId="168" fontId="37" fillId="0" borderId="0" xfId="644" applyNumberFormat="1" applyFont="1" applyFill="1"/>
    <xf numFmtId="168" fontId="39" fillId="0" borderId="0" xfId="644" applyNumberFormat="1" applyFont="1" applyFill="1"/>
    <xf numFmtId="0" fontId="47" fillId="0" borderId="0" xfId="504" applyFont="1" applyFill="1"/>
    <xf numFmtId="14" fontId="47" fillId="0" borderId="0" xfId="504" applyNumberFormat="1" applyFont="1" applyFill="1"/>
    <xf numFmtId="3" fontId="43" fillId="0" borderId="0" xfId="0" applyNumberFormat="1" applyFont="1" applyFill="1" applyAlignment="1">
      <alignment horizontal="center"/>
    </xf>
    <xf numFmtId="41" fontId="0" fillId="0" borderId="0" xfId="678" applyFont="1"/>
    <xf numFmtId="0" fontId="16" fillId="0" borderId="0" xfId="554" applyFill="1"/>
    <xf numFmtId="0" fontId="16" fillId="0" borderId="0" xfId="554" applyNumberFormat="1" applyFill="1" applyBorder="1" applyAlignment="1" applyProtection="1">
      <alignment horizontal="left"/>
    </xf>
    <xf numFmtId="169" fontId="43" fillId="0" borderId="0" xfId="648" applyNumberFormat="1" applyFont="1" applyFill="1" applyBorder="1" applyAlignment="1">
      <alignment horizontal="right" vertical="center"/>
    </xf>
    <xf numFmtId="4" fontId="43" fillId="0" borderId="0" xfId="504" applyNumberFormat="1" applyFont="1" applyFill="1" applyBorder="1" applyAlignment="1">
      <alignment horizontal="right" vertical="center" wrapText="1"/>
    </xf>
    <xf numFmtId="168" fontId="49" fillId="0" borderId="0" xfId="644" applyNumberFormat="1" applyFill="1"/>
    <xf numFmtId="168" fontId="43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 vertical="center" wrapText="1"/>
    </xf>
    <xf numFmtId="168" fontId="37" fillId="0" borderId="19" xfId="644" applyNumberFormat="1" applyFont="1" applyFill="1" applyBorder="1" applyAlignment="1">
      <alignment horizontal="center"/>
    </xf>
    <xf numFmtId="168" fontId="43" fillId="0" borderId="12" xfId="644" applyNumberFormat="1" applyFont="1" applyFill="1" applyBorder="1" applyAlignment="1">
      <alignment horizontal="right" vertical="center" wrapText="1"/>
    </xf>
    <xf numFmtId="168" fontId="4" fillId="0" borderId="0" xfId="644" applyNumberFormat="1" applyFont="1" applyFill="1"/>
    <xf numFmtId="168" fontId="1" fillId="0" borderId="0" xfId="644" applyNumberFormat="1" applyFont="1" applyFill="1"/>
    <xf numFmtId="168" fontId="37" fillId="0" borderId="0" xfId="644" applyNumberFormat="1" applyFont="1" applyFill="1" applyBorder="1" applyAlignment="1">
      <alignment horizontal="right" vertical="center" wrapText="1"/>
    </xf>
    <xf numFmtId="168" fontId="17" fillId="0" borderId="0" xfId="644" applyNumberFormat="1" applyFont="1" applyFill="1" applyAlignment="1">
      <alignment horizontal="right"/>
    </xf>
    <xf numFmtId="168" fontId="17" fillId="0" borderId="0" xfId="644" applyNumberFormat="1" applyFont="1" applyFill="1"/>
    <xf numFmtId="3" fontId="54" fillId="0" borderId="0" xfId="0" applyNumberFormat="1" applyFont="1" applyFill="1"/>
    <xf numFmtId="0" fontId="36" fillId="0" borderId="0" xfId="501" applyFont="1" applyFill="1" applyBorder="1"/>
    <xf numFmtId="168" fontId="37" fillId="0" borderId="0" xfId="681" applyNumberFormat="1" applyFont="1" applyFill="1"/>
    <xf numFmtId="168" fontId="39" fillId="0" borderId="0" xfId="681" applyNumberFormat="1" applyFont="1" applyFill="1"/>
    <xf numFmtId="15" fontId="58" fillId="0" borderId="0" xfId="647" applyNumberFormat="1" applyFont="1" applyFill="1" applyAlignment="1">
      <alignment horizontal="left"/>
    </xf>
    <xf numFmtId="4" fontId="48" fillId="0" borderId="0" xfId="647" applyNumberFormat="1" applyFont="1" applyFill="1" applyAlignment="1">
      <alignment horizontal="left"/>
    </xf>
    <xf numFmtId="168" fontId="43" fillId="0" borderId="10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center" vertical="center" wrapText="1"/>
    </xf>
    <xf numFmtId="168" fontId="37" fillId="0" borderId="11" xfId="681" applyNumberFormat="1" applyFont="1" applyFill="1" applyBorder="1" applyAlignment="1">
      <alignment horizontal="right"/>
    </xf>
    <xf numFmtId="0" fontId="61" fillId="0" borderId="0" xfId="647" applyFont="1" applyFill="1" applyBorder="1" applyAlignment="1">
      <alignment horizontal="left" vertical="center"/>
    </xf>
    <xf numFmtId="168" fontId="62" fillId="0" borderId="0" xfId="681" applyNumberFormat="1" applyFont="1" applyFill="1" applyBorder="1" applyAlignment="1">
      <alignment horizontal="right" vertical="center"/>
    </xf>
    <xf numFmtId="165" fontId="63" fillId="0" borderId="0" xfId="681" applyNumberFormat="1" applyFont="1" applyFill="1"/>
    <xf numFmtId="168" fontId="43" fillId="0" borderId="17" xfId="681" applyNumberFormat="1" applyFont="1" applyFill="1" applyBorder="1"/>
    <xf numFmtId="165" fontId="43" fillId="0" borderId="17" xfId="681" applyNumberFormat="1" applyFont="1" applyFill="1" applyBorder="1"/>
    <xf numFmtId="168" fontId="43" fillId="0" borderId="0" xfId="681" applyNumberFormat="1" applyFont="1" applyFill="1" applyBorder="1"/>
    <xf numFmtId="168" fontId="43" fillId="0" borderId="18" xfId="681" applyNumberFormat="1" applyFont="1" applyFill="1" applyBorder="1" applyAlignment="1">
      <alignment horizontal="center" vertical="center" wrapText="1"/>
    </xf>
    <xf numFmtId="168" fontId="55" fillId="0" borderId="0" xfId="681" applyNumberFormat="1" applyFont="1" applyFill="1"/>
    <xf numFmtId="0" fontId="53" fillId="0" borderId="0" xfId="647" applyFont="1" applyFill="1"/>
    <xf numFmtId="168" fontId="55" fillId="0" borderId="0" xfId="681" applyNumberFormat="1" applyFont="1" applyFill="1" applyAlignment="1">
      <alignment horizontal="right"/>
    </xf>
    <xf numFmtId="168" fontId="17" fillId="0" borderId="0" xfId="649" applyNumberFormat="1" applyFont="1" applyFill="1"/>
    <xf numFmtId="168" fontId="49" fillId="0" borderId="0" xfId="649" applyNumberFormat="1" applyFill="1"/>
    <xf numFmtId="4" fontId="37" fillId="0" borderId="0" xfId="647" applyNumberFormat="1" applyFont="1" applyFill="1"/>
    <xf numFmtId="0" fontId="58" fillId="0" borderId="0" xfId="504" applyFont="1" applyFill="1" applyBorder="1" applyAlignment="1">
      <alignment horizontal="center" vertical="center" wrapText="1"/>
    </xf>
    <xf numFmtId="4" fontId="0" fillId="0" borderId="0" xfId="0" applyNumberFormat="1"/>
    <xf numFmtId="167" fontId="37" fillId="0" borderId="0" xfId="501" applyNumberFormat="1" applyFont="1" applyFill="1" applyAlignment="1">
      <alignment horizontal="right"/>
    </xf>
    <xf numFmtId="167" fontId="39" fillId="0" borderId="0" xfId="504" applyNumberFormat="1" applyFont="1" applyFill="1" applyAlignment="1">
      <alignment horizontal="right"/>
    </xf>
    <xf numFmtId="14" fontId="37" fillId="0" borderId="0" xfId="504" applyNumberFormat="1" applyFont="1" applyFill="1" applyBorder="1" applyAlignment="1">
      <alignment horizontal="right" vertical="center"/>
    </xf>
    <xf numFmtId="167" fontId="43" fillId="0" borderId="0" xfId="504" applyNumberFormat="1" applyFont="1" applyFill="1" applyBorder="1" applyAlignment="1">
      <alignment horizontal="right" vertical="center" wrapText="1"/>
    </xf>
    <xf numFmtId="14" fontId="37" fillId="0" borderId="0" xfId="504" applyNumberFormat="1" applyFont="1" applyFill="1" applyAlignment="1">
      <alignment horizontal="right"/>
    </xf>
    <xf numFmtId="167" fontId="55" fillId="0" borderId="0" xfId="501" applyNumberFormat="1" applyFont="1" applyFill="1" applyAlignment="1">
      <alignment horizontal="right"/>
    </xf>
    <xf numFmtId="167" fontId="43" fillId="0" borderId="0" xfId="504" applyNumberFormat="1" applyFont="1" applyFill="1" applyAlignment="1">
      <alignment horizontal="right"/>
    </xf>
    <xf numFmtId="167" fontId="42" fillId="0" borderId="0" xfId="504" applyNumberFormat="1" applyFont="1" applyFill="1" applyAlignment="1">
      <alignment horizontal="right"/>
    </xf>
    <xf numFmtId="167" fontId="44" fillId="0" borderId="0" xfId="504" applyNumberFormat="1" applyFont="1" applyFill="1" applyAlignment="1">
      <alignment horizontal="right"/>
    </xf>
    <xf numFmtId="0" fontId="51" fillId="0" borderId="0" xfId="647" applyFont="1" applyFill="1" applyAlignment="1">
      <alignment horizontal="center"/>
    </xf>
    <xf numFmtId="0" fontId="52" fillId="0" borderId="0" xfId="647" applyFont="1" applyFill="1" applyAlignment="1">
      <alignment horizontal="center"/>
    </xf>
    <xf numFmtId="0" fontId="43" fillId="0" borderId="21" xfId="647" applyFont="1" applyFill="1" applyBorder="1" applyAlignment="1">
      <alignment horizontal="center" vertical="center" wrapText="1"/>
    </xf>
    <xf numFmtId="0" fontId="43" fillId="0" borderId="22" xfId="647" applyFont="1" applyFill="1" applyBorder="1" applyAlignment="1">
      <alignment horizontal="center" vertical="center" wrapText="1"/>
    </xf>
    <xf numFmtId="0" fontId="43" fillId="0" borderId="19" xfId="647" applyFont="1" applyFill="1" applyBorder="1" applyAlignment="1">
      <alignment horizontal="center" vertical="center" wrapText="1"/>
    </xf>
    <xf numFmtId="0" fontId="43" fillId="0" borderId="19" xfId="647" applyFont="1" applyFill="1" applyBorder="1" applyAlignment="1">
      <alignment horizontal="center"/>
    </xf>
    <xf numFmtId="0" fontId="43" fillId="0" borderId="23" xfId="647" applyFont="1" applyFill="1" applyBorder="1" applyAlignment="1">
      <alignment horizontal="center"/>
    </xf>
    <xf numFmtId="0" fontId="43" fillId="0" borderId="24" xfId="647" applyFont="1" applyFill="1" applyBorder="1" applyAlignment="1">
      <alignment horizontal="center"/>
    </xf>
    <xf numFmtId="4" fontId="37" fillId="0" borderId="20" xfId="647" applyNumberFormat="1" applyFont="1" applyFill="1" applyBorder="1" applyAlignment="1">
      <alignment horizontal="center" vertical="center" wrapText="1"/>
    </xf>
    <xf numFmtId="4" fontId="37" fillId="0" borderId="0" xfId="647" applyNumberFormat="1" applyFont="1" applyFill="1" applyBorder="1" applyAlignment="1">
      <alignment horizontal="center" vertical="center" wrapText="1"/>
    </xf>
    <xf numFmtId="0" fontId="43" fillId="0" borderId="16" xfId="0" applyFont="1" applyFill="1" applyBorder="1" applyAlignment="1">
      <alignment horizontal="center" vertical="center" wrapText="1"/>
    </xf>
    <xf numFmtId="0" fontId="43" fillId="0" borderId="15" xfId="0" applyFont="1" applyFill="1" applyBorder="1" applyAlignment="1">
      <alignment horizontal="center" vertical="center" wrapText="1"/>
    </xf>
    <xf numFmtId="0" fontId="55" fillId="0" borderId="0" xfId="0" applyFont="1" applyAlignment="1">
      <alignment horizontal="center" vertical="center" wrapText="1"/>
    </xf>
    <xf numFmtId="0" fontId="37" fillId="0" borderId="0" xfId="0" applyFont="1" applyFill="1" applyAlignment="1">
      <alignment horizontal="center" vertical="center" wrapText="1"/>
    </xf>
    <xf numFmtId="0" fontId="43" fillId="0" borderId="10" xfId="0" applyFont="1" applyFill="1" applyBorder="1" applyAlignment="1">
      <alignment horizontal="center"/>
    </xf>
    <xf numFmtId="168" fontId="43" fillId="0" borderId="10" xfId="681" applyNumberFormat="1" applyFont="1" applyFill="1" applyBorder="1" applyAlignment="1">
      <alignment horizontal="center"/>
    </xf>
    <xf numFmtId="0" fontId="58" fillId="0" borderId="15" xfId="504" applyFont="1" applyFill="1" applyBorder="1" applyAlignment="1">
      <alignment horizontal="center" vertical="center" wrapText="1"/>
    </xf>
    <xf numFmtId="0" fontId="58" fillId="0" borderId="0" xfId="504" applyFont="1" applyFill="1" applyBorder="1" applyAlignment="1">
      <alignment horizontal="center" vertical="center" wrapText="1"/>
    </xf>
    <xf numFmtId="0" fontId="58" fillId="0" borderId="16" xfId="504" applyFont="1" applyFill="1" applyBorder="1" applyAlignment="1">
      <alignment horizontal="center" vertical="center" wrapText="1"/>
    </xf>
    <xf numFmtId="167" fontId="43" fillId="0" borderId="15" xfId="504" applyNumberFormat="1" applyFont="1" applyFill="1" applyBorder="1" applyAlignment="1">
      <alignment horizontal="center" vertical="center" wrapText="1"/>
    </xf>
    <xf numFmtId="0" fontId="36" fillId="0" borderId="0" xfId="504" applyFont="1" applyFill="1" applyAlignment="1">
      <alignment horizontal="center" vertical="center" wrapText="1"/>
    </xf>
    <xf numFmtId="0" fontId="58" fillId="0" borderId="10" xfId="504" applyFont="1" applyFill="1" applyBorder="1" applyAlignment="1">
      <alignment horizontal="center" vertical="center" wrapText="1"/>
    </xf>
    <xf numFmtId="0" fontId="58" fillId="0" borderId="11" xfId="504" applyFont="1" applyFill="1" applyBorder="1" applyAlignment="1">
      <alignment horizontal="center" vertical="center" wrapText="1"/>
    </xf>
    <xf numFmtId="0" fontId="36" fillId="0" borderId="13" xfId="504" applyFont="1" applyFill="1" applyBorder="1" applyAlignment="1">
      <alignment horizontal="center" vertical="center" wrapText="1"/>
    </xf>
    <xf numFmtId="0" fontId="36" fillId="0" borderId="0" xfId="504" applyFont="1" applyFill="1" applyBorder="1" applyAlignment="1">
      <alignment horizontal="center" vertical="center" wrapText="1"/>
    </xf>
    <xf numFmtId="167" fontId="43" fillId="0" borderId="10" xfId="504" applyNumberFormat="1" applyFont="1" applyFill="1" applyBorder="1" applyAlignment="1">
      <alignment horizontal="center" vertical="center" wrapText="1"/>
    </xf>
    <xf numFmtId="167" fontId="43" fillId="0" borderId="11" xfId="504" applyNumberFormat="1" applyFont="1" applyFill="1" applyBorder="1" applyAlignment="1">
      <alignment horizontal="center" vertical="center" wrapText="1"/>
    </xf>
    <xf numFmtId="0" fontId="43" fillId="0" borderId="16" xfId="501" applyFont="1" applyFill="1" applyBorder="1" applyAlignment="1">
      <alignment horizontal="center" vertical="center" wrapText="1"/>
    </xf>
    <xf numFmtId="0" fontId="43" fillId="0" borderId="15" xfId="501" applyFont="1" applyFill="1" applyBorder="1" applyAlignment="1">
      <alignment horizontal="center" vertical="center" wrapText="1"/>
    </xf>
    <xf numFmtId="0" fontId="43" fillId="0" borderId="10" xfId="501" applyFont="1" applyFill="1" applyBorder="1" applyAlignment="1">
      <alignment horizontal="center"/>
    </xf>
    <xf numFmtId="0" fontId="37" fillId="0" borderId="13" xfId="504" applyFont="1" applyFill="1" applyBorder="1" applyAlignment="1">
      <alignment horizontal="center" vertical="center" wrapText="1"/>
    </xf>
    <xf numFmtId="0" fontId="37" fillId="0" borderId="0" xfId="504" applyFont="1" applyFill="1" applyBorder="1" applyAlignment="1">
      <alignment horizontal="center" vertical="center" wrapText="1"/>
    </xf>
    <xf numFmtId="3" fontId="43" fillId="0" borderId="15" xfId="501" applyNumberFormat="1" applyFont="1" applyFill="1" applyBorder="1" applyAlignment="1">
      <alignment horizontal="center" vertical="center" wrapText="1"/>
    </xf>
    <xf numFmtId="0" fontId="37" fillId="0" borderId="13" xfId="501" applyFont="1" applyFill="1" applyBorder="1" applyAlignment="1">
      <alignment horizontal="center" vertical="center" wrapText="1"/>
    </xf>
    <xf numFmtId="0" fontId="37" fillId="0" borderId="0" xfId="501" applyFont="1" applyFill="1" applyBorder="1" applyAlignment="1">
      <alignment horizontal="center" vertical="center" wrapText="1"/>
    </xf>
  </cellXfs>
  <cellStyles count="683">
    <cellStyle name="20% - Énfasis1" xfId="1" builtinId="30" customBuiltin="1"/>
    <cellStyle name="20% - Énfasis1 1" xfId="2"/>
    <cellStyle name="20% - Énfasis1 2" xfId="3"/>
    <cellStyle name="20% - Énfasis1 3" xfId="4"/>
    <cellStyle name="20% - Énfasis1 4" xfId="5"/>
    <cellStyle name="20% - Énfasis1 5" xfId="6"/>
    <cellStyle name="20% - Énfasis1 6" xfId="7"/>
    <cellStyle name="20% - Énfasis1 7" xfId="8"/>
    <cellStyle name="20% - Énfasis2" xfId="9" builtinId="34" customBuiltin="1"/>
    <cellStyle name="20% - Énfasis2 1" xfId="10"/>
    <cellStyle name="20% - Énfasis2 2" xfId="11"/>
    <cellStyle name="20% - Énfasis2 3" xfId="12"/>
    <cellStyle name="20% - Énfasis2 4" xfId="13"/>
    <cellStyle name="20% - Énfasis2 5" xfId="14"/>
    <cellStyle name="20% - Énfasis2 6" xfId="15"/>
    <cellStyle name="20% - Énfasis2 7" xfId="16"/>
    <cellStyle name="20% - Énfasis3" xfId="17" builtinId="38" customBuiltin="1"/>
    <cellStyle name="20% - Énfasis3 1" xfId="18"/>
    <cellStyle name="20% - Énfasis3 2" xfId="19"/>
    <cellStyle name="20% - Énfasis3 3" xfId="20"/>
    <cellStyle name="20% - Énfasis3 4" xfId="21"/>
    <cellStyle name="20% - Énfasis3 5" xfId="22"/>
    <cellStyle name="20% - Énfasis3 6" xfId="23"/>
    <cellStyle name="20% - Énfasis3 7" xfId="24"/>
    <cellStyle name="20% - Énfasis4" xfId="25" builtinId="42" customBuiltin="1"/>
    <cellStyle name="20% - Énfasis4 1" xfId="26"/>
    <cellStyle name="20% - Énfasis4 2" xfId="27"/>
    <cellStyle name="20% - Énfasis4 3" xfId="28"/>
    <cellStyle name="20% - Énfasis4 4" xfId="29"/>
    <cellStyle name="20% - Énfasis4 5" xfId="30"/>
    <cellStyle name="20% - Énfasis4 6" xfId="31"/>
    <cellStyle name="20% - Énfasis4 7" xfId="32"/>
    <cellStyle name="20% - Énfasis5" xfId="33" builtinId="46" customBuiltin="1"/>
    <cellStyle name="20% - Énfasis5 1" xfId="34"/>
    <cellStyle name="20% - Énfasis5 2" xfId="35"/>
    <cellStyle name="20% - Énfasis5 3" xfId="36"/>
    <cellStyle name="20% - Énfasis5 4" xfId="37"/>
    <cellStyle name="20% - Énfasis5 5" xfId="38"/>
    <cellStyle name="20% - Énfasis5 6" xfId="39"/>
    <cellStyle name="20% - Énfasis5 7" xfId="40"/>
    <cellStyle name="20% - Énfasis6" xfId="41" builtinId="50" customBuiltin="1"/>
    <cellStyle name="20% - Énfasis6 1" xfId="42"/>
    <cellStyle name="20% - Énfasis6 2" xfId="43"/>
    <cellStyle name="20% - Énfasis6 3" xfId="44"/>
    <cellStyle name="20% - Énfasis6 4" xfId="45"/>
    <cellStyle name="20% - Énfasis6 5" xfId="46"/>
    <cellStyle name="20% - Énfasis6 6" xfId="47"/>
    <cellStyle name="20% - Énfasis6 7" xfId="48"/>
    <cellStyle name="40% - Énfasis1" xfId="49" builtinId="31" customBuiltin="1"/>
    <cellStyle name="40% - Énfasis1 1" xfId="50"/>
    <cellStyle name="40% - Énfasis1 2" xfId="51"/>
    <cellStyle name="40% - Énfasis1 3" xfId="52"/>
    <cellStyle name="40% - Énfasis1 4" xfId="53"/>
    <cellStyle name="40% - Énfasis1 5" xfId="54"/>
    <cellStyle name="40% - Énfasis1 6" xfId="55"/>
    <cellStyle name="40% - Énfasis1 7" xfId="56"/>
    <cellStyle name="40% - Énfasis2" xfId="57" builtinId="35" customBuiltin="1"/>
    <cellStyle name="40% - Énfasis2 1" xfId="58"/>
    <cellStyle name="40% - Énfasis2 2" xfId="59"/>
    <cellStyle name="40% - Énfasis2 3" xfId="60"/>
    <cellStyle name="40% - Énfasis2 4" xfId="61"/>
    <cellStyle name="40% - Énfasis2 5" xfId="62"/>
    <cellStyle name="40% - Énfasis2 6" xfId="63"/>
    <cellStyle name="40% - Énfasis2 7" xfId="64"/>
    <cellStyle name="40% - Énfasis3" xfId="65" builtinId="39" customBuiltin="1"/>
    <cellStyle name="40% - Énfasis3 1" xfId="66"/>
    <cellStyle name="40% - Énfasis3 2" xfId="67"/>
    <cellStyle name="40% - Énfasis3 3" xfId="68"/>
    <cellStyle name="40% - Énfasis3 4" xfId="69"/>
    <cellStyle name="40% - Énfasis3 5" xfId="70"/>
    <cellStyle name="40% - Énfasis3 6" xfId="71"/>
    <cellStyle name="40% - Énfasis3 7" xfId="72"/>
    <cellStyle name="40% - Énfasis4" xfId="73" builtinId="43" customBuiltin="1"/>
    <cellStyle name="40% - Énfasis4 1" xfId="74"/>
    <cellStyle name="40% - Énfasis4 2" xfId="75"/>
    <cellStyle name="40% - Énfasis4 3" xfId="76"/>
    <cellStyle name="40% - Énfasis4 4" xfId="77"/>
    <cellStyle name="40% - Énfasis4 5" xfId="78"/>
    <cellStyle name="40% - Énfasis4 6" xfId="79"/>
    <cellStyle name="40% - Énfasis4 7" xfId="80"/>
    <cellStyle name="40% - Énfasis5" xfId="81" builtinId="47" customBuiltin="1"/>
    <cellStyle name="40% - Énfasis5 1" xfId="82"/>
    <cellStyle name="40% - Énfasis5 2" xfId="83"/>
    <cellStyle name="40% - Énfasis5 3" xfId="84"/>
    <cellStyle name="40% - Énfasis5 4" xfId="85"/>
    <cellStyle name="40% - Énfasis5 5" xfId="86"/>
    <cellStyle name="40% - Énfasis5 6" xfId="87"/>
    <cellStyle name="40% - Énfasis5 7" xfId="88"/>
    <cellStyle name="40% - Énfasis6" xfId="89" builtinId="51" customBuiltin="1"/>
    <cellStyle name="40% - Énfasis6 1" xfId="90"/>
    <cellStyle name="40% - Énfasis6 2" xfId="91"/>
    <cellStyle name="40% - Énfasis6 3" xfId="92"/>
    <cellStyle name="40% - Énfasis6 4" xfId="93"/>
    <cellStyle name="40% - Énfasis6 5" xfId="94"/>
    <cellStyle name="40% - Énfasis6 6" xfId="95"/>
    <cellStyle name="40% - Énfasis6 7" xfId="96"/>
    <cellStyle name="60% - Énfasis1" xfId="97" builtinId="32" customBuiltin="1"/>
    <cellStyle name="60% - Énfasis1 1" xfId="98"/>
    <cellStyle name="60% - Énfasis1 2" xfId="99"/>
    <cellStyle name="60% - Énfasis1 3" xfId="100"/>
    <cellStyle name="60% - Énfasis1 4" xfId="101"/>
    <cellStyle name="60% - Énfasis1 5" xfId="102"/>
    <cellStyle name="60% - Énfasis1 6" xfId="103"/>
    <cellStyle name="60% - Énfasis1 7" xfId="104"/>
    <cellStyle name="60% - Énfasis2" xfId="105" builtinId="36" customBuiltin="1"/>
    <cellStyle name="60% - Énfasis2 1" xfId="106"/>
    <cellStyle name="60% - Énfasis2 2" xfId="107"/>
    <cellStyle name="60% - Énfasis2 3" xfId="108"/>
    <cellStyle name="60% - Énfasis2 4" xfId="109"/>
    <cellStyle name="60% - Énfasis2 5" xfId="110"/>
    <cellStyle name="60% - Énfasis2 6" xfId="111"/>
    <cellStyle name="60% - Énfasis2 7" xfId="112"/>
    <cellStyle name="60% - Énfasis3" xfId="113" builtinId="40" customBuiltin="1"/>
    <cellStyle name="60% - Énfasis3 1" xfId="114"/>
    <cellStyle name="60% - Énfasis3 2" xfId="115"/>
    <cellStyle name="60% - Énfasis3 3" xfId="116"/>
    <cellStyle name="60% - Énfasis3 4" xfId="117"/>
    <cellStyle name="60% - Énfasis3 5" xfId="118"/>
    <cellStyle name="60% - Énfasis3 6" xfId="119"/>
    <cellStyle name="60% - Énfasis3 7" xfId="120"/>
    <cellStyle name="60% - Énfasis4" xfId="121" builtinId="44" customBuiltin="1"/>
    <cellStyle name="60% - Énfasis4 1" xfId="122"/>
    <cellStyle name="60% - Énfasis4 2" xfId="123"/>
    <cellStyle name="60% - Énfasis4 3" xfId="124"/>
    <cellStyle name="60% - Énfasis4 4" xfId="125"/>
    <cellStyle name="60% - Énfasis4 5" xfId="126"/>
    <cellStyle name="60% - Énfasis4 6" xfId="127"/>
    <cellStyle name="60% - Énfasis4 7" xfId="128"/>
    <cellStyle name="60% - Énfasis5" xfId="129" builtinId="48" customBuiltin="1"/>
    <cellStyle name="60% - Énfasis5 1" xfId="130"/>
    <cellStyle name="60% - Énfasis5 2" xfId="131"/>
    <cellStyle name="60% - Énfasis5 3" xfId="132"/>
    <cellStyle name="60% - Énfasis5 4" xfId="133"/>
    <cellStyle name="60% - Énfasis5 5" xfId="134"/>
    <cellStyle name="60% - Énfasis5 6" xfId="135"/>
    <cellStyle name="60% - Énfasis5 7" xfId="136"/>
    <cellStyle name="60% - Énfasis6" xfId="137" builtinId="52" customBuiltin="1"/>
    <cellStyle name="60% - Énfasis6 1" xfId="138"/>
    <cellStyle name="60% - Énfasis6 2" xfId="139"/>
    <cellStyle name="60% - Énfasis6 3" xfId="140"/>
    <cellStyle name="60% - Énfasis6 4" xfId="141"/>
    <cellStyle name="60% - Énfasis6 5" xfId="142"/>
    <cellStyle name="60% - Énfasis6 6" xfId="143"/>
    <cellStyle name="60% - Énfasis6 7" xfId="144"/>
    <cellStyle name="Buena" xfId="145" builtinId="26" customBuiltin="1"/>
    <cellStyle name="Buena 1" xfId="146"/>
    <cellStyle name="Buena 2" xfId="147"/>
    <cellStyle name="Buena 3" xfId="148"/>
    <cellStyle name="Buena 4" xfId="149"/>
    <cellStyle name="Buena 5" xfId="150"/>
    <cellStyle name="Buena 6" xfId="151"/>
    <cellStyle name="Buena 7" xfId="152"/>
    <cellStyle name="Cálculo" xfId="153" builtinId="22" customBuiltin="1"/>
    <cellStyle name="Cálculo 1" xfId="154"/>
    <cellStyle name="Cálculo 2" xfId="155"/>
    <cellStyle name="Cálculo 3" xfId="156"/>
    <cellStyle name="Cálculo 4" xfId="157"/>
    <cellStyle name="Cálculo 5" xfId="158"/>
    <cellStyle name="Cálculo 6" xfId="159"/>
    <cellStyle name="Cálculo 7" xfId="160"/>
    <cellStyle name="Celda de comprobación" xfId="161" builtinId="23" customBuiltin="1"/>
    <cellStyle name="Celda de comprobación 1" xfId="162"/>
    <cellStyle name="Celda de comprobación 2" xfId="163"/>
    <cellStyle name="Celda de comprobación 3" xfId="164"/>
    <cellStyle name="Celda de comprobación 4" xfId="165"/>
    <cellStyle name="Celda de comprobación 5" xfId="166"/>
    <cellStyle name="Celda de comprobación 6" xfId="167"/>
    <cellStyle name="Celda de comprobación 7" xfId="168"/>
    <cellStyle name="Celda vinculada" xfId="169" builtinId="24" customBuiltin="1"/>
    <cellStyle name="Celda vinculada 1" xfId="170"/>
    <cellStyle name="Celda vinculada 2" xfId="171"/>
    <cellStyle name="Celda vinculada 3" xfId="172"/>
    <cellStyle name="Celda vinculada 4" xfId="173"/>
    <cellStyle name="Celda vinculada 5" xfId="174"/>
    <cellStyle name="Celda vinculada 6" xfId="175"/>
    <cellStyle name="Celda vinculada 7" xfId="176"/>
    <cellStyle name="Encabezado 4" xfId="177" builtinId="19" customBuiltin="1"/>
    <cellStyle name="Encabezado 4 1" xfId="178"/>
    <cellStyle name="Encabezado 4 2" xfId="179"/>
    <cellStyle name="Encabezado 4 3" xfId="180"/>
    <cellStyle name="Encabezado 4 4" xfId="181"/>
    <cellStyle name="Encabezado 4 5" xfId="182"/>
    <cellStyle name="Encabezado 4 6" xfId="183"/>
    <cellStyle name="Encabezado 4 7" xfId="184"/>
    <cellStyle name="Énfasis1" xfId="185" builtinId="29" customBuiltin="1"/>
    <cellStyle name="Énfasis1 1" xfId="186"/>
    <cellStyle name="Énfasis1 2" xfId="187"/>
    <cellStyle name="Énfasis1 3" xfId="188"/>
    <cellStyle name="Énfasis1 4" xfId="189"/>
    <cellStyle name="Énfasis1 5" xfId="190"/>
    <cellStyle name="Énfasis1 6" xfId="191"/>
    <cellStyle name="Énfasis1 7" xfId="192"/>
    <cellStyle name="Énfasis2" xfId="193" builtinId="33" customBuiltin="1"/>
    <cellStyle name="Énfasis2 1" xfId="194"/>
    <cellStyle name="Énfasis2 2" xfId="195"/>
    <cellStyle name="Énfasis2 3" xfId="196"/>
    <cellStyle name="Énfasis2 4" xfId="197"/>
    <cellStyle name="Énfasis2 5" xfId="198"/>
    <cellStyle name="Énfasis2 6" xfId="199"/>
    <cellStyle name="Énfasis2 7" xfId="200"/>
    <cellStyle name="Énfasis3" xfId="201" builtinId="37" customBuiltin="1"/>
    <cellStyle name="Énfasis3 1" xfId="202"/>
    <cellStyle name="Énfasis3 2" xfId="203"/>
    <cellStyle name="Énfasis3 3" xfId="204"/>
    <cellStyle name="Énfasis3 4" xfId="205"/>
    <cellStyle name="Énfasis3 5" xfId="206"/>
    <cellStyle name="Énfasis3 6" xfId="207"/>
    <cellStyle name="Énfasis3 7" xfId="208"/>
    <cellStyle name="Énfasis4" xfId="209" builtinId="41" customBuiltin="1"/>
    <cellStyle name="Énfasis4 1" xfId="210"/>
    <cellStyle name="Énfasis4 2" xfId="211"/>
    <cellStyle name="Énfasis4 3" xfId="212"/>
    <cellStyle name="Énfasis4 4" xfId="213"/>
    <cellStyle name="Énfasis4 5" xfId="214"/>
    <cellStyle name="Énfasis4 6" xfId="215"/>
    <cellStyle name="Énfasis4 7" xfId="216"/>
    <cellStyle name="Énfasis5" xfId="217" builtinId="45" customBuiltin="1"/>
    <cellStyle name="Énfasis5 1" xfId="218"/>
    <cellStyle name="Énfasis5 2" xfId="219"/>
    <cellStyle name="Énfasis5 3" xfId="220"/>
    <cellStyle name="Énfasis5 4" xfId="221"/>
    <cellStyle name="Énfasis5 5" xfId="222"/>
    <cellStyle name="Énfasis5 6" xfId="223"/>
    <cellStyle name="Énfasis5 7" xfId="224"/>
    <cellStyle name="Énfasis6" xfId="225" builtinId="49" customBuiltin="1"/>
    <cellStyle name="Énfasis6 1" xfId="226"/>
    <cellStyle name="Énfasis6 2" xfId="227"/>
    <cellStyle name="Énfasis6 3" xfId="228"/>
    <cellStyle name="Énfasis6 4" xfId="229"/>
    <cellStyle name="Énfasis6 5" xfId="230"/>
    <cellStyle name="Énfasis6 6" xfId="231"/>
    <cellStyle name="Énfasis6 7" xfId="232"/>
    <cellStyle name="Entrada" xfId="233" builtinId="20" customBuiltin="1"/>
    <cellStyle name="Entrada 1" xfId="234"/>
    <cellStyle name="Entrada 2" xfId="235"/>
    <cellStyle name="Entrada 3" xfId="236"/>
    <cellStyle name="Entrada 4" xfId="237"/>
    <cellStyle name="Entrada 5" xfId="238"/>
    <cellStyle name="Entrada 6" xfId="239"/>
    <cellStyle name="Entrada 7" xfId="240"/>
    <cellStyle name="Excel Built-in 20% - Accent1" xfId="241"/>
    <cellStyle name="Excel Built-in 20% - Accent1 1" xfId="242"/>
    <cellStyle name="Excel Built-in 20% - Accent1 2" xfId="243"/>
    <cellStyle name="Excel Built-in 20% - Accent1 3" xfId="244"/>
    <cellStyle name="Excel Built-in 20% - Accent1 4" xfId="245"/>
    <cellStyle name="Excel Built-in 20% - Accent1 5" xfId="246"/>
    <cellStyle name="Excel Built-in 20% - Accent1 6" xfId="247"/>
    <cellStyle name="Excel Built-in 20% - Accent2" xfId="248"/>
    <cellStyle name="Excel Built-in 20% - Accent2 1" xfId="249"/>
    <cellStyle name="Excel Built-in 20% - Accent2 2" xfId="250"/>
    <cellStyle name="Excel Built-in 20% - Accent2 3" xfId="251"/>
    <cellStyle name="Excel Built-in 20% - Accent2 4" xfId="252"/>
    <cellStyle name="Excel Built-in 20% - Accent2 5" xfId="253"/>
    <cellStyle name="Excel Built-in 20% - Accent2 6" xfId="254"/>
    <cellStyle name="Excel Built-in 20% - Accent3" xfId="255"/>
    <cellStyle name="Excel Built-in 20% - Accent3 1" xfId="256"/>
    <cellStyle name="Excel Built-in 20% - Accent3 2" xfId="257"/>
    <cellStyle name="Excel Built-in 20% - Accent3 3" xfId="258"/>
    <cellStyle name="Excel Built-in 20% - Accent3 4" xfId="259"/>
    <cellStyle name="Excel Built-in 20% - Accent3 5" xfId="260"/>
    <cellStyle name="Excel Built-in 20% - Accent3 6" xfId="261"/>
    <cellStyle name="Excel Built-in 20% - Accent4" xfId="262"/>
    <cellStyle name="Excel Built-in 20% - Accent4 1" xfId="263"/>
    <cellStyle name="Excel Built-in 20% - Accent4 2" xfId="264"/>
    <cellStyle name="Excel Built-in 20% - Accent4 3" xfId="265"/>
    <cellStyle name="Excel Built-in 20% - Accent4 4" xfId="266"/>
    <cellStyle name="Excel Built-in 20% - Accent4 5" xfId="267"/>
    <cellStyle name="Excel Built-in 20% - Accent4 6" xfId="268"/>
    <cellStyle name="Excel Built-in 20% - Accent5" xfId="269"/>
    <cellStyle name="Excel Built-in 20% - Accent5 1" xfId="270"/>
    <cellStyle name="Excel Built-in 20% - Accent5 2" xfId="271"/>
    <cellStyle name="Excel Built-in 20% - Accent5 3" xfId="272"/>
    <cellStyle name="Excel Built-in 20% - Accent5 4" xfId="273"/>
    <cellStyle name="Excel Built-in 20% - Accent5 5" xfId="274"/>
    <cellStyle name="Excel Built-in 20% - Accent5 6" xfId="275"/>
    <cellStyle name="Excel Built-in 20% - Accent6" xfId="276"/>
    <cellStyle name="Excel Built-in 20% - Accent6 1" xfId="277"/>
    <cellStyle name="Excel Built-in 20% - Accent6 2" xfId="278"/>
    <cellStyle name="Excel Built-in 20% - Accent6 3" xfId="279"/>
    <cellStyle name="Excel Built-in 20% - Accent6 4" xfId="280"/>
    <cellStyle name="Excel Built-in 20% - Accent6 5" xfId="281"/>
    <cellStyle name="Excel Built-in 20% - Accent6 6" xfId="282"/>
    <cellStyle name="Excel Built-in 40% - Accent1" xfId="283"/>
    <cellStyle name="Excel Built-in 40% - Accent1 1" xfId="284"/>
    <cellStyle name="Excel Built-in 40% - Accent1 2" xfId="285"/>
    <cellStyle name="Excel Built-in 40% - Accent1 3" xfId="286"/>
    <cellStyle name="Excel Built-in 40% - Accent1 4" xfId="287"/>
    <cellStyle name="Excel Built-in 40% - Accent1 5" xfId="288"/>
    <cellStyle name="Excel Built-in 40% - Accent1 6" xfId="289"/>
    <cellStyle name="Excel Built-in 40% - Accent2" xfId="290"/>
    <cellStyle name="Excel Built-in 40% - Accent2 1" xfId="291"/>
    <cellStyle name="Excel Built-in 40% - Accent2 2" xfId="292"/>
    <cellStyle name="Excel Built-in 40% - Accent2 3" xfId="293"/>
    <cellStyle name="Excel Built-in 40% - Accent2 4" xfId="294"/>
    <cellStyle name="Excel Built-in 40% - Accent2 5" xfId="295"/>
    <cellStyle name="Excel Built-in 40% - Accent2 6" xfId="296"/>
    <cellStyle name="Excel Built-in 40% - Accent3" xfId="297"/>
    <cellStyle name="Excel Built-in 40% - Accent3 1" xfId="298"/>
    <cellStyle name="Excel Built-in 40% - Accent3 2" xfId="299"/>
    <cellStyle name="Excel Built-in 40% - Accent3 3" xfId="300"/>
    <cellStyle name="Excel Built-in 40% - Accent3 4" xfId="301"/>
    <cellStyle name="Excel Built-in 40% - Accent3 5" xfId="302"/>
    <cellStyle name="Excel Built-in 40% - Accent3 6" xfId="303"/>
    <cellStyle name="Excel Built-in 40% - Accent4" xfId="304"/>
    <cellStyle name="Excel Built-in 40% - Accent4 1" xfId="305"/>
    <cellStyle name="Excel Built-in 40% - Accent4 2" xfId="306"/>
    <cellStyle name="Excel Built-in 40% - Accent4 3" xfId="307"/>
    <cellStyle name="Excel Built-in 40% - Accent4 4" xfId="308"/>
    <cellStyle name="Excel Built-in 40% - Accent4 5" xfId="309"/>
    <cellStyle name="Excel Built-in 40% - Accent4 6" xfId="310"/>
    <cellStyle name="Excel Built-in 40% - Accent5" xfId="311"/>
    <cellStyle name="Excel Built-in 40% - Accent5 1" xfId="312"/>
    <cellStyle name="Excel Built-in 40% - Accent5 2" xfId="313"/>
    <cellStyle name="Excel Built-in 40% - Accent5 3" xfId="314"/>
    <cellStyle name="Excel Built-in 40% - Accent5 4" xfId="315"/>
    <cellStyle name="Excel Built-in 40% - Accent5 5" xfId="316"/>
    <cellStyle name="Excel Built-in 40% - Accent5 6" xfId="317"/>
    <cellStyle name="Excel Built-in 40% - Accent6" xfId="318"/>
    <cellStyle name="Excel Built-in 40% - Accent6 1" xfId="319"/>
    <cellStyle name="Excel Built-in 40% - Accent6 2" xfId="320"/>
    <cellStyle name="Excel Built-in 40% - Accent6 3" xfId="321"/>
    <cellStyle name="Excel Built-in 40% - Accent6 4" xfId="322"/>
    <cellStyle name="Excel Built-in 40% - Accent6 5" xfId="323"/>
    <cellStyle name="Excel Built-in 40% - Accent6 6" xfId="324"/>
    <cellStyle name="Excel Built-in 60% - Accent1" xfId="325"/>
    <cellStyle name="Excel Built-in 60% - Accent1 1" xfId="326"/>
    <cellStyle name="Excel Built-in 60% - Accent1 2" xfId="327"/>
    <cellStyle name="Excel Built-in 60% - Accent1 3" xfId="328"/>
    <cellStyle name="Excel Built-in 60% - Accent1 4" xfId="329"/>
    <cellStyle name="Excel Built-in 60% - Accent1 5" xfId="330"/>
    <cellStyle name="Excel Built-in 60% - Accent1 6" xfId="331"/>
    <cellStyle name="Excel Built-in 60% - Accent2" xfId="332"/>
    <cellStyle name="Excel Built-in 60% - Accent2 1" xfId="333"/>
    <cellStyle name="Excel Built-in 60% - Accent2 2" xfId="334"/>
    <cellStyle name="Excel Built-in 60% - Accent2 3" xfId="335"/>
    <cellStyle name="Excel Built-in 60% - Accent2 4" xfId="336"/>
    <cellStyle name="Excel Built-in 60% - Accent2 5" xfId="337"/>
    <cellStyle name="Excel Built-in 60% - Accent2 6" xfId="338"/>
    <cellStyle name="Excel Built-in 60% - Accent3" xfId="339"/>
    <cellStyle name="Excel Built-in 60% - Accent3 1" xfId="340"/>
    <cellStyle name="Excel Built-in 60% - Accent3 2" xfId="341"/>
    <cellStyle name="Excel Built-in 60% - Accent3 3" xfId="342"/>
    <cellStyle name="Excel Built-in 60% - Accent3 4" xfId="343"/>
    <cellStyle name="Excel Built-in 60% - Accent3 5" xfId="344"/>
    <cellStyle name="Excel Built-in 60% - Accent3 6" xfId="345"/>
    <cellStyle name="Excel Built-in 60% - Accent4" xfId="346"/>
    <cellStyle name="Excel Built-in 60% - Accent4 1" xfId="347"/>
    <cellStyle name="Excel Built-in 60% - Accent4 2" xfId="348"/>
    <cellStyle name="Excel Built-in 60% - Accent4 3" xfId="349"/>
    <cellStyle name="Excel Built-in 60% - Accent4 4" xfId="350"/>
    <cellStyle name="Excel Built-in 60% - Accent4 5" xfId="351"/>
    <cellStyle name="Excel Built-in 60% - Accent4 6" xfId="352"/>
    <cellStyle name="Excel Built-in 60% - Accent5" xfId="353"/>
    <cellStyle name="Excel Built-in 60% - Accent5 1" xfId="354"/>
    <cellStyle name="Excel Built-in 60% - Accent5 2" xfId="355"/>
    <cellStyle name="Excel Built-in 60% - Accent5 3" xfId="356"/>
    <cellStyle name="Excel Built-in 60% - Accent5 4" xfId="357"/>
    <cellStyle name="Excel Built-in 60% - Accent5 5" xfId="358"/>
    <cellStyle name="Excel Built-in 60% - Accent5 6" xfId="359"/>
    <cellStyle name="Excel Built-in 60% - Accent6" xfId="360"/>
    <cellStyle name="Excel Built-in 60% - Accent6 1" xfId="361"/>
    <cellStyle name="Excel Built-in 60% - Accent6 2" xfId="362"/>
    <cellStyle name="Excel Built-in 60% - Accent6 3" xfId="363"/>
    <cellStyle name="Excel Built-in 60% - Accent6 4" xfId="364"/>
    <cellStyle name="Excel Built-in 60% - Accent6 5" xfId="365"/>
    <cellStyle name="Excel Built-in 60% - Accent6 6" xfId="366"/>
    <cellStyle name="Excel Built-in Accent1" xfId="367"/>
    <cellStyle name="Excel Built-in Accent1 1" xfId="368"/>
    <cellStyle name="Excel Built-in Accent1 2" xfId="369"/>
    <cellStyle name="Excel Built-in Accent1 3" xfId="370"/>
    <cellStyle name="Excel Built-in Accent1 4" xfId="371"/>
    <cellStyle name="Excel Built-in Accent1 5" xfId="372"/>
    <cellStyle name="Excel Built-in Accent1 6" xfId="373"/>
    <cellStyle name="Excel Built-in Accent2" xfId="374"/>
    <cellStyle name="Excel Built-in Accent2 1" xfId="375"/>
    <cellStyle name="Excel Built-in Accent2 2" xfId="376"/>
    <cellStyle name="Excel Built-in Accent2 3" xfId="377"/>
    <cellStyle name="Excel Built-in Accent2 4" xfId="378"/>
    <cellStyle name="Excel Built-in Accent2 5" xfId="379"/>
    <cellStyle name="Excel Built-in Accent2 6" xfId="380"/>
    <cellStyle name="Excel Built-in Accent3" xfId="381"/>
    <cellStyle name="Excel Built-in Accent3 1" xfId="382"/>
    <cellStyle name="Excel Built-in Accent3 2" xfId="383"/>
    <cellStyle name="Excel Built-in Accent3 3" xfId="384"/>
    <cellStyle name="Excel Built-in Accent3 4" xfId="385"/>
    <cellStyle name="Excel Built-in Accent3 5" xfId="386"/>
    <cellStyle name="Excel Built-in Accent3 6" xfId="387"/>
    <cellStyle name="Excel Built-in Accent4" xfId="388"/>
    <cellStyle name="Excel Built-in Accent4 1" xfId="389"/>
    <cellStyle name="Excel Built-in Accent4 2" xfId="390"/>
    <cellStyle name="Excel Built-in Accent4 3" xfId="391"/>
    <cellStyle name="Excel Built-in Accent4 4" xfId="392"/>
    <cellStyle name="Excel Built-in Accent4 5" xfId="393"/>
    <cellStyle name="Excel Built-in Accent4 6" xfId="394"/>
    <cellStyle name="Excel Built-in Accent5" xfId="395"/>
    <cellStyle name="Excel Built-in Accent5 1" xfId="396"/>
    <cellStyle name="Excel Built-in Accent5 2" xfId="397"/>
    <cellStyle name="Excel Built-in Accent5 3" xfId="398"/>
    <cellStyle name="Excel Built-in Accent5 4" xfId="399"/>
    <cellStyle name="Excel Built-in Accent5 5" xfId="400"/>
    <cellStyle name="Excel Built-in Accent5 6" xfId="401"/>
    <cellStyle name="Excel Built-in Accent6" xfId="402"/>
    <cellStyle name="Excel Built-in Accent6 1" xfId="403"/>
    <cellStyle name="Excel Built-in Accent6 2" xfId="404"/>
    <cellStyle name="Excel Built-in Accent6 3" xfId="405"/>
    <cellStyle name="Excel Built-in Accent6 4" xfId="406"/>
    <cellStyle name="Excel Built-in Accent6 5" xfId="407"/>
    <cellStyle name="Excel Built-in Accent6 6" xfId="408"/>
    <cellStyle name="Excel Built-in Bad" xfId="409"/>
    <cellStyle name="Excel Built-in Bad 1" xfId="410"/>
    <cellStyle name="Excel Built-in Bad 2" xfId="411"/>
    <cellStyle name="Excel Built-in Bad 3" xfId="412"/>
    <cellStyle name="Excel Built-in Bad 4" xfId="413"/>
    <cellStyle name="Excel Built-in Bad 5" xfId="414"/>
    <cellStyle name="Excel Built-in Bad 6" xfId="415"/>
    <cellStyle name="Excel Built-in Calculation" xfId="416"/>
    <cellStyle name="Excel Built-in Calculation 1" xfId="417"/>
    <cellStyle name="Excel Built-in Calculation 2" xfId="418"/>
    <cellStyle name="Excel Built-in Calculation 3" xfId="419"/>
    <cellStyle name="Excel Built-in Calculation 4" xfId="420"/>
    <cellStyle name="Excel Built-in Calculation 5" xfId="421"/>
    <cellStyle name="Excel Built-in Calculation 6" xfId="422"/>
    <cellStyle name="Excel Built-in Check Cell" xfId="423"/>
    <cellStyle name="Excel Built-in Check Cell 1" xfId="424"/>
    <cellStyle name="Excel Built-in Check Cell 2" xfId="425"/>
    <cellStyle name="Excel Built-in Check Cell 3" xfId="426"/>
    <cellStyle name="Excel Built-in Check Cell 4" xfId="427"/>
    <cellStyle name="Excel Built-in Check Cell 5" xfId="428"/>
    <cellStyle name="Excel Built-in Check Cell 6" xfId="429"/>
    <cellStyle name="Excel Built-in Explanatory Text" xfId="430"/>
    <cellStyle name="Excel Built-in Explanatory Text 1" xfId="431"/>
    <cellStyle name="Excel Built-in Explanatory Text 2" xfId="432"/>
    <cellStyle name="Excel Built-in Explanatory Text 3" xfId="433"/>
    <cellStyle name="Excel Built-in Explanatory Text 4" xfId="434"/>
    <cellStyle name="Excel Built-in Explanatory Text 5" xfId="435"/>
    <cellStyle name="Excel Built-in Explanatory Text 6" xfId="436"/>
    <cellStyle name="Excel Built-in Good" xfId="437"/>
    <cellStyle name="Excel Built-in Good 1" xfId="438"/>
    <cellStyle name="Excel Built-in Good 2" xfId="439"/>
    <cellStyle name="Excel Built-in Good 3" xfId="440"/>
    <cellStyle name="Excel Built-in Good 4" xfId="441"/>
    <cellStyle name="Excel Built-in Good 5" xfId="442"/>
    <cellStyle name="Excel Built-in Good 6" xfId="443"/>
    <cellStyle name="Excel Built-in Heading 1" xfId="444"/>
    <cellStyle name="Excel Built-in Heading 1 1" xfId="445"/>
    <cellStyle name="Excel Built-in Heading 1 2" xfId="446"/>
    <cellStyle name="Excel Built-in Heading 1 3" xfId="447"/>
    <cellStyle name="Excel Built-in Heading 1 4" xfId="448"/>
    <cellStyle name="Excel Built-in Heading 1 5" xfId="449"/>
    <cellStyle name="Excel Built-in Heading 1 6" xfId="450"/>
    <cellStyle name="Excel Built-in Heading 2" xfId="451"/>
    <cellStyle name="Excel Built-in Heading 2 1" xfId="452"/>
    <cellStyle name="Excel Built-in Heading 2 2" xfId="453"/>
    <cellStyle name="Excel Built-in Heading 2 3" xfId="454"/>
    <cellStyle name="Excel Built-in Heading 2 4" xfId="455"/>
    <cellStyle name="Excel Built-in Heading 2 5" xfId="456"/>
    <cellStyle name="Excel Built-in Heading 2 6" xfId="457"/>
    <cellStyle name="Excel Built-in Heading 3" xfId="458"/>
    <cellStyle name="Excel Built-in Heading 3 1" xfId="459"/>
    <cellStyle name="Excel Built-in Heading 3 2" xfId="460"/>
    <cellStyle name="Excel Built-in Heading 3 3" xfId="461"/>
    <cellStyle name="Excel Built-in Heading 3 4" xfId="462"/>
    <cellStyle name="Excel Built-in Heading 3 5" xfId="463"/>
    <cellStyle name="Excel Built-in Heading 3 6" xfId="464"/>
    <cellStyle name="Excel Built-in Heading 4" xfId="465"/>
    <cellStyle name="Excel Built-in Heading 4 1" xfId="466"/>
    <cellStyle name="Excel Built-in Heading 4 2" xfId="467"/>
    <cellStyle name="Excel Built-in Heading 4 3" xfId="468"/>
    <cellStyle name="Excel Built-in Heading 4 4" xfId="469"/>
    <cellStyle name="Excel Built-in Heading 4 5" xfId="470"/>
    <cellStyle name="Excel Built-in Heading 4 6" xfId="471"/>
    <cellStyle name="Excel Built-in Hyperlink" xfId="472"/>
    <cellStyle name="Excel Built-in Hyperlink 1" xfId="473"/>
    <cellStyle name="Excel Built-in Hyperlink 2" xfId="474"/>
    <cellStyle name="Excel Built-in Hyperlink 3" xfId="475"/>
    <cellStyle name="Excel Built-in Hyperlink 4" xfId="476"/>
    <cellStyle name="Excel Built-in Hyperlink 5" xfId="477"/>
    <cellStyle name="Excel Built-in Hyperlink 6" xfId="478"/>
    <cellStyle name="Excel Built-in Hyperlink 7" xfId="479"/>
    <cellStyle name="Excel Built-in Input" xfId="480"/>
    <cellStyle name="Excel Built-in Input 1" xfId="481"/>
    <cellStyle name="Excel Built-in Input 2" xfId="482"/>
    <cellStyle name="Excel Built-in Input 3" xfId="483"/>
    <cellStyle name="Excel Built-in Input 4" xfId="484"/>
    <cellStyle name="Excel Built-in Input 5" xfId="485"/>
    <cellStyle name="Excel Built-in Input 6" xfId="486"/>
    <cellStyle name="Excel Built-in Linked Cell" xfId="487"/>
    <cellStyle name="Excel Built-in Linked Cell 1" xfId="488"/>
    <cellStyle name="Excel Built-in Linked Cell 2" xfId="489"/>
    <cellStyle name="Excel Built-in Linked Cell 3" xfId="490"/>
    <cellStyle name="Excel Built-in Linked Cell 4" xfId="491"/>
    <cellStyle name="Excel Built-in Linked Cell 5" xfId="492"/>
    <cellStyle name="Excel Built-in Linked Cell 6" xfId="493"/>
    <cellStyle name="Excel Built-in Neutral" xfId="494"/>
    <cellStyle name="Excel Built-in Neutral 1" xfId="495"/>
    <cellStyle name="Excel Built-in Neutral 2" xfId="496"/>
    <cellStyle name="Excel Built-in Neutral 3" xfId="497"/>
    <cellStyle name="Excel Built-in Neutral 4" xfId="498"/>
    <cellStyle name="Excel Built-in Neutral 5" xfId="499"/>
    <cellStyle name="Excel Built-in Neutral 6" xfId="500"/>
    <cellStyle name="Excel Built-in Normal" xfId="501"/>
    <cellStyle name="Excel Built-in Normal 1" xfId="502"/>
    <cellStyle name="Excel Built-in Normal 1 1" xfId="503"/>
    <cellStyle name="Excel Built-in Normal 1 1 1" xfId="504"/>
    <cellStyle name="Excel Built-in Normal 1 1 1 1" xfId="505"/>
    <cellStyle name="Excel Built-in Normal 1 2" xfId="506"/>
    <cellStyle name="Excel Built-in Normal 1 3" xfId="507"/>
    <cellStyle name="Excel Built-in Normal 1 4" xfId="508"/>
    <cellStyle name="Excel Built-in Normal 1 5" xfId="509"/>
    <cellStyle name="Excel Built-in Normal 1 6" xfId="510"/>
    <cellStyle name="Excel Built-in Normal 1 7" xfId="511"/>
    <cellStyle name="Excel Built-in Normal 2" xfId="512"/>
    <cellStyle name="Excel Built-in Normal 3" xfId="513"/>
    <cellStyle name="Excel Built-in Normal 4" xfId="514"/>
    <cellStyle name="Excel Built-in Normal 5" xfId="515"/>
    <cellStyle name="Excel Built-in Normal 6" xfId="516"/>
    <cellStyle name="Excel Built-in Normal 7" xfId="517"/>
    <cellStyle name="Excel Built-in Normal 8" xfId="518"/>
    <cellStyle name="Excel Built-in Note" xfId="519"/>
    <cellStyle name="Excel Built-in Note 1" xfId="520"/>
    <cellStyle name="Excel Built-in Note 2" xfId="521"/>
    <cellStyle name="Excel Built-in Note 3" xfId="522"/>
    <cellStyle name="Excel Built-in Note 4" xfId="523"/>
    <cellStyle name="Excel Built-in Note 5" xfId="524"/>
    <cellStyle name="Excel Built-in Note 6" xfId="525"/>
    <cellStyle name="Excel Built-in Output" xfId="526"/>
    <cellStyle name="Excel Built-in Output 1" xfId="527"/>
    <cellStyle name="Excel Built-in Output 2" xfId="528"/>
    <cellStyle name="Excel Built-in Output 3" xfId="529"/>
    <cellStyle name="Excel Built-in Output 4" xfId="530"/>
    <cellStyle name="Excel Built-in Output 5" xfId="531"/>
    <cellStyle name="Excel Built-in Output 6" xfId="532"/>
    <cellStyle name="Excel Built-in Title" xfId="533"/>
    <cellStyle name="Excel Built-in Title 1" xfId="534"/>
    <cellStyle name="Excel Built-in Title 2" xfId="535"/>
    <cellStyle name="Excel Built-in Title 3" xfId="536"/>
    <cellStyle name="Excel Built-in Title 4" xfId="537"/>
    <cellStyle name="Excel Built-in Title 5" xfId="538"/>
    <cellStyle name="Excel Built-in Title 6" xfId="539"/>
    <cellStyle name="Excel Built-in Total" xfId="540"/>
    <cellStyle name="Excel Built-in Total 1" xfId="541"/>
    <cellStyle name="Excel Built-in Total 2" xfId="542"/>
    <cellStyle name="Excel Built-in Total 3" xfId="543"/>
    <cellStyle name="Excel Built-in Total 4" xfId="544"/>
    <cellStyle name="Excel Built-in Total 5" xfId="545"/>
    <cellStyle name="Excel Built-in Total 6" xfId="546"/>
    <cellStyle name="Excel Built-in Warning Text" xfId="547"/>
    <cellStyle name="Excel Built-in Warning Text 1" xfId="548"/>
    <cellStyle name="Excel Built-in Warning Text 2" xfId="549"/>
    <cellStyle name="Excel Built-in Warning Text 3" xfId="550"/>
    <cellStyle name="Excel Built-in Warning Text 4" xfId="551"/>
    <cellStyle name="Excel Built-in Warning Text 5" xfId="552"/>
    <cellStyle name="Excel Built-in Warning Text 6" xfId="553"/>
    <cellStyle name="Hipervínculo" xfId="554" builtinId="8"/>
    <cellStyle name="Incorrecto" xfId="555" builtinId="27" customBuiltin="1"/>
    <cellStyle name="Incorrecto 1" xfId="556"/>
    <cellStyle name="Incorrecto 2" xfId="557"/>
    <cellStyle name="Incorrecto 3" xfId="558"/>
    <cellStyle name="Incorrecto 4" xfId="559"/>
    <cellStyle name="Incorrecto 5" xfId="560"/>
    <cellStyle name="Incorrecto 6" xfId="561"/>
    <cellStyle name="Incorrecto 7" xfId="562"/>
    <cellStyle name="Millares" xfId="644" builtinId="3"/>
    <cellStyle name="Millares [0]" xfId="678" builtinId="6"/>
    <cellStyle name="Millares [0] 2" xfId="648"/>
    <cellStyle name="Millares [0] 3" xfId="651"/>
    <cellStyle name="Millares 11" xfId="680"/>
    <cellStyle name="Millares 2" xfId="653"/>
    <cellStyle name="Millares 2 2" xfId="654"/>
    <cellStyle name="Millares 2 3" xfId="655"/>
    <cellStyle name="Millares 2 4" xfId="681"/>
    <cellStyle name="Millares 3" xfId="656"/>
    <cellStyle name="Millares 4" xfId="646"/>
    <cellStyle name="Millares 4 2" xfId="650"/>
    <cellStyle name="Millares 5" xfId="670"/>
    <cellStyle name="Millares 6" xfId="671"/>
    <cellStyle name="Millares 7" xfId="675"/>
    <cellStyle name="Millares 8" xfId="676"/>
    <cellStyle name="Millares 9" xfId="677"/>
    <cellStyle name="Neutral" xfId="563" builtinId="28" customBuiltin="1"/>
    <cellStyle name="Neutral 1" xfId="564"/>
    <cellStyle name="Neutral 2" xfId="565"/>
    <cellStyle name="Neutral 3" xfId="566"/>
    <cellStyle name="Neutral 4" xfId="567"/>
    <cellStyle name="Neutral 5" xfId="568"/>
    <cellStyle name="Neutral 6" xfId="569"/>
    <cellStyle name="Neutral 7" xfId="570"/>
    <cellStyle name="Normal" xfId="0" builtinId="0"/>
    <cellStyle name="Normal 10" xfId="672"/>
    <cellStyle name="Normal 11" xfId="673"/>
    <cellStyle name="Normal 12" xfId="674"/>
    <cellStyle name="Normal 13" xfId="682"/>
    <cellStyle name="Normal 15" xfId="679"/>
    <cellStyle name="Normal 2" xfId="652"/>
    <cellStyle name="Normal 2 2" xfId="657"/>
    <cellStyle name="Normal 2 2 2" xfId="658"/>
    <cellStyle name="Normal 2 2 2 2" xfId="659"/>
    <cellStyle name="Normal 2 2 2 2 2" xfId="660"/>
    <cellStyle name="Normal 2 2 3" xfId="661"/>
    <cellStyle name="Normal 2 3" xfId="662"/>
    <cellStyle name="Normal 3" xfId="663"/>
    <cellStyle name="Normal 3 2" xfId="664"/>
    <cellStyle name="Normal 4" xfId="665"/>
    <cellStyle name="Normal 4 2" xfId="666"/>
    <cellStyle name="Normal 5" xfId="645"/>
    <cellStyle name="Normal 5 2" xfId="647"/>
    <cellStyle name="Normal 53" xfId="571"/>
    <cellStyle name="Normal 6" xfId="667"/>
    <cellStyle name="Normal 7" xfId="668"/>
    <cellStyle name="Normal 8" xfId="649"/>
    <cellStyle name="Normal 9" xfId="669"/>
    <cellStyle name="Notas" xfId="572" builtinId="10" customBuiltin="1"/>
    <cellStyle name="Notas 1" xfId="573"/>
    <cellStyle name="Notas 2" xfId="574"/>
    <cellStyle name="Notas 3" xfId="575"/>
    <cellStyle name="Notas 4" xfId="576"/>
    <cellStyle name="Notas 5" xfId="577"/>
    <cellStyle name="Notas 6" xfId="578"/>
    <cellStyle name="Notas 7" xfId="579"/>
    <cellStyle name="Salida" xfId="580" builtinId="21" customBuiltin="1"/>
    <cellStyle name="Salida 1" xfId="581"/>
    <cellStyle name="Salida 2" xfId="582"/>
    <cellStyle name="Salida 3" xfId="583"/>
    <cellStyle name="Salida 4" xfId="584"/>
    <cellStyle name="Salida 5" xfId="585"/>
    <cellStyle name="Salida 6" xfId="586"/>
    <cellStyle name="Salida 7" xfId="587"/>
    <cellStyle name="Texto de advertencia" xfId="588" builtinId="11" customBuiltin="1"/>
    <cellStyle name="Texto de advertencia 1" xfId="589"/>
    <cellStyle name="Texto de advertencia 2" xfId="590"/>
    <cellStyle name="Texto de advertencia 3" xfId="591"/>
    <cellStyle name="Texto de advertencia 4" xfId="592"/>
    <cellStyle name="Texto de advertencia 5" xfId="593"/>
    <cellStyle name="Texto de advertencia 6" xfId="594"/>
    <cellStyle name="Texto de advertencia 7" xfId="595"/>
    <cellStyle name="Texto explicativo" xfId="596" builtinId="53" customBuiltin="1"/>
    <cellStyle name="Texto explicativo 1" xfId="597"/>
    <cellStyle name="Texto explicativo 2" xfId="598"/>
    <cellStyle name="Texto explicativo 3" xfId="599"/>
    <cellStyle name="Texto explicativo 4" xfId="600"/>
    <cellStyle name="Texto explicativo 5" xfId="601"/>
    <cellStyle name="Texto explicativo 6" xfId="602"/>
    <cellStyle name="Texto explicativo 7" xfId="603"/>
    <cellStyle name="Título" xfId="604" builtinId="15" customBuiltin="1"/>
    <cellStyle name="Título 1" xfId="605" builtinId="16" customBuiltin="1"/>
    <cellStyle name="Título 1 1" xfId="606"/>
    <cellStyle name="Título 1 2" xfId="607"/>
    <cellStyle name="Título 1 3" xfId="608"/>
    <cellStyle name="Título 1 4" xfId="609"/>
    <cellStyle name="Título 1 5" xfId="610"/>
    <cellStyle name="Título 1 6" xfId="611"/>
    <cellStyle name="Título 1 7" xfId="612"/>
    <cellStyle name="Título 10" xfId="613"/>
    <cellStyle name="Título 2" xfId="614" builtinId="17" customBuiltin="1"/>
    <cellStyle name="Título 2 1" xfId="615"/>
    <cellStyle name="Título 2 2" xfId="616"/>
    <cellStyle name="Título 2 3" xfId="617"/>
    <cellStyle name="Título 2 4" xfId="618"/>
    <cellStyle name="Título 2 5" xfId="619"/>
    <cellStyle name="Título 2 6" xfId="620"/>
    <cellStyle name="Título 2 7" xfId="621"/>
    <cellStyle name="Título 3" xfId="622" builtinId="18" customBuiltin="1"/>
    <cellStyle name="Título 3 1" xfId="623"/>
    <cellStyle name="Título 3 2" xfId="624"/>
    <cellStyle name="Título 3 3" xfId="625"/>
    <cellStyle name="Título 3 4" xfId="626"/>
    <cellStyle name="Título 3 5" xfId="627"/>
    <cellStyle name="Título 3 6" xfId="628"/>
    <cellStyle name="Título 3 7" xfId="629"/>
    <cellStyle name="Título 4" xfId="630"/>
    <cellStyle name="Título 5" xfId="631"/>
    <cellStyle name="Título 6" xfId="632"/>
    <cellStyle name="Título 7" xfId="633"/>
    <cellStyle name="Título 8" xfId="634"/>
    <cellStyle name="Título 9" xfId="635"/>
    <cellStyle name="Total" xfId="636" builtinId="25" customBuiltin="1"/>
    <cellStyle name="Total 1" xfId="637"/>
    <cellStyle name="Total 2" xfId="638"/>
    <cellStyle name="Total 3" xfId="639"/>
    <cellStyle name="Total 4" xfId="640"/>
    <cellStyle name="Total 5" xfId="641"/>
    <cellStyle name="Total 6" xfId="642"/>
    <cellStyle name="Total 7" xfId="6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0</xdr:row>
      <xdr:rowOff>180976</xdr:rowOff>
    </xdr:from>
    <xdr:to>
      <xdr:col>3</xdr:col>
      <xdr:colOff>327198</xdr:colOff>
      <xdr:row>4</xdr:row>
      <xdr:rowOff>161926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180976"/>
          <a:ext cx="3308522" cy="9715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114300</xdr:colOff>
      <xdr:row>3</xdr:row>
      <xdr:rowOff>152400</xdr:rowOff>
    </xdr:from>
    <xdr:ext cx="184731" cy="264560"/>
    <xdr:sp macro="" textlink="">
      <xdr:nvSpPr>
        <xdr:cNvPr id="2" name="1 CuadroTexto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SpPr txBox="1"/>
      </xdr:nvSpPr>
      <xdr:spPr>
        <a:xfrm>
          <a:off x="7229475" y="6953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s-PA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  <xdr:twoCellAnchor editAs="oneCell">
    <xdr:from>
      <xdr:col>0</xdr:col>
      <xdr:colOff>219076</xdr:colOff>
      <xdr:row>0</xdr:row>
      <xdr:rowOff>142876</xdr:rowOff>
    </xdr:from>
    <xdr:to>
      <xdr:col>1</xdr:col>
      <xdr:colOff>2190750</xdr:colOff>
      <xdr:row>4</xdr:row>
      <xdr:rowOff>95856</xdr:rowOff>
    </xdr:to>
    <xdr:pic>
      <xdr:nvPicPr>
        <xdr:cNvPr id="3" name="2 Imagen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6" y="142876"/>
          <a:ext cx="2305049" cy="67688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2305049</xdr:colOff>
      <xdr:row>3</xdr:row>
      <xdr:rowOff>118715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90575" y="0"/>
          <a:ext cx="790574" cy="69021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0</xdr:row>
      <xdr:rowOff>0</xdr:rowOff>
    </xdr:from>
    <xdr:to>
      <xdr:col>1</xdr:col>
      <xdr:colOff>2305049</xdr:colOff>
      <xdr:row>3</xdr:row>
      <xdr:rowOff>118715</xdr:rowOff>
    </xdr:to>
    <xdr:pic>
      <xdr:nvPicPr>
        <xdr:cNvPr id="3" name="2 Imagen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38150" y="0"/>
          <a:ext cx="2305049" cy="5854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</xdr:col>
      <xdr:colOff>2305050</xdr:colOff>
      <xdr:row>7</xdr:row>
      <xdr:rowOff>85726</xdr:rowOff>
    </xdr:to>
    <xdr:pic>
      <xdr:nvPicPr>
        <xdr:cNvPr id="5" name="0 Imagen">
          <a:extLst>
            <a:ext uri="{FF2B5EF4-FFF2-40B4-BE49-F238E27FC236}">
              <a16:creationId xmlns:a16="http://schemas.microsoft.com/office/drawing/2014/main" xmlns="" id="{00000000-0008-0000-0400-000005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0"/>
          <a:ext cx="2305050" cy="1371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</xdr:colOff>
      <xdr:row>2</xdr:row>
      <xdr:rowOff>0</xdr:rowOff>
    </xdr:from>
    <xdr:to>
      <xdr:col>1</xdr:col>
      <xdr:colOff>2095501</xdr:colOff>
      <xdr:row>5</xdr:row>
      <xdr:rowOff>129570</xdr:rowOff>
    </xdr:to>
    <xdr:pic>
      <xdr:nvPicPr>
        <xdr:cNvPr id="2" name="1 Imagen">
          <a:extLst>
            <a:ext uri="{FF2B5EF4-FFF2-40B4-BE49-F238E27FC236}">
              <a16:creationId xmlns:a16="http://schemas.microsoft.com/office/drawing/2014/main" xmlns="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1" y="323850"/>
          <a:ext cx="2095500" cy="6153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I33"/>
  <sheetViews>
    <sheetView tabSelected="1" zoomScaleNormal="100" zoomScaleSheetLayoutView="100" workbookViewId="0">
      <selection activeCell="G33" sqref="G33"/>
    </sheetView>
  </sheetViews>
  <sheetFormatPr baseColWidth="10" defaultColWidth="10.375" defaultRowHeight="12.75" x14ac:dyDescent="0.2"/>
  <cols>
    <col min="1" max="1" width="10.125" style="1" customWidth="1"/>
    <col min="2" max="2" width="10.375" style="2"/>
    <col min="3" max="3" width="23.25" style="1" customWidth="1"/>
    <col min="4" max="4" width="17.5" style="1" customWidth="1"/>
    <col min="5" max="6" width="10.375" style="1"/>
    <col min="7" max="7" width="12.75" style="1" customWidth="1"/>
    <col min="8" max="16384" width="10.375" style="1"/>
  </cols>
  <sheetData>
    <row r="1" spans="1:9" ht="19.5" x14ac:dyDescent="0.3">
      <c r="A1" s="3"/>
      <c r="B1" s="4"/>
      <c r="C1" s="3"/>
      <c r="D1" s="5"/>
      <c r="E1" s="5"/>
      <c r="F1" s="3"/>
      <c r="G1" s="3"/>
      <c r="H1" s="3"/>
      <c r="I1" s="3"/>
    </row>
    <row r="2" spans="1:9" ht="19.5" x14ac:dyDescent="0.3">
      <c r="A2" s="3"/>
      <c r="B2" s="4"/>
      <c r="C2" s="3"/>
      <c r="D2" s="5"/>
      <c r="E2" s="5"/>
      <c r="F2" s="3"/>
      <c r="G2" s="3"/>
      <c r="H2" s="3"/>
      <c r="I2" s="3"/>
    </row>
    <row r="3" spans="1:9" ht="19.5" x14ac:dyDescent="0.3">
      <c r="A3" s="3"/>
      <c r="B3" s="4"/>
      <c r="C3" s="3"/>
      <c r="D3" s="5"/>
      <c r="E3" s="5"/>
      <c r="F3" s="3"/>
      <c r="G3" s="3"/>
      <c r="H3" s="3"/>
      <c r="I3" s="3"/>
    </row>
    <row r="4" spans="1:9" ht="19.5" x14ac:dyDescent="0.3">
      <c r="A4" s="3"/>
      <c r="B4" s="4"/>
      <c r="C4" s="3"/>
      <c r="D4" s="5"/>
      <c r="E4" s="5"/>
      <c r="F4" s="3"/>
      <c r="G4" s="3"/>
      <c r="H4" s="3"/>
      <c r="I4" s="3"/>
    </row>
    <row r="5" spans="1:9" ht="19.5" x14ac:dyDescent="0.3">
      <c r="A5" s="3"/>
      <c r="B5" s="4"/>
      <c r="C5" s="3"/>
      <c r="D5" s="5"/>
      <c r="E5" s="5"/>
      <c r="F5" s="3"/>
      <c r="G5" s="3"/>
      <c r="H5" s="3"/>
      <c r="I5" s="3"/>
    </row>
    <row r="6" spans="1:9" ht="19.5" x14ac:dyDescent="0.3">
      <c r="A6" s="3"/>
      <c r="B6" s="4"/>
      <c r="C6" s="3"/>
      <c r="D6" s="5"/>
      <c r="E6" s="5"/>
      <c r="F6" s="3"/>
      <c r="G6" s="3"/>
      <c r="H6" s="3"/>
      <c r="I6" s="3"/>
    </row>
    <row r="7" spans="1:9" ht="26.25" x14ac:dyDescent="0.4">
      <c r="A7" s="3"/>
      <c r="B7" s="6" t="s">
        <v>0</v>
      </c>
      <c r="C7" s="7"/>
      <c r="D7" s="8"/>
      <c r="E7" s="8"/>
      <c r="F7" s="3"/>
      <c r="G7" s="3"/>
      <c r="H7" s="3"/>
      <c r="I7" s="3"/>
    </row>
    <row r="8" spans="1:9" ht="19.5" x14ac:dyDescent="0.3">
      <c r="A8" s="3"/>
      <c r="B8" s="4"/>
      <c r="C8" s="3"/>
      <c r="D8" s="5"/>
      <c r="E8" s="5"/>
      <c r="F8" s="3"/>
      <c r="G8" s="3"/>
      <c r="H8" s="3"/>
      <c r="I8" s="3"/>
    </row>
    <row r="9" spans="1:9" ht="19.5" x14ac:dyDescent="0.3">
      <c r="A9" s="3"/>
      <c r="B9" s="4"/>
      <c r="C9" s="3"/>
      <c r="D9" s="5"/>
      <c r="E9" s="5"/>
      <c r="F9" s="3"/>
      <c r="G9" s="3"/>
      <c r="H9" s="3"/>
      <c r="I9" s="3"/>
    </row>
    <row r="10" spans="1:9" ht="18.75" x14ac:dyDescent="0.25">
      <c r="A10" s="3"/>
      <c r="B10" s="9"/>
      <c r="C10" s="3"/>
      <c r="D10" s="3"/>
      <c r="E10" s="3"/>
      <c r="F10" s="3"/>
      <c r="G10" s="3"/>
      <c r="H10" s="3"/>
      <c r="I10" s="3"/>
    </row>
    <row r="11" spans="1:9" ht="26.25" x14ac:dyDescent="0.4">
      <c r="A11" s="3"/>
      <c r="B11" s="10" t="s">
        <v>1</v>
      </c>
      <c r="C11" s="11"/>
      <c r="D11" s="10" t="s">
        <v>29</v>
      </c>
      <c r="E11" s="7"/>
      <c r="F11" s="3"/>
      <c r="G11" s="3"/>
      <c r="H11" s="3"/>
      <c r="I11" s="3"/>
    </row>
    <row r="12" spans="1:9" ht="19.5" x14ac:dyDescent="0.3">
      <c r="A12" s="3"/>
      <c r="B12" s="12"/>
      <c r="C12" s="13"/>
      <c r="D12" s="12"/>
      <c r="E12" s="3"/>
      <c r="F12" s="3"/>
      <c r="G12" s="3"/>
      <c r="H12" s="3"/>
      <c r="I12" s="3"/>
    </row>
    <row r="13" spans="1:9" ht="26.25" x14ac:dyDescent="0.4">
      <c r="A13" s="3"/>
      <c r="B13" s="10" t="s">
        <v>2</v>
      </c>
      <c r="C13" s="11"/>
      <c r="D13" s="14" t="s">
        <v>272</v>
      </c>
      <c r="E13" s="7"/>
      <c r="F13" s="3"/>
      <c r="G13" s="3"/>
      <c r="H13" s="3"/>
      <c r="I13" s="3"/>
    </row>
    <row r="14" spans="1:9" ht="19.5" x14ac:dyDescent="0.3">
      <c r="A14" s="3"/>
      <c r="B14" s="12"/>
      <c r="C14" s="13"/>
      <c r="D14" s="15"/>
      <c r="E14" s="3"/>
      <c r="F14" s="3"/>
      <c r="G14" s="3"/>
      <c r="H14" s="3"/>
      <c r="I14" s="3"/>
    </row>
    <row r="15" spans="1:9" ht="26.25" x14ac:dyDescent="0.4">
      <c r="A15" s="3"/>
      <c r="B15" s="10" t="s">
        <v>3</v>
      </c>
      <c r="C15" s="11"/>
      <c r="D15" s="16">
        <v>7411.91</v>
      </c>
      <c r="E15" s="3"/>
      <c r="F15" s="3"/>
      <c r="G15" s="3"/>
      <c r="H15" s="3"/>
      <c r="I15" s="3"/>
    </row>
    <row r="16" spans="1:9" ht="19.5" x14ac:dyDescent="0.3">
      <c r="A16" s="3"/>
      <c r="B16" s="12"/>
      <c r="C16" s="13"/>
      <c r="D16" s="17"/>
      <c r="E16" s="3"/>
      <c r="F16" s="3"/>
      <c r="G16" s="3"/>
      <c r="H16" s="3"/>
      <c r="I16" s="3"/>
    </row>
    <row r="17" spans="1:9" ht="18.75" x14ac:dyDescent="0.25">
      <c r="A17" s="3"/>
      <c r="B17" s="9"/>
      <c r="C17" s="3"/>
      <c r="D17" s="3"/>
      <c r="E17" s="3"/>
      <c r="F17" s="3"/>
      <c r="G17" s="3"/>
      <c r="H17" s="3"/>
      <c r="I17" s="3"/>
    </row>
    <row r="18" spans="1:9" ht="18.75" x14ac:dyDescent="0.25">
      <c r="A18" s="3"/>
      <c r="B18" s="9"/>
      <c r="C18" s="19"/>
      <c r="D18" s="3"/>
      <c r="E18" s="3"/>
      <c r="F18" s="3"/>
      <c r="G18" s="3"/>
      <c r="H18" s="3"/>
      <c r="I18" s="3"/>
    </row>
    <row r="19" spans="1:9" ht="25.5" x14ac:dyDescent="0.35">
      <c r="A19" s="3"/>
      <c r="B19" s="18" t="s">
        <v>4</v>
      </c>
      <c r="C19" s="134" t="s">
        <v>90</v>
      </c>
      <c r="D19" s="7"/>
      <c r="E19" s="3"/>
      <c r="F19" s="3"/>
      <c r="G19" s="3"/>
      <c r="H19" s="3"/>
      <c r="I19" s="3"/>
    </row>
    <row r="20" spans="1:9" ht="18.75" x14ac:dyDescent="0.25">
      <c r="A20" s="3"/>
      <c r="B20" s="9"/>
      <c r="C20" s="19"/>
      <c r="D20" s="3"/>
      <c r="E20" s="3"/>
      <c r="F20" s="3"/>
      <c r="G20" s="3"/>
      <c r="H20" s="3"/>
      <c r="I20" s="3"/>
    </row>
    <row r="21" spans="1:9" ht="23.25" x14ac:dyDescent="0.35">
      <c r="A21" s="3"/>
      <c r="B21" s="18" t="s">
        <v>5</v>
      </c>
      <c r="C21" s="134" t="s">
        <v>91</v>
      </c>
      <c r="D21" s="3"/>
      <c r="E21" s="3"/>
      <c r="F21" s="3"/>
      <c r="G21" s="3"/>
      <c r="H21" s="3"/>
      <c r="I21" s="3"/>
    </row>
    <row r="22" spans="1:9" ht="18.75" x14ac:dyDescent="0.25">
      <c r="A22" s="3"/>
      <c r="B22" s="9"/>
      <c r="C22" s="19"/>
      <c r="D22" s="3"/>
      <c r="E22" s="3"/>
      <c r="F22" s="3"/>
      <c r="G22" s="3"/>
      <c r="H22" s="3"/>
      <c r="I22" s="3"/>
    </row>
    <row r="23" spans="1:9" ht="23.25" x14ac:dyDescent="0.35">
      <c r="A23" s="3"/>
      <c r="B23" s="18" t="s">
        <v>6</v>
      </c>
      <c r="C23" s="134" t="s">
        <v>92</v>
      </c>
      <c r="D23" s="3"/>
      <c r="E23" s="3"/>
      <c r="F23" s="3"/>
      <c r="G23" s="3"/>
      <c r="H23" s="3"/>
      <c r="I23" s="3"/>
    </row>
    <row r="24" spans="1:9" ht="18.75" x14ac:dyDescent="0.25">
      <c r="A24" s="3"/>
      <c r="B24" s="9"/>
      <c r="C24" s="19"/>
      <c r="D24" s="3"/>
      <c r="E24" s="3"/>
      <c r="F24" s="3"/>
      <c r="G24" s="3"/>
      <c r="H24" s="3"/>
      <c r="I24" s="3"/>
    </row>
    <row r="25" spans="1:9" ht="23.25" x14ac:dyDescent="0.35">
      <c r="A25" s="3"/>
      <c r="B25" s="18" t="s">
        <v>30</v>
      </c>
      <c r="C25" s="134" t="s">
        <v>93</v>
      </c>
      <c r="D25" s="3"/>
      <c r="E25" s="3"/>
      <c r="F25" s="3"/>
      <c r="G25" s="3"/>
      <c r="H25" s="3"/>
      <c r="I25" s="3"/>
    </row>
    <row r="26" spans="1:9" ht="23.25" x14ac:dyDescent="0.35">
      <c r="A26" s="3"/>
      <c r="B26" s="18"/>
      <c r="C26" s="3"/>
      <c r="D26" s="3"/>
      <c r="E26" s="3"/>
      <c r="F26" s="3"/>
      <c r="G26" s="3"/>
      <c r="H26" s="3"/>
      <c r="I26" s="3"/>
    </row>
    <row r="27" spans="1:9" ht="23.25" x14ac:dyDescent="0.35">
      <c r="A27" s="3"/>
      <c r="B27" s="18" t="s">
        <v>33</v>
      </c>
      <c r="C27" s="134" t="s">
        <v>94</v>
      </c>
      <c r="D27" s="3"/>
      <c r="E27" s="3"/>
      <c r="F27" s="3"/>
      <c r="G27" s="3"/>
      <c r="H27" s="3"/>
      <c r="I27" s="3"/>
    </row>
    <row r="28" spans="1:9" ht="18.75" x14ac:dyDescent="0.25">
      <c r="A28" s="3"/>
      <c r="B28" s="9"/>
      <c r="C28" s="3"/>
      <c r="D28" s="3"/>
      <c r="E28" s="3"/>
      <c r="F28" s="3"/>
      <c r="G28" s="3"/>
      <c r="H28" s="3"/>
      <c r="I28" s="3"/>
    </row>
    <row r="32" spans="1:9" x14ac:dyDescent="0.2">
      <c r="C32" s="135"/>
      <c r="D32" s="136"/>
      <c r="E32" s="137"/>
    </row>
    <row r="33" spans="3:5" x14ac:dyDescent="0.2">
      <c r="C33" s="135"/>
      <c r="D33" s="136"/>
      <c r="E33" s="137"/>
    </row>
  </sheetData>
  <hyperlinks>
    <hyperlink ref="C19" location="'DEUDAS FINANCIERAS '!A1" display="Deudas Financieras "/>
    <hyperlink ref="C21" location="'DEUDAS BURSATILES'!Área_de_impresión" display="Deudas Bursatiles"/>
    <hyperlink ref="C23" location="'DEUDAS COMERCIALES'!Área_de_impresión" display="Deudas Comerciales "/>
    <hyperlink ref="C25" location="PROVISIONES!A1" display="Provisiones"/>
    <hyperlink ref="C27" location="'OTROS PASIVOS'!A1" display="Otras Deudas "/>
  </hyperlinks>
  <printOptions horizontalCentered="1"/>
  <pageMargins left="0.70866141732283472" right="0.70866141732283472" top="0.74803149606299213" bottom="0.74803149606299213" header="0.51181102362204722" footer="0.51181102362204722"/>
  <pageSetup paperSize="9" scale="84" firstPageNumber="0" orientation="portrait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80"/>
  <sheetViews>
    <sheetView topLeftCell="A52" zoomScaleNormal="100" zoomScaleSheetLayoutView="100" workbookViewId="0">
      <selection activeCell="B42" sqref="B42"/>
    </sheetView>
  </sheetViews>
  <sheetFormatPr baseColWidth="10" defaultColWidth="10.75" defaultRowHeight="12.75" x14ac:dyDescent="0.2"/>
  <cols>
    <col min="1" max="1" width="5.5" style="166" customWidth="1"/>
    <col min="2" max="2" width="26" style="160" bestFit="1" customWidth="1"/>
    <col min="3" max="3" width="19.875" style="166" bestFit="1" customWidth="1"/>
    <col min="4" max="4" width="10.75" style="166"/>
    <col min="5" max="5" width="10.75" style="167"/>
    <col min="6" max="6" width="14.75" style="186" bestFit="1" customWidth="1"/>
    <col min="7" max="7" width="13.75" style="187" customWidth="1"/>
    <col min="8" max="8" width="9" style="166" bestFit="1" customWidth="1"/>
    <col min="9" max="9" width="9" style="166" customWidth="1"/>
    <col min="10" max="10" width="10.75" style="166"/>
    <col min="11" max="11" width="14.625" style="166" bestFit="1" customWidth="1"/>
    <col min="12" max="12" width="16.875" style="166" customWidth="1"/>
    <col min="13" max="14" width="13.375" style="166" customWidth="1"/>
    <col min="15" max="16384" width="10.75" style="166"/>
  </cols>
  <sheetData>
    <row r="1" spans="1:13" s="159" customFormat="1" ht="14.25" x14ac:dyDescent="0.2">
      <c r="A1" s="174" t="s">
        <v>169</v>
      </c>
      <c r="F1" s="178"/>
      <c r="G1" s="178"/>
    </row>
    <row r="2" spans="1:13" s="159" customFormat="1" ht="14.25" x14ac:dyDescent="0.2">
      <c r="A2" s="145"/>
      <c r="B2" s="145"/>
      <c r="C2" s="145"/>
      <c r="D2" s="145"/>
      <c r="E2" s="145"/>
      <c r="F2" s="168"/>
      <c r="G2" s="168"/>
      <c r="H2" s="145"/>
      <c r="I2" s="145"/>
    </row>
    <row r="3" spans="1:13" s="159" customFormat="1" ht="14.25" x14ac:dyDescent="0.2">
      <c r="A3" s="145"/>
      <c r="B3" s="145"/>
      <c r="C3" s="145"/>
      <c r="D3" s="145"/>
      <c r="E3" s="145"/>
      <c r="F3" s="168"/>
      <c r="G3" s="168"/>
      <c r="H3" s="145"/>
      <c r="I3" s="145"/>
    </row>
    <row r="4" spans="1:13" s="159" customFormat="1" ht="15.75" x14ac:dyDescent="0.25">
      <c r="A4" s="221" t="s">
        <v>36</v>
      </c>
      <c r="B4" s="222"/>
      <c r="C4" s="222"/>
      <c r="D4" s="222"/>
      <c r="E4" s="222"/>
      <c r="F4" s="222"/>
      <c r="G4" s="222"/>
      <c r="H4" s="222"/>
      <c r="I4" s="222"/>
      <c r="J4" s="222"/>
    </row>
    <row r="5" spans="1:13" s="159" customFormat="1" ht="14.25" x14ac:dyDescent="0.2">
      <c r="A5" s="152" t="s">
        <v>8</v>
      </c>
      <c r="B5" s="138"/>
      <c r="C5" s="162" t="str">
        <f>+indice!D13</f>
        <v>31 DE MARZO 2024</v>
      </c>
      <c r="D5" s="153"/>
      <c r="E5" s="141"/>
      <c r="F5" s="169"/>
      <c r="G5" s="169"/>
      <c r="H5" s="141"/>
      <c r="I5" s="141"/>
      <c r="J5" s="141"/>
    </row>
    <row r="6" spans="1:13" s="159" customFormat="1" ht="14.25" x14ac:dyDescent="0.2">
      <c r="A6" s="154" t="s">
        <v>9</v>
      </c>
      <c r="B6" s="155"/>
      <c r="C6" s="156">
        <f>+indice!D15</f>
        <v>7411.91</v>
      </c>
      <c r="D6" s="157"/>
      <c r="E6" s="158"/>
      <c r="F6" s="169"/>
      <c r="G6" s="169"/>
      <c r="H6" s="158"/>
      <c r="I6" s="158"/>
    </row>
    <row r="7" spans="1:13" s="159" customFormat="1" ht="14.25" x14ac:dyDescent="0.2">
      <c r="A7" s="163"/>
      <c r="B7" s="139"/>
      <c r="C7" s="140"/>
      <c r="D7" s="140"/>
      <c r="E7" s="141"/>
      <c r="F7" s="169"/>
      <c r="G7" s="169"/>
      <c r="H7" s="141"/>
      <c r="I7" s="141"/>
      <c r="J7" s="141"/>
    </row>
    <row r="8" spans="1:13" s="159" customFormat="1" ht="14.25" x14ac:dyDescent="0.2">
      <c r="A8" s="138" t="s">
        <v>10</v>
      </c>
      <c r="B8" s="139"/>
      <c r="C8" s="140"/>
      <c r="D8" s="140"/>
      <c r="E8" s="141"/>
      <c r="F8" s="169"/>
      <c r="G8" s="169"/>
      <c r="H8" s="141"/>
      <c r="I8" s="141"/>
      <c r="J8" s="141"/>
    </row>
    <row r="9" spans="1:13" s="159" customFormat="1" ht="14.25" customHeight="1" x14ac:dyDescent="0.2">
      <c r="A9" s="223" t="s">
        <v>11</v>
      </c>
      <c r="B9" s="223" t="s">
        <v>12</v>
      </c>
      <c r="C9" s="223" t="s">
        <v>13</v>
      </c>
      <c r="D9" s="223" t="s">
        <v>14</v>
      </c>
      <c r="E9" s="223" t="s">
        <v>15</v>
      </c>
      <c r="F9" s="179" t="s">
        <v>16</v>
      </c>
      <c r="G9" s="227" t="s">
        <v>16</v>
      </c>
      <c r="H9" s="228"/>
      <c r="I9" s="223" t="s">
        <v>17</v>
      </c>
      <c r="J9" s="223" t="s">
        <v>18</v>
      </c>
    </row>
    <row r="10" spans="1:13" s="159" customFormat="1" ht="14.25" x14ac:dyDescent="0.2">
      <c r="A10" s="224"/>
      <c r="B10" s="224"/>
      <c r="C10" s="224"/>
      <c r="D10" s="224"/>
      <c r="E10" s="224"/>
      <c r="F10" s="180" t="s">
        <v>19</v>
      </c>
      <c r="G10" s="181" t="s">
        <v>20</v>
      </c>
      <c r="H10" s="142" t="s">
        <v>21</v>
      </c>
      <c r="I10" s="224"/>
      <c r="J10" s="224"/>
    </row>
    <row r="11" spans="1:13" s="159" customFormat="1" ht="14.25" customHeight="1" x14ac:dyDescent="0.2">
      <c r="A11" s="145">
        <v>1</v>
      </c>
      <c r="B11" s="144" t="s">
        <v>225</v>
      </c>
      <c r="C11" s="145" t="s">
        <v>22</v>
      </c>
      <c r="D11" s="148">
        <v>45253</v>
      </c>
      <c r="E11" s="148">
        <v>45651</v>
      </c>
      <c r="F11" s="168">
        <v>1952204437.1830602</v>
      </c>
      <c r="G11" s="168">
        <f t="shared" ref="G11:G34" si="0">+F11</f>
        <v>1952204437.1830602</v>
      </c>
      <c r="H11" s="146">
        <v>0</v>
      </c>
      <c r="I11" s="229" t="s">
        <v>216</v>
      </c>
      <c r="J11" s="147" t="s">
        <v>23</v>
      </c>
      <c r="K11" s="146"/>
      <c r="L11" s="164"/>
      <c r="M11" s="164"/>
    </row>
    <row r="12" spans="1:13" s="159" customFormat="1" ht="14.25" customHeight="1" x14ac:dyDescent="0.2">
      <c r="A12" s="145">
        <v>2</v>
      </c>
      <c r="B12" s="144" t="s">
        <v>56</v>
      </c>
      <c r="C12" s="145" t="s">
        <v>22</v>
      </c>
      <c r="D12" s="148">
        <v>44679</v>
      </c>
      <c r="E12" s="148">
        <v>45410</v>
      </c>
      <c r="F12" s="168">
        <v>126141979.03419973</v>
      </c>
      <c r="G12" s="168">
        <v>126141979.03419973</v>
      </c>
      <c r="H12" s="146">
        <v>0</v>
      </c>
      <c r="I12" s="230"/>
      <c r="J12" s="147" t="s">
        <v>23</v>
      </c>
      <c r="K12" s="146"/>
      <c r="L12" s="164"/>
      <c r="M12" s="164"/>
    </row>
    <row r="13" spans="1:13" s="159" customFormat="1" ht="14.25" x14ac:dyDescent="0.2">
      <c r="A13" s="145">
        <v>3</v>
      </c>
      <c r="B13" s="144" t="s">
        <v>56</v>
      </c>
      <c r="C13" s="145" t="s">
        <v>22</v>
      </c>
      <c r="D13" s="148">
        <v>45187</v>
      </c>
      <c r="E13" s="148">
        <v>45644</v>
      </c>
      <c r="F13" s="168">
        <v>888245328.88356161</v>
      </c>
      <c r="G13" s="168">
        <f t="shared" si="0"/>
        <v>888245328.88356161</v>
      </c>
      <c r="H13" s="146">
        <v>0</v>
      </c>
      <c r="I13" s="230"/>
      <c r="J13" s="147" t="s">
        <v>23</v>
      </c>
      <c r="K13" s="146"/>
      <c r="L13" s="164"/>
      <c r="M13" s="164"/>
    </row>
    <row r="14" spans="1:13" s="159" customFormat="1" ht="14.25" x14ac:dyDescent="0.2">
      <c r="A14" s="145">
        <v>4</v>
      </c>
      <c r="B14" s="144" t="s">
        <v>56</v>
      </c>
      <c r="C14" s="145" t="s">
        <v>22</v>
      </c>
      <c r="D14" s="148">
        <v>45006</v>
      </c>
      <c r="E14" s="148">
        <v>45646</v>
      </c>
      <c r="F14" s="168">
        <v>2421250372.5540357</v>
      </c>
      <c r="G14" s="168">
        <f t="shared" si="0"/>
        <v>2421250372.5540357</v>
      </c>
      <c r="H14" s="146">
        <v>0</v>
      </c>
      <c r="I14" s="230"/>
      <c r="J14" s="147" t="s">
        <v>23</v>
      </c>
      <c r="K14" s="146"/>
      <c r="L14" s="164"/>
      <c r="M14" s="164"/>
    </row>
    <row r="15" spans="1:13" s="159" customFormat="1" ht="14.25" x14ac:dyDescent="0.2">
      <c r="A15" s="145">
        <v>5</v>
      </c>
      <c r="B15" s="144" t="s">
        <v>56</v>
      </c>
      <c r="C15" s="145" t="s">
        <v>22</v>
      </c>
      <c r="D15" s="148">
        <v>45321</v>
      </c>
      <c r="E15" s="148">
        <v>45655</v>
      </c>
      <c r="F15" s="168">
        <v>524729722.58219177</v>
      </c>
      <c r="G15" s="168">
        <f t="shared" si="0"/>
        <v>524729722.58219177</v>
      </c>
      <c r="H15" s="146">
        <v>0</v>
      </c>
      <c r="I15" s="230"/>
      <c r="J15" s="147" t="s">
        <v>23</v>
      </c>
      <c r="K15" s="146"/>
      <c r="L15" s="164"/>
      <c r="M15" s="164"/>
    </row>
    <row r="16" spans="1:13" s="159" customFormat="1" ht="14.25" x14ac:dyDescent="0.2">
      <c r="A16" s="145">
        <v>6</v>
      </c>
      <c r="B16" s="144" t="s">
        <v>223</v>
      </c>
      <c r="C16" s="145" t="s">
        <v>22</v>
      </c>
      <c r="D16" s="148">
        <v>45118</v>
      </c>
      <c r="E16" s="148">
        <v>45538</v>
      </c>
      <c r="F16" s="168">
        <v>2403776525.742857</v>
      </c>
      <c r="G16" s="168">
        <f t="shared" si="0"/>
        <v>2403776525.742857</v>
      </c>
      <c r="H16" s="146">
        <v>0</v>
      </c>
      <c r="I16" s="230"/>
      <c r="J16" s="147" t="s">
        <v>23</v>
      </c>
      <c r="K16" s="146"/>
      <c r="L16" s="164"/>
      <c r="M16" s="164"/>
    </row>
    <row r="17" spans="1:13" s="159" customFormat="1" ht="14.25" x14ac:dyDescent="0.2">
      <c r="A17" s="145">
        <v>7</v>
      </c>
      <c r="B17" s="144" t="s">
        <v>223</v>
      </c>
      <c r="C17" s="145" t="s">
        <v>22</v>
      </c>
      <c r="D17" s="148">
        <v>45173</v>
      </c>
      <c r="E17" s="148">
        <v>45593</v>
      </c>
      <c r="F17" s="168">
        <v>887482644.02142859</v>
      </c>
      <c r="G17" s="168">
        <f t="shared" si="0"/>
        <v>887482644.02142859</v>
      </c>
      <c r="H17" s="146">
        <v>0</v>
      </c>
      <c r="I17" s="230"/>
      <c r="J17" s="147" t="s">
        <v>23</v>
      </c>
      <c r="K17" s="146"/>
      <c r="L17" s="164"/>
      <c r="M17" s="164"/>
    </row>
    <row r="18" spans="1:13" s="159" customFormat="1" ht="14.25" x14ac:dyDescent="0.2">
      <c r="A18" s="145">
        <v>8</v>
      </c>
      <c r="B18" s="144" t="s">
        <v>223</v>
      </c>
      <c r="C18" s="145" t="s">
        <v>22</v>
      </c>
      <c r="D18" s="148">
        <v>45230</v>
      </c>
      <c r="E18" s="148">
        <v>45650</v>
      </c>
      <c r="F18" s="168">
        <v>2140236779.2</v>
      </c>
      <c r="G18" s="168">
        <f t="shared" si="0"/>
        <v>2140236779.2</v>
      </c>
      <c r="H18" s="146">
        <v>0</v>
      </c>
      <c r="I18" s="230"/>
      <c r="J18" s="147" t="s">
        <v>23</v>
      </c>
      <c r="K18" s="146"/>
      <c r="L18" s="164"/>
      <c r="M18" s="164"/>
    </row>
    <row r="19" spans="1:13" s="159" customFormat="1" ht="14.25" x14ac:dyDescent="0.2">
      <c r="A19" s="145">
        <v>9</v>
      </c>
      <c r="B19" s="144" t="s">
        <v>223</v>
      </c>
      <c r="C19" s="145" t="s">
        <v>22</v>
      </c>
      <c r="D19" s="148">
        <v>45258</v>
      </c>
      <c r="E19" s="148">
        <v>45653</v>
      </c>
      <c r="F19" s="168">
        <v>1185569691.7619047</v>
      </c>
      <c r="G19" s="168">
        <f t="shared" si="0"/>
        <v>1185569691.7619047</v>
      </c>
      <c r="H19" s="146">
        <v>0</v>
      </c>
      <c r="I19" s="230"/>
      <c r="J19" s="147" t="s">
        <v>23</v>
      </c>
      <c r="K19" s="146"/>
      <c r="L19" s="164"/>
      <c r="M19" s="164"/>
    </row>
    <row r="20" spans="1:13" s="159" customFormat="1" ht="14.25" x14ac:dyDescent="0.2">
      <c r="A20" s="145">
        <v>10</v>
      </c>
      <c r="B20" s="144" t="s">
        <v>221</v>
      </c>
      <c r="C20" s="145" t="s">
        <v>22</v>
      </c>
      <c r="D20" s="148">
        <v>44909</v>
      </c>
      <c r="E20" s="148">
        <v>45640</v>
      </c>
      <c r="F20" s="168">
        <v>876519288.29411769</v>
      </c>
      <c r="G20" s="168">
        <f t="shared" si="0"/>
        <v>876519288.29411769</v>
      </c>
      <c r="H20" s="146">
        <v>0</v>
      </c>
      <c r="I20" s="230"/>
      <c r="J20" s="147" t="s">
        <v>23</v>
      </c>
    </row>
    <row r="21" spans="1:13" s="159" customFormat="1" ht="14.25" x14ac:dyDescent="0.2">
      <c r="A21" s="145">
        <v>11</v>
      </c>
      <c r="B21" s="144" t="s">
        <v>220</v>
      </c>
      <c r="C21" s="145" t="s">
        <v>22</v>
      </c>
      <c r="D21" s="148">
        <v>44875</v>
      </c>
      <c r="E21" s="165">
        <v>45595</v>
      </c>
      <c r="F21" s="168">
        <v>1686138184.95</v>
      </c>
      <c r="G21" s="168">
        <f t="shared" si="0"/>
        <v>1686138184.95</v>
      </c>
      <c r="H21" s="146">
        <v>0</v>
      </c>
      <c r="I21" s="230"/>
      <c r="J21" s="147" t="s">
        <v>23</v>
      </c>
    </row>
    <row r="22" spans="1:13" s="159" customFormat="1" ht="14.25" x14ac:dyDescent="0.2">
      <c r="A22" s="145">
        <v>12</v>
      </c>
      <c r="B22" s="144" t="s">
        <v>220</v>
      </c>
      <c r="C22" s="145" t="s">
        <v>22</v>
      </c>
      <c r="D22" s="148">
        <v>45034</v>
      </c>
      <c r="E22" s="148">
        <v>45634</v>
      </c>
      <c r="F22" s="168">
        <v>1739996056.3194447</v>
      </c>
      <c r="G22" s="168">
        <f t="shared" si="0"/>
        <v>1739996056.3194447</v>
      </c>
      <c r="H22" s="146">
        <v>0</v>
      </c>
      <c r="I22" s="230"/>
      <c r="J22" s="147" t="s">
        <v>23</v>
      </c>
    </row>
    <row r="23" spans="1:13" s="159" customFormat="1" ht="14.25" x14ac:dyDescent="0.2">
      <c r="A23" s="145">
        <v>13</v>
      </c>
      <c r="B23" s="144" t="s">
        <v>220</v>
      </c>
      <c r="C23" s="145" t="s">
        <v>22</v>
      </c>
      <c r="D23" s="148">
        <v>45281</v>
      </c>
      <c r="E23" s="148">
        <v>45642</v>
      </c>
      <c r="F23" s="168">
        <v>934527279.31297708</v>
      </c>
      <c r="G23" s="168">
        <f t="shared" si="0"/>
        <v>934527279.31297708</v>
      </c>
      <c r="H23" s="146">
        <v>0</v>
      </c>
      <c r="I23" s="230"/>
      <c r="J23" s="147" t="s">
        <v>23</v>
      </c>
    </row>
    <row r="24" spans="1:13" s="159" customFormat="1" ht="14.25" x14ac:dyDescent="0.2">
      <c r="A24" s="145">
        <v>14</v>
      </c>
      <c r="B24" s="148" t="s">
        <v>95</v>
      </c>
      <c r="C24" s="145" t="s">
        <v>22</v>
      </c>
      <c r="D24" s="148">
        <v>44715</v>
      </c>
      <c r="E24" s="148">
        <v>45648</v>
      </c>
      <c r="F24" s="168">
        <v>1068105273.1954459</v>
      </c>
      <c r="G24" s="168">
        <f t="shared" si="0"/>
        <v>1068105273.1954459</v>
      </c>
      <c r="H24" s="146">
        <v>0</v>
      </c>
      <c r="I24" s="230"/>
      <c r="J24" s="147" t="s">
        <v>23</v>
      </c>
    </row>
    <row r="25" spans="1:13" s="159" customFormat="1" ht="14.25" x14ac:dyDescent="0.2">
      <c r="A25" s="145">
        <v>15</v>
      </c>
      <c r="B25" s="144" t="s">
        <v>95</v>
      </c>
      <c r="C25" s="145" t="s">
        <v>22</v>
      </c>
      <c r="D25" s="148">
        <v>45210</v>
      </c>
      <c r="E25" s="148">
        <v>45570</v>
      </c>
      <c r="F25" s="168">
        <v>2874507102.0111113</v>
      </c>
      <c r="G25" s="168">
        <f t="shared" si="0"/>
        <v>2874507102.0111113</v>
      </c>
      <c r="H25" s="146">
        <v>0</v>
      </c>
      <c r="I25" s="230"/>
      <c r="J25" s="147" t="s">
        <v>23</v>
      </c>
    </row>
    <row r="26" spans="1:13" s="159" customFormat="1" ht="14.25" x14ac:dyDescent="0.2">
      <c r="A26" s="145">
        <v>16</v>
      </c>
      <c r="B26" s="144" t="s">
        <v>95</v>
      </c>
      <c r="C26" s="145" t="s">
        <v>22</v>
      </c>
      <c r="D26" s="148">
        <v>45257</v>
      </c>
      <c r="E26" s="148">
        <v>45601</v>
      </c>
      <c r="F26" s="168">
        <v>1991415116.9302325</v>
      </c>
      <c r="G26" s="168">
        <f t="shared" si="0"/>
        <v>1991415116.9302325</v>
      </c>
      <c r="H26" s="146">
        <v>0</v>
      </c>
      <c r="I26" s="230"/>
      <c r="J26" s="147" t="s">
        <v>23</v>
      </c>
    </row>
    <row r="27" spans="1:13" s="159" customFormat="1" ht="14.25" x14ac:dyDescent="0.2">
      <c r="A27" s="145">
        <v>17</v>
      </c>
      <c r="B27" s="144" t="s">
        <v>219</v>
      </c>
      <c r="C27" s="145" t="s">
        <v>22</v>
      </c>
      <c r="D27" s="148">
        <v>44789</v>
      </c>
      <c r="E27" s="148">
        <v>45520</v>
      </c>
      <c r="F27" s="168">
        <v>708954225.79753757</v>
      </c>
      <c r="G27" s="168">
        <f t="shared" si="0"/>
        <v>708954225.79753757</v>
      </c>
      <c r="H27" s="146">
        <v>0</v>
      </c>
      <c r="I27" s="230"/>
      <c r="J27" s="147" t="s">
        <v>23</v>
      </c>
    </row>
    <row r="28" spans="1:13" s="159" customFormat="1" ht="14.25" x14ac:dyDescent="0.2">
      <c r="A28" s="145">
        <v>18</v>
      </c>
      <c r="B28" s="144" t="s">
        <v>219</v>
      </c>
      <c r="C28" s="145" t="s">
        <v>22</v>
      </c>
      <c r="D28" s="148">
        <v>44833</v>
      </c>
      <c r="E28" s="148">
        <v>45558</v>
      </c>
      <c r="F28" s="168">
        <v>2749478792.878788</v>
      </c>
      <c r="G28" s="168">
        <f t="shared" si="0"/>
        <v>2749478792.878788</v>
      </c>
      <c r="H28" s="146">
        <v>0</v>
      </c>
      <c r="I28" s="230"/>
      <c r="J28" s="147" t="s">
        <v>23</v>
      </c>
    </row>
    <row r="29" spans="1:13" s="159" customFormat="1" ht="14.25" x14ac:dyDescent="0.2">
      <c r="A29" s="145">
        <v>19</v>
      </c>
      <c r="B29" s="144" t="s">
        <v>219</v>
      </c>
      <c r="C29" s="145" t="s">
        <v>22</v>
      </c>
      <c r="D29" s="148">
        <v>44846</v>
      </c>
      <c r="E29" s="148">
        <v>45572</v>
      </c>
      <c r="F29" s="168">
        <v>2857594752.5509644</v>
      </c>
      <c r="G29" s="168">
        <f t="shared" si="0"/>
        <v>2857594752.5509644</v>
      </c>
      <c r="H29" s="146">
        <v>0</v>
      </c>
      <c r="I29" s="230"/>
      <c r="J29" s="147" t="s">
        <v>23</v>
      </c>
      <c r="K29" s="146"/>
      <c r="L29" s="164"/>
      <c r="M29" s="164"/>
    </row>
    <row r="30" spans="1:13" s="159" customFormat="1" ht="14.25" x14ac:dyDescent="0.2">
      <c r="A30" s="145">
        <v>20</v>
      </c>
      <c r="B30" s="148" t="s">
        <v>219</v>
      </c>
      <c r="C30" s="145" t="s">
        <v>22</v>
      </c>
      <c r="D30" s="148">
        <v>45230</v>
      </c>
      <c r="E30" s="148">
        <v>45593</v>
      </c>
      <c r="F30" s="168">
        <v>1803426440.4517906</v>
      </c>
      <c r="G30" s="168">
        <f t="shared" si="0"/>
        <v>1803426440.4517906</v>
      </c>
      <c r="H30" s="146">
        <v>0</v>
      </c>
      <c r="I30" s="230"/>
      <c r="J30" s="147" t="s">
        <v>23</v>
      </c>
    </row>
    <row r="31" spans="1:13" s="159" customFormat="1" ht="14.25" x14ac:dyDescent="0.2">
      <c r="A31" s="145">
        <v>21</v>
      </c>
      <c r="B31" s="144" t="s">
        <v>219</v>
      </c>
      <c r="C31" s="145" t="s">
        <v>22</v>
      </c>
      <c r="D31" s="148">
        <v>45289</v>
      </c>
      <c r="E31" s="148">
        <v>45654</v>
      </c>
      <c r="F31" s="168">
        <v>750391347.44870043</v>
      </c>
      <c r="G31" s="168">
        <f t="shared" si="0"/>
        <v>750391347.44870043</v>
      </c>
      <c r="H31" s="146">
        <v>0</v>
      </c>
      <c r="I31" s="230"/>
      <c r="J31" s="147" t="s">
        <v>23</v>
      </c>
    </row>
    <row r="32" spans="1:13" s="159" customFormat="1" ht="14.25" x14ac:dyDescent="0.2">
      <c r="A32" s="145">
        <v>23</v>
      </c>
      <c r="B32" s="144" t="s">
        <v>224</v>
      </c>
      <c r="C32" s="145" t="s">
        <v>22</v>
      </c>
      <c r="D32" s="148">
        <v>45145</v>
      </c>
      <c r="E32" s="148">
        <v>45632</v>
      </c>
      <c r="F32" s="168">
        <v>1140237518.3287671</v>
      </c>
      <c r="G32" s="168">
        <f t="shared" si="0"/>
        <v>1140237518.3287671</v>
      </c>
      <c r="H32" s="146">
        <v>0</v>
      </c>
      <c r="I32" s="230"/>
      <c r="J32" s="147" t="s">
        <v>23</v>
      </c>
      <c r="K32" s="146"/>
      <c r="L32" s="164"/>
      <c r="M32" s="164"/>
    </row>
    <row r="33" spans="1:11" s="159" customFormat="1" ht="14.25" x14ac:dyDescent="0.2">
      <c r="A33" s="145">
        <v>24</v>
      </c>
      <c r="B33" s="144" t="s">
        <v>218</v>
      </c>
      <c r="C33" s="145" t="s">
        <v>22</v>
      </c>
      <c r="D33" s="148">
        <v>44448</v>
      </c>
      <c r="E33" s="148">
        <v>45653</v>
      </c>
      <c r="F33" s="168">
        <v>1791121370.6974587</v>
      </c>
      <c r="G33" s="168">
        <f t="shared" si="0"/>
        <v>1791121370.6974587</v>
      </c>
      <c r="H33" s="146">
        <v>0</v>
      </c>
      <c r="I33" s="230"/>
      <c r="J33" s="147" t="s">
        <v>23</v>
      </c>
      <c r="K33" s="208"/>
    </row>
    <row r="34" spans="1:11" s="159" customFormat="1" ht="14.25" x14ac:dyDescent="0.2">
      <c r="A34" s="145">
        <v>25</v>
      </c>
      <c r="B34" s="144" t="s">
        <v>222</v>
      </c>
      <c r="C34" s="145" t="s">
        <v>22</v>
      </c>
      <c r="D34" s="148">
        <v>44985</v>
      </c>
      <c r="E34" s="148">
        <v>45631</v>
      </c>
      <c r="F34" s="168">
        <v>2778911275.2336955</v>
      </c>
      <c r="G34" s="168">
        <f t="shared" si="0"/>
        <v>2778911275.2336955</v>
      </c>
      <c r="H34" s="146">
        <v>0</v>
      </c>
      <c r="I34" s="230"/>
      <c r="J34" s="147" t="s">
        <v>23</v>
      </c>
      <c r="K34" s="208"/>
    </row>
    <row r="35" spans="1:11" s="159" customFormat="1" ht="14.25" x14ac:dyDescent="0.2">
      <c r="A35" s="145">
        <v>26</v>
      </c>
      <c r="B35" s="144" t="s">
        <v>261</v>
      </c>
      <c r="C35" s="145" t="s">
        <v>22</v>
      </c>
      <c r="D35" s="148">
        <v>45358</v>
      </c>
      <c r="E35" s="148">
        <v>45628</v>
      </c>
      <c r="F35" s="168">
        <v>1507705479.8333333</v>
      </c>
      <c r="G35" s="168">
        <v>1507705479.8333333</v>
      </c>
      <c r="H35" s="146">
        <v>0</v>
      </c>
      <c r="I35" s="230"/>
      <c r="J35" s="147" t="s">
        <v>23</v>
      </c>
    </row>
    <row r="36" spans="1:11" s="159" customFormat="1" ht="14.25" x14ac:dyDescent="0.2">
      <c r="A36" s="145">
        <v>27</v>
      </c>
      <c r="B36" s="144" t="s">
        <v>262</v>
      </c>
      <c r="C36" s="145" t="s">
        <v>22</v>
      </c>
      <c r="D36" s="148">
        <v>45337</v>
      </c>
      <c r="E36" s="148">
        <v>45641</v>
      </c>
      <c r="F36" s="168">
        <v>1369058214.9346313</v>
      </c>
      <c r="G36" s="168">
        <v>1369058214.9346313</v>
      </c>
      <c r="H36" s="146">
        <v>0</v>
      </c>
      <c r="I36" s="230"/>
      <c r="J36" s="147" t="s">
        <v>23</v>
      </c>
    </row>
    <row r="37" spans="1:11" s="159" customFormat="1" ht="14.25" x14ac:dyDescent="0.2">
      <c r="A37" s="145">
        <v>28</v>
      </c>
      <c r="B37" s="144" t="s">
        <v>263</v>
      </c>
      <c r="C37" s="145" t="s">
        <v>22</v>
      </c>
      <c r="D37" s="148">
        <v>45323</v>
      </c>
      <c r="E37" s="148">
        <v>45657</v>
      </c>
      <c r="F37" s="168">
        <v>1330496147.5412087</v>
      </c>
      <c r="G37" s="168">
        <v>1330496147.5412087</v>
      </c>
      <c r="H37" s="146">
        <v>0</v>
      </c>
      <c r="I37" s="230"/>
      <c r="J37" s="147" t="s">
        <v>23</v>
      </c>
    </row>
    <row r="38" spans="1:11" s="159" customFormat="1" ht="14.25" x14ac:dyDescent="0.2">
      <c r="A38" s="145">
        <v>29</v>
      </c>
      <c r="B38" s="144" t="s">
        <v>264</v>
      </c>
      <c r="C38" s="145" t="s">
        <v>22</v>
      </c>
      <c r="D38" s="148">
        <v>45322</v>
      </c>
      <c r="E38" s="148">
        <v>45652</v>
      </c>
      <c r="F38" s="168">
        <v>919935281.25</v>
      </c>
      <c r="G38" s="168">
        <v>919935281.25</v>
      </c>
      <c r="H38" s="146">
        <v>0</v>
      </c>
      <c r="I38" s="230"/>
      <c r="J38" s="147" t="s">
        <v>23</v>
      </c>
    </row>
    <row r="39" spans="1:11" s="159" customFormat="1" ht="14.25" x14ac:dyDescent="0.2">
      <c r="A39" s="145">
        <v>30</v>
      </c>
      <c r="B39" s="144" t="s">
        <v>264</v>
      </c>
      <c r="C39" s="145" t="s">
        <v>226</v>
      </c>
      <c r="D39" s="148">
        <v>45350</v>
      </c>
      <c r="E39" s="148">
        <v>45456</v>
      </c>
      <c r="F39" s="168">
        <v>662629551.22641504</v>
      </c>
      <c r="G39" s="168">
        <v>680699408.77358496</v>
      </c>
      <c r="H39" s="146">
        <v>0</v>
      </c>
      <c r="I39" s="230"/>
      <c r="J39" s="147" t="s">
        <v>23</v>
      </c>
    </row>
    <row r="40" spans="1:11" s="159" customFormat="1" ht="14.25" x14ac:dyDescent="0.2">
      <c r="A40" s="145">
        <v>31</v>
      </c>
      <c r="B40" s="144" t="s">
        <v>264</v>
      </c>
      <c r="C40" s="145" t="s">
        <v>226</v>
      </c>
      <c r="D40" s="148">
        <v>45376</v>
      </c>
      <c r="E40" s="148">
        <v>45464</v>
      </c>
      <c r="F40" s="168">
        <v>839158293.84090912</v>
      </c>
      <c r="G40" s="168">
        <v>855200496.15909088</v>
      </c>
      <c r="H40" s="146">
        <v>0</v>
      </c>
      <c r="I40" s="230"/>
      <c r="J40" s="147" t="s">
        <v>23</v>
      </c>
    </row>
    <row r="41" spans="1:11" s="159" customFormat="1" ht="14.25" x14ac:dyDescent="0.2">
      <c r="A41" s="145">
        <v>32</v>
      </c>
      <c r="B41" s="144" t="s">
        <v>276</v>
      </c>
      <c r="C41" s="145" t="s">
        <v>226</v>
      </c>
      <c r="D41" s="148">
        <v>45350</v>
      </c>
      <c r="E41" s="148">
        <v>45412</v>
      </c>
      <c r="F41" s="168">
        <v>420198967.19696784</v>
      </c>
      <c r="G41" s="168">
        <v>0</v>
      </c>
      <c r="H41" s="146">
        <v>56690.461290322586</v>
      </c>
      <c r="I41" s="230"/>
      <c r="J41" s="147" t="s">
        <v>23</v>
      </c>
    </row>
    <row r="42" spans="1:11" s="159" customFormat="1" ht="14.25" x14ac:dyDescent="0.2">
      <c r="A42" s="145">
        <v>34</v>
      </c>
      <c r="B42" s="144" t="s">
        <v>227</v>
      </c>
      <c r="C42" s="145" t="s">
        <v>226</v>
      </c>
      <c r="D42" s="148">
        <v>45315</v>
      </c>
      <c r="E42" s="148">
        <v>45408</v>
      </c>
      <c r="F42" s="168">
        <v>110792000.75268817</v>
      </c>
      <c r="G42" s="168">
        <f>+F42</f>
        <v>110792000.75268817</v>
      </c>
      <c r="H42" s="146">
        <v>0</v>
      </c>
      <c r="I42" s="230"/>
      <c r="J42" s="147" t="s">
        <v>23</v>
      </c>
    </row>
    <row r="43" spans="1:11" s="159" customFormat="1" ht="14.25" x14ac:dyDescent="0.2">
      <c r="A43" s="145">
        <v>37</v>
      </c>
      <c r="B43" s="144" t="s">
        <v>228</v>
      </c>
      <c r="C43" s="145" t="s">
        <v>217</v>
      </c>
      <c r="D43" s="148">
        <v>45291</v>
      </c>
      <c r="E43" s="148">
        <v>45293</v>
      </c>
      <c r="F43" s="168">
        <v>4495648.68</v>
      </c>
      <c r="G43" s="168">
        <f>+F43</f>
        <v>4495648.68</v>
      </c>
      <c r="H43" s="146">
        <v>0</v>
      </c>
      <c r="I43" s="230"/>
      <c r="J43" s="147" t="s">
        <v>23</v>
      </c>
    </row>
    <row r="44" spans="1:11" s="159" customFormat="1" ht="14.25" x14ac:dyDescent="0.2">
      <c r="A44" s="145">
        <v>38</v>
      </c>
      <c r="B44" s="144" t="s">
        <v>275</v>
      </c>
      <c r="C44" s="145" t="s">
        <v>217</v>
      </c>
      <c r="D44" s="148">
        <v>45382</v>
      </c>
      <c r="E44" s="148">
        <v>45383</v>
      </c>
      <c r="F44" s="168">
        <v>130224253</v>
      </c>
      <c r="G44" s="168">
        <v>0</v>
      </c>
      <c r="H44" s="146">
        <v>160100.97</v>
      </c>
      <c r="I44" s="230"/>
      <c r="J44" s="147" t="s">
        <v>23</v>
      </c>
    </row>
    <row r="45" spans="1:11" s="159" customFormat="1" ht="15" thickBot="1" x14ac:dyDescent="0.25">
      <c r="A45" s="145">
        <v>39</v>
      </c>
      <c r="B45" s="144" t="s">
        <v>273</v>
      </c>
      <c r="C45" s="145" t="s">
        <v>217</v>
      </c>
      <c r="D45" s="148">
        <v>45382</v>
      </c>
      <c r="E45" s="148">
        <v>45383</v>
      </c>
      <c r="F45" s="168">
        <v>1427899225</v>
      </c>
      <c r="G45" s="168">
        <v>0</v>
      </c>
      <c r="H45" s="146">
        <f>+F45/C6</f>
        <v>192649.29350194483</v>
      </c>
      <c r="I45" s="230"/>
      <c r="J45" s="147" t="s">
        <v>23</v>
      </c>
    </row>
    <row r="46" spans="1:11" s="159" customFormat="1" ht="15" thickBot="1" x14ac:dyDescent="0.25">
      <c r="A46" s="145"/>
      <c r="B46" s="149" t="s">
        <v>42</v>
      </c>
      <c r="C46" s="145"/>
      <c r="D46" s="145"/>
      <c r="E46" s="150"/>
      <c r="F46" s="182">
        <f>SUM(F11:F45)</f>
        <v>47003554568.62043</v>
      </c>
      <c r="G46" s="182">
        <f>SUM(G11:G45)</f>
        <v>45059344183.288803</v>
      </c>
      <c r="H46" s="151">
        <f>SUM(H11:H45)</f>
        <v>409440.72479226743</v>
      </c>
      <c r="I46" s="230"/>
      <c r="J46" s="147"/>
    </row>
    <row r="47" spans="1:11" s="159" customFormat="1" ht="15.75" thickTop="1" x14ac:dyDescent="0.25">
      <c r="A47" s="138"/>
      <c r="B47" s="144"/>
      <c r="C47" s="145"/>
      <c r="D47" s="145"/>
      <c r="E47" s="143"/>
      <c r="F47" s="183"/>
      <c r="G47" s="168"/>
      <c r="H47" s="145"/>
      <c r="I47" s="230"/>
      <c r="J47" s="147"/>
    </row>
    <row r="48" spans="1:11" s="159" customFormat="1" ht="15" x14ac:dyDescent="0.25">
      <c r="A48" s="138"/>
      <c r="B48" s="144"/>
      <c r="C48" s="145"/>
      <c r="D48" s="145"/>
      <c r="E48" s="143"/>
      <c r="F48" s="184"/>
      <c r="G48" s="168"/>
      <c r="H48" s="145"/>
      <c r="I48" s="230"/>
      <c r="J48" s="147"/>
    </row>
    <row r="49" spans="1:13" s="159" customFormat="1" ht="15" x14ac:dyDescent="0.25">
      <c r="A49" s="138"/>
      <c r="B49" s="144"/>
      <c r="C49" s="145"/>
      <c r="D49" s="145"/>
      <c r="E49" s="143"/>
      <c r="F49" s="184"/>
      <c r="G49" s="168"/>
      <c r="H49" s="145"/>
      <c r="I49" s="230"/>
      <c r="J49" s="147"/>
    </row>
    <row r="50" spans="1:13" s="159" customFormat="1" ht="14.25" x14ac:dyDescent="0.2">
      <c r="A50" s="138"/>
      <c r="B50" s="144"/>
      <c r="C50" s="145"/>
      <c r="D50" s="145"/>
      <c r="E50" s="143"/>
      <c r="F50" s="185"/>
      <c r="G50" s="168"/>
      <c r="H50" s="145"/>
      <c r="I50" s="176"/>
      <c r="J50" s="147"/>
    </row>
    <row r="51" spans="1:13" s="159" customFormat="1" ht="14.25" customHeight="1" x14ac:dyDescent="0.2">
      <c r="A51" s="152" t="s">
        <v>8</v>
      </c>
      <c r="B51" s="138"/>
      <c r="C51" s="162" t="str">
        <f>+C5</f>
        <v>31 DE MARZO 2024</v>
      </c>
      <c r="D51" s="153"/>
      <c r="E51" s="141"/>
      <c r="F51" s="169"/>
      <c r="G51" s="169"/>
      <c r="H51" s="141"/>
      <c r="I51" s="145"/>
      <c r="J51" s="141"/>
      <c r="L51" s="208"/>
    </row>
    <row r="52" spans="1:13" s="159" customFormat="1" ht="14.25" x14ac:dyDescent="0.2">
      <c r="A52" s="154" t="s">
        <v>9</v>
      </c>
      <c r="B52" s="155"/>
      <c r="C52" s="156">
        <f>+indice!D15</f>
        <v>7411.91</v>
      </c>
      <c r="D52" s="157"/>
      <c r="E52" s="158"/>
      <c r="F52" s="169"/>
      <c r="G52" s="169"/>
      <c r="H52" s="158"/>
      <c r="I52" s="145"/>
    </row>
    <row r="53" spans="1:13" s="159" customFormat="1" ht="14.25" customHeight="1" x14ac:dyDescent="0.2">
      <c r="A53" s="154"/>
      <c r="B53" s="155"/>
      <c r="C53" s="156"/>
      <c r="D53" s="157"/>
      <c r="E53" s="158"/>
      <c r="F53" s="169"/>
      <c r="G53" s="169"/>
      <c r="H53" s="158"/>
      <c r="I53" s="209"/>
      <c r="K53" s="146"/>
      <c r="L53" s="164"/>
      <c r="M53" s="164"/>
    </row>
    <row r="54" spans="1:13" s="159" customFormat="1" ht="14.25" x14ac:dyDescent="0.2">
      <c r="A54" s="138" t="s">
        <v>24</v>
      </c>
      <c r="B54" s="144"/>
      <c r="C54" s="145"/>
      <c r="D54" s="145"/>
      <c r="E54" s="143"/>
      <c r="F54" s="185"/>
      <c r="G54" s="168"/>
      <c r="H54" s="145"/>
      <c r="I54" s="145"/>
      <c r="J54" s="147"/>
      <c r="K54" s="146"/>
      <c r="L54" s="164"/>
      <c r="M54" s="164"/>
    </row>
    <row r="55" spans="1:13" s="159" customFormat="1" ht="14.25" x14ac:dyDescent="0.2">
      <c r="A55" s="225" t="s">
        <v>11</v>
      </c>
      <c r="B55" s="225" t="s">
        <v>12</v>
      </c>
      <c r="C55" s="225" t="s">
        <v>13</v>
      </c>
      <c r="D55" s="225" t="s">
        <v>14</v>
      </c>
      <c r="E55" s="225" t="s">
        <v>15</v>
      </c>
      <c r="F55" s="179" t="s">
        <v>16</v>
      </c>
      <c r="G55" s="226" t="s">
        <v>16</v>
      </c>
      <c r="H55" s="226"/>
      <c r="I55" s="225" t="s">
        <v>17</v>
      </c>
      <c r="J55" s="225" t="s">
        <v>18</v>
      </c>
    </row>
    <row r="56" spans="1:13" s="159" customFormat="1" ht="14.25" x14ac:dyDescent="0.2">
      <c r="A56" s="225"/>
      <c r="B56" s="225"/>
      <c r="C56" s="225"/>
      <c r="D56" s="225"/>
      <c r="E56" s="225"/>
      <c r="F56" s="180" t="s">
        <v>19</v>
      </c>
      <c r="G56" s="181" t="s">
        <v>20</v>
      </c>
      <c r="H56" s="142" t="s">
        <v>21</v>
      </c>
      <c r="I56" s="225"/>
      <c r="J56" s="225"/>
    </row>
    <row r="57" spans="1:13" s="159" customFormat="1" ht="14.25" x14ac:dyDescent="0.2">
      <c r="A57" s="143">
        <v>1</v>
      </c>
      <c r="B57" s="144" t="s">
        <v>218</v>
      </c>
      <c r="C57" s="145" t="s">
        <v>22</v>
      </c>
      <c r="D57" s="148">
        <v>44448</v>
      </c>
      <c r="E57" s="148">
        <v>47360</v>
      </c>
      <c r="F57" s="168">
        <v>12486846471.995539</v>
      </c>
      <c r="G57" s="168">
        <f>+F57</f>
        <v>12486846471.995539</v>
      </c>
      <c r="H57" s="146">
        <v>0</v>
      </c>
      <c r="I57" s="229" t="s">
        <v>39</v>
      </c>
      <c r="J57" s="147" t="s">
        <v>23</v>
      </c>
      <c r="K57" s="146"/>
      <c r="L57" s="164"/>
      <c r="M57" s="164"/>
    </row>
    <row r="58" spans="1:13" s="159" customFormat="1" ht="14.25" x14ac:dyDescent="0.2">
      <c r="A58" s="143">
        <v>2</v>
      </c>
      <c r="B58" s="148" t="s">
        <v>95</v>
      </c>
      <c r="C58" s="145" t="s">
        <v>22</v>
      </c>
      <c r="D58" s="148">
        <v>44715</v>
      </c>
      <c r="E58" s="148">
        <v>45769</v>
      </c>
      <c r="F58" s="168">
        <v>455678704.46869069</v>
      </c>
      <c r="G58" s="168">
        <f t="shared" ref="G58:G72" si="1">+F58</f>
        <v>455678704.46869069</v>
      </c>
      <c r="H58" s="146">
        <v>0</v>
      </c>
      <c r="I58" s="230"/>
      <c r="J58" s="147" t="s">
        <v>126</v>
      </c>
      <c r="K58" s="146"/>
      <c r="L58" s="164"/>
      <c r="M58" s="164"/>
    </row>
    <row r="59" spans="1:13" s="159" customFormat="1" ht="14.25" x14ac:dyDescent="0.2">
      <c r="A59" s="143">
        <v>3</v>
      </c>
      <c r="B59" s="148" t="s">
        <v>56</v>
      </c>
      <c r="C59" s="145" t="s">
        <v>22</v>
      </c>
      <c r="D59" s="148">
        <v>45187</v>
      </c>
      <c r="E59" s="148">
        <v>45918</v>
      </c>
      <c r="F59" s="168">
        <v>301195785.5479452</v>
      </c>
      <c r="G59" s="168">
        <f t="shared" si="1"/>
        <v>301195785.5479452</v>
      </c>
      <c r="H59" s="146">
        <v>0</v>
      </c>
      <c r="I59" s="230"/>
      <c r="J59" s="147" t="s">
        <v>23</v>
      </c>
      <c r="K59" s="146"/>
      <c r="L59" s="164"/>
      <c r="M59" s="164"/>
    </row>
    <row r="60" spans="1:13" s="159" customFormat="1" ht="14.25" x14ac:dyDescent="0.2">
      <c r="A60" s="143">
        <v>4</v>
      </c>
      <c r="B60" s="144" t="s">
        <v>56</v>
      </c>
      <c r="C60" s="145" t="s">
        <v>22</v>
      </c>
      <c r="D60" s="148">
        <v>45006</v>
      </c>
      <c r="E60" s="148">
        <v>45736</v>
      </c>
      <c r="F60" s="168">
        <v>2435244416.6894665</v>
      </c>
      <c r="G60" s="168">
        <f t="shared" ref="G60" si="2">+F60</f>
        <v>2435244416.6894665</v>
      </c>
      <c r="H60" s="146">
        <v>0</v>
      </c>
      <c r="I60" s="230"/>
      <c r="J60" s="147" t="s">
        <v>23</v>
      </c>
    </row>
    <row r="61" spans="1:13" ht="13.15" customHeight="1" x14ac:dyDescent="0.2">
      <c r="A61" s="143">
        <v>5</v>
      </c>
      <c r="B61" s="144" t="s">
        <v>56</v>
      </c>
      <c r="C61" s="145" t="s">
        <v>22</v>
      </c>
      <c r="D61" s="148">
        <v>45321</v>
      </c>
      <c r="E61" s="148">
        <v>46051</v>
      </c>
      <c r="F61" s="168">
        <v>758636647.90684927</v>
      </c>
      <c r="G61" s="168">
        <f t="shared" si="1"/>
        <v>758636647.90684927</v>
      </c>
      <c r="H61" s="146">
        <v>0</v>
      </c>
      <c r="I61" s="230"/>
      <c r="J61" s="147" t="s">
        <v>23</v>
      </c>
    </row>
    <row r="62" spans="1:13" x14ac:dyDescent="0.2">
      <c r="A62" s="143">
        <v>6</v>
      </c>
      <c r="B62" s="144" t="s">
        <v>222</v>
      </c>
      <c r="C62" s="145" t="s">
        <v>22</v>
      </c>
      <c r="D62" s="148">
        <v>44985</v>
      </c>
      <c r="E62" s="148">
        <v>45721</v>
      </c>
      <c r="F62" s="168">
        <v>959743206.04347825</v>
      </c>
      <c r="G62" s="168">
        <f t="shared" si="1"/>
        <v>959743206.04347825</v>
      </c>
      <c r="H62" s="146">
        <v>0</v>
      </c>
      <c r="I62" s="230"/>
      <c r="J62" s="147" t="s">
        <v>23</v>
      </c>
    </row>
    <row r="63" spans="1:13" x14ac:dyDescent="0.2">
      <c r="A63" s="143">
        <v>7</v>
      </c>
      <c r="B63" s="144" t="s">
        <v>224</v>
      </c>
      <c r="C63" s="145" t="s">
        <v>22</v>
      </c>
      <c r="D63" s="148">
        <v>45145</v>
      </c>
      <c r="E63" s="148">
        <v>45875</v>
      </c>
      <c r="F63" s="168">
        <v>1108182912.1369863</v>
      </c>
      <c r="G63" s="168">
        <f t="shared" si="1"/>
        <v>1108182912.1369863</v>
      </c>
      <c r="H63" s="146">
        <v>0</v>
      </c>
      <c r="I63" s="230"/>
      <c r="J63" s="147" t="s">
        <v>23</v>
      </c>
    </row>
    <row r="64" spans="1:13" x14ac:dyDescent="0.2">
      <c r="A64" s="143">
        <v>8</v>
      </c>
      <c r="B64" s="144" t="s">
        <v>220</v>
      </c>
      <c r="C64" s="145" t="s">
        <v>22</v>
      </c>
      <c r="D64" s="148">
        <v>45034</v>
      </c>
      <c r="E64" s="148">
        <v>46834</v>
      </c>
      <c r="F64" s="168">
        <v>6833769867.2472229</v>
      </c>
      <c r="G64" s="168">
        <f t="shared" si="1"/>
        <v>6833769867.2472229</v>
      </c>
      <c r="H64" s="146">
        <v>0</v>
      </c>
      <c r="I64" s="230"/>
      <c r="J64" s="147" t="s">
        <v>23</v>
      </c>
    </row>
    <row r="65" spans="1:13" x14ac:dyDescent="0.2">
      <c r="A65" s="143">
        <v>9</v>
      </c>
      <c r="B65" s="144" t="s">
        <v>220</v>
      </c>
      <c r="C65" s="145" t="s">
        <v>22</v>
      </c>
      <c r="D65" s="148">
        <v>45281</v>
      </c>
      <c r="E65" s="165">
        <v>46722</v>
      </c>
      <c r="F65" s="168">
        <v>3760533029.5211658</v>
      </c>
      <c r="G65" s="168">
        <f t="shared" ref="G65" si="3">+F65</f>
        <v>3760533029.5211658</v>
      </c>
      <c r="H65" s="146">
        <v>0</v>
      </c>
      <c r="I65" s="230"/>
      <c r="J65" s="147" t="s">
        <v>23</v>
      </c>
    </row>
    <row r="66" spans="1:13" x14ac:dyDescent="0.2">
      <c r="A66" s="143">
        <v>10</v>
      </c>
      <c r="B66" s="144" t="s">
        <v>225</v>
      </c>
      <c r="C66" s="145" t="s">
        <v>22</v>
      </c>
      <c r="D66" s="148">
        <v>45253</v>
      </c>
      <c r="E66" s="165">
        <v>45985</v>
      </c>
      <c r="F66" s="168">
        <v>6979729072.0874319</v>
      </c>
      <c r="G66" s="168">
        <f t="shared" si="1"/>
        <v>6979729072.0874319</v>
      </c>
      <c r="H66" s="146">
        <v>0</v>
      </c>
      <c r="I66" s="230"/>
      <c r="J66" s="147" t="s">
        <v>23</v>
      </c>
    </row>
    <row r="67" spans="1:13" x14ac:dyDescent="0.2">
      <c r="A67" s="143">
        <v>11</v>
      </c>
      <c r="B67" s="144" t="s">
        <v>223</v>
      </c>
      <c r="C67" s="145" t="s">
        <v>22</v>
      </c>
      <c r="D67" s="148">
        <v>45258</v>
      </c>
      <c r="E67" s="165">
        <v>45678</v>
      </c>
      <c r="F67" s="168">
        <v>395590082.60000002</v>
      </c>
      <c r="G67" s="168">
        <f>+F67</f>
        <v>395590082.60000002</v>
      </c>
      <c r="H67" s="146">
        <v>0</v>
      </c>
      <c r="I67" s="230"/>
      <c r="J67" s="147" t="s">
        <v>23</v>
      </c>
    </row>
    <row r="68" spans="1:13" x14ac:dyDescent="0.2">
      <c r="A68" s="143">
        <v>12</v>
      </c>
      <c r="B68" s="144" t="s">
        <v>261</v>
      </c>
      <c r="C68" s="145" t="s">
        <v>22</v>
      </c>
      <c r="D68" s="148">
        <v>45358</v>
      </c>
      <c r="E68" s="165">
        <v>45718</v>
      </c>
      <c r="F68" s="168">
        <v>6535198629.7666664</v>
      </c>
      <c r="G68" s="168">
        <v>6535198629.7666664</v>
      </c>
      <c r="H68" s="146">
        <v>0</v>
      </c>
      <c r="I68" s="230"/>
      <c r="J68" s="147" t="s">
        <v>23</v>
      </c>
    </row>
    <row r="69" spans="1:13" x14ac:dyDescent="0.2">
      <c r="A69" s="143">
        <v>13</v>
      </c>
      <c r="B69" s="144" t="s">
        <v>262</v>
      </c>
      <c r="C69" s="145" t="s">
        <v>22</v>
      </c>
      <c r="D69" s="148">
        <v>45337</v>
      </c>
      <c r="E69" s="148">
        <v>46056</v>
      </c>
      <c r="F69" s="168">
        <v>2128299450.403338</v>
      </c>
      <c r="G69" s="168">
        <v>2128299450.403338</v>
      </c>
      <c r="H69" s="146">
        <v>0</v>
      </c>
      <c r="I69" s="230"/>
      <c r="J69" s="147" t="s">
        <v>23</v>
      </c>
    </row>
    <row r="70" spans="1:13" x14ac:dyDescent="0.2">
      <c r="A70" s="143">
        <v>14</v>
      </c>
      <c r="B70" s="144" t="s">
        <v>263</v>
      </c>
      <c r="C70" s="145" t="s">
        <v>22</v>
      </c>
      <c r="D70" s="148">
        <v>45323</v>
      </c>
      <c r="E70" s="148">
        <v>46051</v>
      </c>
      <c r="F70" s="168">
        <v>1545148116.3681319</v>
      </c>
      <c r="G70" s="168">
        <v>1545148116.3681319</v>
      </c>
      <c r="H70" s="146">
        <v>0</v>
      </c>
      <c r="I70" s="230"/>
      <c r="J70" s="147" t="s">
        <v>23</v>
      </c>
    </row>
    <row r="71" spans="1:13" x14ac:dyDescent="0.2">
      <c r="A71" s="143">
        <v>15</v>
      </c>
      <c r="B71" s="144" t="s">
        <v>264</v>
      </c>
      <c r="C71" s="145" t="s">
        <v>22</v>
      </c>
      <c r="D71" s="148">
        <v>45322</v>
      </c>
      <c r="E71" s="148">
        <v>46762</v>
      </c>
      <c r="F71" s="168">
        <v>3090276393.75</v>
      </c>
      <c r="G71" s="168">
        <v>3090276393.75</v>
      </c>
      <c r="H71" s="146">
        <v>0</v>
      </c>
      <c r="I71" s="230"/>
      <c r="J71" s="147" t="s">
        <v>23</v>
      </c>
    </row>
    <row r="72" spans="1:13" ht="13.5" thickBot="1" x14ac:dyDescent="0.25">
      <c r="A72" s="143">
        <v>16</v>
      </c>
      <c r="B72" s="144" t="s">
        <v>127</v>
      </c>
      <c r="C72" s="145" t="s">
        <v>22</v>
      </c>
      <c r="D72" s="148">
        <v>45289</v>
      </c>
      <c r="E72" s="165">
        <v>46019</v>
      </c>
      <c r="F72" s="168">
        <v>1001826698.2051984</v>
      </c>
      <c r="G72" s="168">
        <f t="shared" si="1"/>
        <v>1001826698.2051984</v>
      </c>
      <c r="H72" s="146">
        <v>0</v>
      </c>
      <c r="I72" s="230"/>
      <c r="J72" s="147" t="s">
        <v>23</v>
      </c>
    </row>
    <row r="73" spans="1:13" ht="15" thickBot="1" x14ac:dyDescent="0.25">
      <c r="A73" s="143"/>
      <c r="C73" s="150"/>
      <c r="D73" s="150"/>
      <c r="E73" s="150"/>
      <c r="F73" s="182">
        <f>SUM(F57:F72)</f>
        <v>50775899484.738113</v>
      </c>
      <c r="G73" s="182">
        <f>SUM(G57:G72)</f>
        <v>50775899484.738113</v>
      </c>
      <c r="H73" s="114">
        <f>SUM(H57:H72)</f>
        <v>0</v>
      </c>
      <c r="I73" s="230"/>
      <c r="J73" s="150"/>
    </row>
    <row r="74" spans="1:13" ht="15.75" thickTop="1" thickBot="1" x14ac:dyDescent="0.25">
      <c r="A74" s="143"/>
      <c r="C74" s="150"/>
      <c r="D74" s="150"/>
      <c r="E74" s="150"/>
      <c r="F74" s="182">
        <f>+F46+F73</f>
        <v>97779454053.358551</v>
      </c>
      <c r="G74" s="182">
        <f>+G73+G46</f>
        <v>95835243668.026917</v>
      </c>
      <c r="H74" s="182">
        <f>+H73+H46</f>
        <v>409440.72479226743</v>
      </c>
      <c r="I74" s="230"/>
      <c r="J74" s="150"/>
    </row>
    <row r="75" spans="1:13" ht="13.5" thickTop="1" x14ac:dyDescent="0.2">
      <c r="I75" s="177"/>
    </row>
    <row r="76" spans="1:13" s="159" customFormat="1" ht="14.25" x14ac:dyDescent="0.2">
      <c r="A76" s="166"/>
      <c r="B76" s="160"/>
      <c r="C76" s="166"/>
      <c r="D76" s="166"/>
      <c r="E76" s="167"/>
      <c r="F76" s="186"/>
      <c r="G76" s="187"/>
      <c r="H76" s="166"/>
      <c r="I76" s="177"/>
      <c r="J76" s="166"/>
    </row>
    <row r="77" spans="1:13" s="159" customFormat="1" ht="14.25" x14ac:dyDescent="0.2">
      <c r="A77" s="166"/>
      <c r="B77" s="160"/>
      <c r="C77" s="166"/>
      <c r="D77" s="166"/>
      <c r="E77" s="167"/>
      <c r="F77" s="186"/>
      <c r="G77" s="187"/>
      <c r="H77" s="166"/>
      <c r="I77" s="166"/>
      <c r="J77" s="166"/>
    </row>
    <row r="79" spans="1:13" x14ac:dyDescent="0.2">
      <c r="L79" s="187"/>
    </row>
    <row r="80" spans="1:13" x14ac:dyDescent="0.2">
      <c r="K80" s="207"/>
      <c r="M80" s="207"/>
    </row>
  </sheetData>
  <sortState ref="B11:H34">
    <sortCondition ref="B11:B34"/>
  </sortState>
  <mergeCells count="19">
    <mergeCell ref="I11:I49"/>
    <mergeCell ref="I57:I74"/>
    <mergeCell ref="I55:I56"/>
    <mergeCell ref="A4:J4"/>
    <mergeCell ref="J9:J10"/>
    <mergeCell ref="A55:A56"/>
    <mergeCell ref="B55:B56"/>
    <mergeCell ref="C55:C56"/>
    <mergeCell ref="D55:D56"/>
    <mergeCell ref="E55:E56"/>
    <mergeCell ref="G55:H55"/>
    <mergeCell ref="A9:A10"/>
    <mergeCell ref="B9:B10"/>
    <mergeCell ref="C9:C10"/>
    <mergeCell ref="D9:D10"/>
    <mergeCell ref="E9:E10"/>
    <mergeCell ref="G9:H9"/>
    <mergeCell ref="I9:I10"/>
    <mergeCell ref="J55:J56"/>
  </mergeCells>
  <hyperlinks>
    <hyperlink ref="A1" location="indice!A1" display="Regresar al Indice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72" firstPageNumber="0" orientation="landscape" horizontalDpi="300" verticalDpi="300" r:id="rId1"/>
  <headerFooter alignWithMargins="0">
    <oddHeader>&amp;C&amp;G</oddHeader>
    <oddFooter>&amp;C&amp;"Times New Roman,Normal"&amp;12Página &amp;P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J47"/>
  <sheetViews>
    <sheetView zoomScaleNormal="100" workbookViewId="0">
      <selection activeCell="F22" sqref="F22"/>
    </sheetView>
  </sheetViews>
  <sheetFormatPr baseColWidth="10" defaultRowHeight="14.25" x14ac:dyDescent="0.2"/>
  <cols>
    <col min="1" max="1" width="4.375" customWidth="1"/>
    <col min="2" max="2" width="47.625" customWidth="1"/>
    <col min="3" max="3" width="16.75" bestFit="1" customWidth="1"/>
    <col min="4" max="4" width="13" customWidth="1"/>
    <col min="6" max="6" width="13.75" bestFit="1" customWidth="1"/>
    <col min="7" max="7" width="12" bestFit="1" customWidth="1"/>
    <col min="8" max="8" width="8.125" hidden="1" customWidth="1"/>
    <col min="9" max="9" width="15.25" customWidth="1"/>
    <col min="10" max="10" width="10.125" customWidth="1"/>
  </cols>
  <sheetData>
    <row r="1" spans="1:10" x14ac:dyDescent="0.2">
      <c r="A1" s="134" t="s">
        <v>7</v>
      </c>
      <c r="B1" s="21"/>
      <c r="C1" s="21"/>
      <c r="D1" s="21"/>
      <c r="E1" s="21"/>
      <c r="F1" s="21"/>
      <c r="G1" s="21"/>
      <c r="H1" s="21"/>
      <c r="I1" s="21"/>
      <c r="J1" s="21"/>
    </row>
    <row r="2" spans="1:10" x14ac:dyDescent="0.2">
      <c r="A2" s="23"/>
      <c r="B2" s="23"/>
      <c r="C2" s="23"/>
      <c r="D2" s="23"/>
      <c r="E2" s="23"/>
      <c r="F2" s="23"/>
      <c r="G2" s="23"/>
      <c r="H2" s="23"/>
      <c r="I2" s="23"/>
      <c r="J2" s="23"/>
    </row>
    <row r="3" spans="1:10" x14ac:dyDescent="0.2">
      <c r="A3" s="24"/>
      <c r="B3" s="24"/>
      <c r="C3" s="24"/>
      <c r="D3" s="24"/>
      <c r="E3" s="24"/>
      <c r="F3" s="24"/>
      <c r="G3" s="24"/>
      <c r="H3" s="24"/>
      <c r="I3" s="24"/>
      <c r="J3" s="24"/>
    </row>
    <row r="4" spans="1:10" x14ac:dyDescent="0.2">
      <c r="A4" s="24"/>
      <c r="B4" s="24"/>
      <c r="C4" s="24"/>
      <c r="D4" s="24"/>
      <c r="E4" s="24"/>
      <c r="F4" s="24"/>
      <c r="G4" s="24"/>
      <c r="H4" s="24"/>
      <c r="I4" s="24"/>
      <c r="J4" s="24"/>
    </row>
    <row r="5" spans="1:10" x14ac:dyDescent="0.2">
      <c r="A5" s="24"/>
      <c r="B5" s="24"/>
      <c r="C5" s="24"/>
      <c r="D5" s="24"/>
      <c r="E5" s="24"/>
      <c r="F5" s="24"/>
      <c r="G5" s="24"/>
      <c r="H5" s="24"/>
      <c r="I5" s="24"/>
      <c r="J5" s="24"/>
    </row>
    <row r="6" spans="1:10" s="159" customFormat="1" ht="15.75" x14ac:dyDescent="0.25">
      <c r="A6" s="221" t="s">
        <v>164</v>
      </c>
      <c r="B6" s="222"/>
      <c r="C6" s="222"/>
      <c r="D6" s="222"/>
      <c r="E6" s="222"/>
      <c r="F6" s="222"/>
      <c r="G6" s="222"/>
      <c r="H6" s="222"/>
      <c r="I6" s="222"/>
      <c r="J6" s="222"/>
    </row>
    <row r="7" spans="1:10" x14ac:dyDescent="0.2">
      <c r="A7" s="26" t="s">
        <v>8</v>
      </c>
      <c r="B7" s="27"/>
      <c r="C7" s="105" t="str">
        <f>+indice!D13</f>
        <v>31 DE MARZO 2024</v>
      </c>
      <c r="D7" s="28"/>
      <c r="E7" s="25"/>
      <c r="F7" s="25"/>
      <c r="G7" s="25"/>
      <c r="H7" s="25"/>
      <c r="I7" s="25"/>
      <c r="J7" s="25"/>
    </row>
    <row r="8" spans="1:10" x14ac:dyDescent="0.2">
      <c r="A8" s="26" t="s">
        <v>9</v>
      </c>
      <c r="B8" s="27"/>
      <c r="C8" s="106">
        <f>+indice!D15</f>
        <v>7411.91</v>
      </c>
      <c r="D8" s="29"/>
      <c r="E8" s="25"/>
      <c r="F8" s="25"/>
      <c r="G8" s="25"/>
      <c r="H8" s="25"/>
      <c r="I8" s="25"/>
      <c r="J8" s="25"/>
    </row>
    <row r="9" spans="1:10" x14ac:dyDescent="0.2">
      <c r="A9" s="30"/>
      <c r="B9" s="31"/>
      <c r="C9" s="32"/>
      <c r="D9" s="32"/>
      <c r="E9" s="25"/>
      <c r="F9" s="25"/>
      <c r="G9" s="25"/>
      <c r="H9" s="25"/>
      <c r="I9" s="25"/>
      <c r="J9" s="25"/>
    </row>
    <row r="10" spans="1:10" x14ac:dyDescent="0.2">
      <c r="A10" s="27" t="s">
        <v>10</v>
      </c>
      <c r="B10" s="31"/>
      <c r="C10" s="32"/>
      <c r="D10" s="32"/>
      <c r="E10" s="25"/>
      <c r="F10" s="25"/>
      <c r="G10" s="25"/>
      <c r="H10" s="25"/>
      <c r="I10" s="25"/>
      <c r="J10" s="25"/>
    </row>
    <row r="11" spans="1:10" x14ac:dyDescent="0.2">
      <c r="A11" s="27"/>
      <c r="B11" s="31"/>
      <c r="C11" s="32"/>
      <c r="D11" s="32"/>
      <c r="E11" s="25"/>
      <c r="F11" s="25"/>
      <c r="G11" s="25"/>
      <c r="H11" s="25"/>
      <c r="I11" s="25"/>
      <c r="J11" s="25"/>
    </row>
    <row r="12" spans="1:10" ht="15" thickBot="1" x14ac:dyDescent="0.25">
      <c r="A12" s="231" t="s">
        <v>11</v>
      </c>
      <c r="B12" s="232" t="s">
        <v>12</v>
      </c>
      <c r="C12" s="232" t="s">
        <v>13</v>
      </c>
      <c r="D12" s="232" t="s">
        <v>14</v>
      </c>
      <c r="E12" s="232" t="s">
        <v>15</v>
      </c>
      <c r="F12" s="33" t="s">
        <v>16</v>
      </c>
      <c r="G12" s="235" t="s">
        <v>16</v>
      </c>
      <c r="H12" s="235"/>
      <c r="I12" s="232" t="s">
        <v>17</v>
      </c>
      <c r="J12" s="232" t="s">
        <v>18</v>
      </c>
    </row>
    <row r="13" spans="1:10" ht="15" thickBot="1" x14ac:dyDescent="0.25">
      <c r="A13" s="231"/>
      <c r="B13" s="232"/>
      <c r="C13" s="232"/>
      <c r="D13" s="232"/>
      <c r="E13" s="232"/>
      <c r="F13" s="34" t="s">
        <v>19</v>
      </c>
      <c r="G13" s="35" t="s">
        <v>20</v>
      </c>
      <c r="H13" s="35" t="s">
        <v>21</v>
      </c>
      <c r="I13" s="232"/>
      <c r="J13" s="232"/>
    </row>
    <row r="14" spans="1:10" s="22" customFormat="1" x14ac:dyDescent="0.2">
      <c r="A14" s="36">
        <v>1</v>
      </c>
      <c r="B14" s="37" t="s">
        <v>159</v>
      </c>
      <c r="C14" s="121" t="s">
        <v>125</v>
      </c>
      <c r="D14" s="161">
        <v>44553</v>
      </c>
      <c r="E14" s="161">
        <v>45645</v>
      </c>
      <c r="F14" s="40">
        <v>2934988430</v>
      </c>
      <c r="G14" s="40">
        <f t="shared" ref="G14" si="0">F14</f>
        <v>2934988430</v>
      </c>
      <c r="H14" s="82"/>
      <c r="I14" s="233" t="s">
        <v>39</v>
      </c>
      <c r="J14" s="36" t="s">
        <v>23</v>
      </c>
    </row>
    <row r="15" spans="1:10" s="22" customFormat="1" x14ac:dyDescent="0.2">
      <c r="A15" s="36">
        <v>2</v>
      </c>
      <c r="B15" s="37" t="s">
        <v>124</v>
      </c>
      <c r="C15" s="121" t="s">
        <v>81</v>
      </c>
      <c r="D15" s="161">
        <v>44553</v>
      </c>
      <c r="E15" s="161">
        <v>45645</v>
      </c>
      <c r="F15" s="40">
        <v>337657589</v>
      </c>
      <c r="G15" s="40">
        <f>F15</f>
        <v>337657589</v>
      </c>
      <c r="H15" s="82"/>
      <c r="I15" s="233"/>
      <c r="J15" s="36" t="s">
        <v>23</v>
      </c>
    </row>
    <row r="16" spans="1:10" s="22" customFormat="1" ht="15" thickBot="1" x14ac:dyDescent="0.25">
      <c r="A16" s="36">
        <v>3</v>
      </c>
      <c r="B16" s="37" t="s">
        <v>161</v>
      </c>
      <c r="C16" s="121" t="s">
        <v>81</v>
      </c>
      <c r="D16" s="161">
        <v>44927</v>
      </c>
      <c r="E16" s="161">
        <v>45657</v>
      </c>
      <c r="F16" s="40">
        <v>-328959595.62</v>
      </c>
      <c r="G16" s="40">
        <f t="shared" ref="G16" si="1">F16</f>
        <v>-328959595.62</v>
      </c>
      <c r="H16" s="82"/>
      <c r="I16" s="233"/>
      <c r="J16" s="36" t="s">
        <v>23</v>
      </c>
    </row>
    <row r="17" spans="1:10" s="22" customFormat="1" ht="15" thickBot="1" x14ac:dyDescent="0.25">
      <c r="A17" s="110" t="s">
        <v>42</v>
      </c>
      <c r="C17" s="24"/>
      <c r="D17" s="24"/>
      <c r="F17" s="44">
        <f>SUM(F14:F16)</f>
        <v>2943686423.3800001</v>
      </c>
      <c r="G17" s="44">
        <f>SUM(G14:G16)</f>
        <v>2943686423.3800001</v>
      </c>
      <c r="H17" s="44">
        <f>SUM(H14:H16)</f>
        <v>0</v>
      </c>
      <c r="I17" s="24"/>
      <c r="J17" s="24"/>
    </row>
    <row r="18" spans="1:10" ht="15" thickTop="1" x14ac:dyDescent="0.2">
      <c r="A18" s="27" t="s">
        <v>24</v>
      </c>
      <c r="C18" s="24"/>
      <c r="D18" s="24"/>
      <c r="E18" s="36"/>
      <c r="F18" s="42"/>
      <c r="G18" s="24"/>
      <c r="H18" s="24"/>
      <c r="I18" s="24"/>
      <c r="J18" s="24"/>
    </row>
    <row r="19" spans="1:10" x14ac:dyDescent="0.2">
      <c r="A19" s="24"/>
      <c r="B19" s="37"/>
      <c r="C19" s="24"/>
      <c r="D19" s="24"/>
      <c r="E19" s="36"/>
      <c r="F19" s="42"/>
      <c r="G19" s="24"/>
      <c r="H19" s="24"/>
      <c r="I19" s="24"/>
      <c r="J19" s="24"/>
    </row>
    <row r="20" spans="1:10" ht="15" thickBot="1" x14ac:dyDescent="0.25">
      <c r="A20" s="231" t="s">
        <v>11</v>
      </c>
      <c r="B20" s="232" t="s">
        <v>12</v>
      </c>
      <c r="C20" s="232" t="s">
        <v>13</v>
      </c>
      <c r="D20" s="232" t="s">
        <v>14</v>
      </c>
      <c r="E20" s="232" t="s">
        <v>15</v>
      </c>
      <c r="F20" s="33" t="s">
        <v>16</v>
      </c>
      <c r="G20" s="235" t="s">
        <v>16</v>
      </c>
      <c r="H20" s="235"/>
      <c r="I20" s="232" t="s">
        <v>17</v>
      </c>
      <c r="J20" s="232" t="s">
        <v>18</v>
      </c>
    </row>
    <row r="21" spans="1:10" ht="15" thickBot="1" x14ac:dyDescent="0.25">
      <c r="A21" s="231"/>
      <c r="B21" s="232"/>
      <c r="C21" s="232"/>
      <c r="D21" s="232"/>
      <c r="E21" s="232"/>
      <c r="F21" s="34" t="s">
        <v>19</v>
      </c>
      <c r="G21" s="35" t="s">
        <v>20</v>
      </c>
      <c r="H21" s="35" t="s">
        <v>21</v>
      </c>
      <c r="I21" s="232"/>
      <c r="J21" s="232"/>
    </row>
    <row r="22" spans="1:10" x14ac:dyDescent="0.2">
      <c r="A22" s="36">
        <v>1</v>
      </c>
      <c r="B22" s="37" t="s">
        <v>162</v>
      </c>
      <c r="C22" s="121" t="s">
        <v>80</v>
      </c>
      <c r="D22" s="38">
        <v>44531</v>
      </c>
      <c r="E22" s="38">
        <v>46007</v>
      </c>
      <c r="F22" s="40">
        <v>2879496000</v>
      </c>
      <c r="G22" s="40">
        <f t="shared" ref="G22:G24" si="2">F22</f>
        <v>2879496000</v>
      </c>
      <c r="H22" s="82"/>
      <c r="I22" s="234" t="s">
        <v>39</v>
      </c>
      <c r="J22" s="36" t="s">
        <v>23</v>
      </c>
    </row>
    <row r="23" spans="1:10" x14ac:dyDescent="0.2">
      <c r="A23" s="36">
        <v>2</v>
      </c>
      <c r="B23" s="37" t="s">
        <v>160</v>
      </c>
      <c r="C23" s="121" t="s">
        <v>81</v>
      </c>
      <c r="D23" s="38">
        <v>44531</v>
      </c>
      <c r="E23" s="38">
        <v>46007</v>
      </c>
      <c r="F23" s="40">
        <v>158284902</v>
      </c>
      <c r="G23" s="40">
        <f t="shared" si="2"/>
        <v>158284902</v>
      </c>
      <c r="H23" s="82"/>
      <c r="I23" s="234"/>
      <c r="J23" s="36" t="s">
        <v>23</v>
      </c>
    </row>
    <row r="24" spans="1:10" ht="15" thickBot="1" x14ac:dyDescent="0.25">
      <c r="A24" s="36">
        <v>3</v>
      </c>
      <c r="B24" s="37" t="s">
        <v>163</v>
      </c>
      <c r="C24" s="121" t="s">
        <v>81</v>
      </c>
      <c r="D24" s="38">
        <v>45292</v>
      </c>
      <c r="E24" s="38">
        <v>46022</v>
      </c>
      <c r="F24" s="40">
        <v>-147240260</v>
      </c>
      <c r="G24" s="40">
        <f t="shared" si="2"/>
        <v>-147240260</v>
      </c>
      <c r="H24" s="82"/>
      <c r="I24" s="234"/>
      <c r="J24" s="36" t="s">
        <v>23</v>
      </c>
    </row>
    <row r="25" spans="1:10" ht="15" thickBot="1" x14ac:dyDescent="0.25">
      <c r="A25" s="110" t="s">
        <v>43</v>
      </c>
      <c r="C25" s="36"/>
      <c r="D25" s="24"/>
      <c r="E25" s="43"/>
      <c r="F25" s="44">
        <f>SUM(F22:F24)</f>
        <v>2890540642</v>
      </c>
      <c r="G25" s="44">
        <f>SUM(G22:G24)</f>
        <v>2890540642</v>
      </c>
      <c r="H25" s="44">
        <f>SUM(H22:H24)</f>
        <v>0</v>
      </c>
      <c r="I25" s="24"/>
      <c r="J25" s="24"/>
    </row>
    <row r="26" spans="1:10" ht="15.75" thickTop="1" thickBot="1" x14ac:dyDescent="0.25">
      <c r="A26" s="37"/>
      <c r="C26" s="24"/>
      <c r="D26" s="24"/>
      <c r="E26" s="36"/>
      <c r="F26" s="42"/>
      <c r="G26" s="24"/>
      <c r="H26" s="82"/>
      <c r="I26" s="24"/>
      <c r="J26" s="24"/>
    </row>
    <row r="27" spans="1:10" ht="15" thickBot="1" x14ac:dyDescent="0.25">
      <c r="A27" s="110" t="s">
        <v>31</v>
      </c>
      <c r="C27" s="24"/>
      <c r="D27" s="24"/>
      <c r="E27" s="36"/>
      <c r="F27" s="107">
        <f>+F17+F25</f>
        <v>5834227065.3800001</v>
      </c>
      <c r="G27" s="107">
        <f>+G17+G25</f>
        <v>5834227065.3800001</v>
      </c>
      <c r="H27" s="108">
        <f>+H17+H25</f>
        <v>0</v>
      </c>
      <c r="I27" s="24"/>
      <c r="J27" s="24"/>
    </row>
    <row r="28" spans="1:10" ht="15" thickTop="1" x14ac:dyDescent="0.2">
      <c r="A28" s="20"/>
      <c r="B28" s="46"/>
      <c r="C28" s="39"/>
      <c r="D28" s="41"/>
      <c r="E28" s="41"/>
      <c r="F28" s="45"/>
      <c r="G28" s="20"/>
      <c r="H28" s="20"/>
      <c r="I28" s="20"/>
      <c r="J28" s="20"/>
    </row>
    <row r="29" spans="1:10" x14ac:dyDescent="0.2">
      <c r="F29" s="40"/>
    </row>
    <row r="30" spans="1:10" x14ac:dyDescent="0.2">
      <c r="F30" s="40"/>
    </row>
    <row r="31" spans="1:10" x14ac:dyDescent="0.2">
      <c r="F31" s="40"/>
    </row>
    <row r="32" spans="1:10" x14ac:dyDescent="0.2">
      <c r="C32" s="40"/>
      <c r="D32" s="40"/>
      <c r="E32" s="40"/>
      <c r="F32" s="40"/>
    </row>
    <row r="33" spans="3:8" x14ac:dyDescent="0.2">
      <c r="C33" s="40"/>
      <c r="D33" s="40"/>
      <c r="E33" s="40"/>
      <c r="F33" s="40"/>
    </row>
    <row r="34" spans="3:8" x14ac:dyDescent="0.2">
      <c r="C34" s="40"/>
      <c r="D34" s="40"/>
      <c r="E34" s="40"/>
      <c r="F34" s="40"/>
    </row>
    <row r="35" spans="3:8" x14ac:dyDescent="0.2">
      <c r="C35" s="40"/>
      <c r="D35" s="40"/>
      <c r="E35" s="40"/>
      <c r="F35" s="40"/>
    </row>
    <row r="36" spans="3:8" x14ac:dyDescent="0.2">
      <c r="C36" s="40"/>
      <c r="D36" s="40"/>
      <c r="E36" s="172"/>
    </row>
    <row r="37" spans="3:8" x14ac:dyDescent="0.2">
      <c r="D37" s="40"/>
      <c r="E37" s="40"/>
      <c r="H37">
        <v>36.695281725711219</v>
      </c>
    </row>
    <row r="38" spans="3:8" x14ac:dyDescent="0.2">
      <c r="D38" s="40"/>
      <c r="E38" s="40"/>
      <c r="H38">
        <v>34.163092994739664</v>
      </c>
    </row>
    <row r="39" spans="3:8" x14ac:dyDescent="0.2">
      <c r="D39" s="40"/>
      <c r="E39" s="40"/>
      <c r="F39" s="40"/>
      <c r="G39" s="40"/>
    </row>
    <row r="40" spans="3:8" x14ac:dyDescent="0.2">
      <c r="D40" s="40"/>
      <c r="E40" s="40"/>
      <c r="F40" s="40"/>
      <c r="G40" s="40"/>
    </row>
    <row r="41" spans="3:8" x14ac:dyDescent="0.2">
      <c r="D41" s="40"/>
      <c r="E41" s="40"/>
      <c r="F41" s="40"/>
      <c r="G41" s="40"/>
    </row>
    <row r="42" spans="3:8" x14ac:dyDescent="0.2">
      <c r="D42" s="40"/>
      <c r="E42" s="40"/>
    </row>
    <row r="43" spans="3:8" x14ac:dyDescent="0.2">
      <c r="D43" s="40"/>
      <c r="E43" s="40"/>
    </row>
    <row r="44" spans="3:8" x14ac:dyDescent="0.2">
      <c r="D44" s="40"/>
    </row>
    <row r="45" spans="3:8" x14ac:dyDescent="0.2">
      <c r="D45" s="40"/>
    </row>
    <row r="46" spans="3:8" x14ac:dyDescent="0.2">
      <c r="D46" s="40"/>
      <c r="E46" s="40"/>
      <c r="F46" s="173"/>
    </row>
    <row r="47" spans="3:8" x14ac:dyDescent="0.2">
      <c r="D47" s="40"/>
      <c r="E47" s="40"/>
      <c r="F47" s="173"/>
    </row>
  </sheetData>
  <mergeCells count="19">
    <mergeCell ref="I22:I24"/>
    <mergeCell ref="G12:H12"/>
    <mergeCell ref="I12:I13"/>
    <mergeCell ref="J12:J13"/>
    <mergeCell ref="G20:H20"/>
    <mergeCell ref="I20:I21"/>
    <mergeCell ref="J20:J21"/>
    <mergeCell ref="A6:J6"/>
    <mergeCell ref="A20:A21"/>
    <mergeCell ref="B20:B21"/>
    <mergeCell ref="C20:C21"/>
    <mergeCell ref="D20:D21"/>
    <mergeCell ref="E20:E21"/>
    <mergeCell ref="A12:A13"/>
    <mergeCell ref="B12:B13"/>
    <mergeCell ref="C12:C13"/>
    <mergeCell ref="D12:D13"/>
    <mergeCell ref="E12:E13"/>
    <mergeCell ref="I14:I16"/>
  </mergeCells>
  <hyperlinks>
    <hyperlink ref="A1" location="indice!A1" display="Regresar al Índice"/>
  </hyperlink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U363"/>
  <sheetViews>
    <sheetView zoomScaleNormal="100" zoomScaleSheetLayoutView="100" workbookViewId="0">
      <selection activeCell="F361" sqref="F361"/>
    </sheetView>
  </sheetViews>
  <sheetFormatPr baseColWidth="10" defaultColWidth="10.375" defaultRowHeight="12" x14ac:dyDescent="0.2"/>
  <cols>
    <col min="1" max="1" width="5.75" style="130" customWidth="1"/>
    <col min="2" max="2" width="42.875" style="119" bestFit="1" customWidth="1"/>
    <col min="3" max="3" width="13.625" style="119" bestFit="1" customWidth="1"/>
    <col min="4" max="4" width="11.875" style="217" customWidth="1"/>
    <col min="5" max="5" width="12" style="217" customWidth="1"/>
    <col min="6" max="6" width="14.375" style="206" bestFit="1" customWidth="1"/>
    <col min="7" max="7" width="13.5" style="204" bestFit="1" customWidth="1"/>
    <col min="8" max="8" width="12.625" style="204" bestFit="1" customWidth="1"/>
    <col min="9" max="9" width="14.75" style="130" customWidth="1"/>
    <col min="10" max="10" width="12.375" style="130" bestFit="1" customWidth="1"/>
    <col min="11" max="16384" width="10.375" style="130"/>
  </cols>
  <sheetData>
    <row r="1" spans="1:21" s="122" customFormat="1" x14ac:dyDescent="0.2">
      <c r="D1" s="212"/>
      <c r="E1" s="212"/>
      <c r="F1" s="190"/>
      <c r="G1" s="190"/>
      <c r="H1" s="190"/>
    </row>
    <row r="2" spans="1:21" s="122" customFormat="1" ht="12.75" x14ac:dyDescent="0.2">
      <c r="A2" s="174"/>
      <c r="D2" s="212"/>
      <c r="E2" s="212"/>
      <c r="F2" s="190"/>
      <c r="G2" s="190"/>
      <c r="H2" s="190"/>
    </row>
    <row r="3" spans="1:21" s="122" customFormat="1" x14ac:dyDescent="0.2">
      <c r="D3" s="212"/>
      <c r="E3" s="212"/>
      <c r="F3" s="190"/>
      <c r="G3" s="190"/>
      <c r="H3" s="190"/>
    </row>
    <row r="4" spans="1:21" s="122" customFormat="1" x14ac:dyDescent="0.2">
      <c r="A4" s="123"/>
      <c r="B4" s="124"/>
      <c r="C4" s="124"/>
      <c r="D4" s="213"/>
      <c r="E4" s="213"/>
      <c r="F4" s="191"/>
      <c r="G4" s="191"/>
      <c r="H4" s="191"/>
      <c r="I4" s="124"/>
      <c r="J4" s="124"/>
      <c r="K4" s="124"/>
      <c r="L4" s="124"/>
      <c r="M4" s="125"/>
      <c r="N4" s="125"/>
      <c r="O4" s="125"/>
      <c r="P4" s="125"/>
      <c r="Q4" s="125"/>
      <c r="R4" s="125"/>
      <c r="S4" s="125"/>
      <c r="T4" s="125"/>
      <c r="U4" s="125"/>
    </row>
    <row r="5" spans="1:21" s="159" customFormat="1" ht="15.75" x14ac:dyDescent="0.25">
      <c r="A5" s="221" t="s">
        <v>165</v>
      </c>
      <c r="B5" s="222"/>
      <c r="C5" s="222"/>
      <c r="D5" s="222"/>
      <c r="E5" s="222"/>
      <c r="F5" s="222"/>
      <c r="G5" s="222"/>
      <c r="H5" s="222"/>
      <c r="I5" s="222"/>
      <c r="J5" s="222"/>
    </row>
    <row r="6" spans="1:21" s="122" customFormat="1" x14ac:dyDescent="0.2">
      <c r="A6" s="126" t="s">
        <v>115</v>
      </c>
      <c r="B6" s="127"/>
      <c r="C6" s="192" t="s">
        <v>277</v>
      </c>
      <c r="D6" s="218"/>
      <c r="E6" s="213"/>
      <c r="F6" s="191"/>
      <c r="G6" s="191"/>
      <c r="H6" s="191"/>
      <c r="I6" s="124"/>
      <c r="J6" s="124"/>
      <c r="K6" s="124"/>
      <c r="L6" s="124"/>
      <c r="M6" s="125"/>
      <c r="N6" s="125"/>
      <c r="O6" s="125"/>
      <c r="P6" s="125"/>
      <c r="Q6" s="125"/>
      <c r="R6" s="125"/>
      <c r="S6" s="125"/>
      <c r="T6" s="125"/>
      <c r="U6" s="125"/>
    </row>
    <row r="7" spans="1:21" s="122" customFormat="1" x14ac:dyDescent="0.2">
      <c r="A7" s="126" t="s">
        <v>116</v>
      </c>
      <c r="B7" s="127"/>
      <c r="C7" s="193">
        <v>7411.91</v>
      </c>
      <c r="D7" s="219"/>
      <c r="E7" s="213"/>
      <c r="F7" s="191"/>
      <c r="G7" s="191"/>
      <c r="H7" s="191"/>
      <c r="I7" s="124"/>
      <c r="J7" s="124"/>
      <c r="K7" s="124"/>
      <c r="L7" s="124"/>
      <c r="M7" s="125"/>
      <c r="N7" s="125"/>
      <c r="O7" s="125"/>
      <c r="P7" s="125"/>
      <c r="Q7" s="125"/>
      <c r="R7" s="125"/>
      <c r="S7" s="125"/>
      <c r="T7" s="125"/>
      <c r="U7" s="125"/>
    </row>
    <row r="8" spans="1:21" s="122" customFormat="1" x14ac:dyDescent="0.2">
      <c r="A8" s="128"/>
      <c r="B8" s="129"/>
      <c r="C8" s="129"/>
      <c r="D8" s="220"/>
      <c r="E8" s="213"/>
      <c r="F8" s="191"/>
      <c r="G8" s="191"/>
      <c r="H8" s="191"/>
      <c r="I8" s="124"/>
      <c r="J8" s="124"/>
      <c r="K8" s="124"/>
      <c r="L8" s="130"/>
      <c r="M8" s="130"/>
      <c r="N8" s="130"/>
      <c r="O8" s="125"/>
      <c r="P8" s="125"/>
      <c r="Q8" s="125"/>
      <c r="R8" s="125"/>
      <c r="S8" s="125"/>
      <c r="T8" s="125"/>
      <c r="U8" s="125"/>
    </row>
    <row r="9" spans="1:21" s="122" customFormat="1" x14ac:dyDescent="0.2">
      <c r="A9" s="123"/>
      <c r="B9" s="127" t="s">
        <v>10</v>
      </c>
      <c r="C9" s="129"/>
      <c r="D9" s="220"/>
      <c r="E9" s="213"/>
      <c r="F9" s="191"/>
      <c r="G9" s="191"/>
      <c r="H9" s="191"/>
      <c r="I9" s="124"/>
      <c r="J9" s="124"/>
      <c r="K9" s="124"/>
      <c r="L9" s="130"/>
      <c r="M9" s="130"/>
      <c r="N9" s="130"/>
      <c r="O9" s="125"/>
      <c r="P9" s="125"/>
      <c r="Q9" s="125"/>
      <c r="R9" s="125"/>
      <c r="S9" s="125"/>
      <c r="T9" s="125"/>
      <c r="U9" s="125"/>
    </row>
    <row r="10" spans="1:21" ht="12.75" thickBot="1" x14ac:dyDescent="0.25">
      <c r="A10" s="239" t="s">
        <v>11</v>
      </c>
      <c r="B10" s="237" t="s">
        <v>25</v>
      </c>
      <c r="C10" s="237" t="s">
        <v>13</v>
      </c>
      <c r="D10" s="240" t="s">
        <v>26</v>
      </c>
      <c r="E10" s="240" t="s">
        <v>15</v>
      </c>
      <c r="F10" s="194" t="s">
        <v>16</v>
      </c>
      <c r="G10" s="236" t="s">
        <v>16</v>
      </c>
      <c r="H10" s="236"/>
      <c r="I10" s="237" t="s">
        <v>17</v>
      </c>
      <c r="J10" s="237" t="s">
        <v>18</v>
      </c>
      <c r="K10" s="170"/>
    </row>
    <row r="11" spans="1:21" ht="24" customHeight="1" thickBot="1" x14ac:dyDescent="0.25">
      <c r="A11" s="239"/>
      <c r="B11" s="237"/>
      <c r="C11" s="237"/>
      <c r="D11" s="240"/>
      <c r="E11" s="240"/>
      <c r="F11" s="195" t="s">
        <v>19</v>
      </c>
      <c r="G11" s="196" t="s">
        <v>20</v>
      </c>
      <c r="H11" s="196" t="s">
        <v>21</v>
      </c>
      <c r="I11" s="237"/>
      <c r="J11" s="237"/>
      <c r="K11" s="170"/>
    </row>
    <row r="12" spans="1:21" ht="12" customHeight="1" x14ac:dyDescent="0.2">
      <c r="A12" s="131">
        <v>1</v>
      </c>
      <c r="B12" s="197" t="s">
        <v>278</v>
      </c>
      <c r="C12" s="119" t="s">
        <v>132</v>
      </c>
      <c r="D12" s="214">
        <v>45297</v>
      </c>
      <c r="E12" s="214">
        <v>45449</v>
      </c>
      <c r="F12" s="198">
        <f t="shared" ref="F12:F13" si="0">G12+(H12*$C$7)</f>
        <v>22235730</v>
      </c>
      <c r="G12" s="198">
        <v>0</v>
      </c>
      <c r="H12" s="199">
        <v>3000</v>
      </c>
      <c r="I12" s="244" t="s">
        <v>39</v>
      </c>
      <c r="J12" s="131" t="s">
        <v>23</v>
      </c>
      <c r="K12" s="170"/>
    </row>
    <row r="13" spans="1:21" x14ac:dyDescent="0.2">
      <c r="A13" s="132">
        <v>2</v>
      </c>
      <c r="B13" s="197" t="s">
        <v>279</v>
      </c>
      <c r="C13" s="119" t="s">
        <v>73</v>
      </c>
      <c r="D13" s="214">
        <v>45364</v>
      </c>
      <c r="E13" s="214">
        <v>45395</v>
      </c>
      <c r="F13" s="198">
        <f t="shared" si="0"/>
        <v>2720000</v>
      </c>
      <c r="G13" s="198">
        <v>2720000</v>
      </c>
      <c r="H13" s="199">
        <v>0</v>
      </c>
      <c r="I13" s="245"/>
      <c r="J13" s="131" t="s">
        <v>23</v>
      </c>
      <c r="K13" s="170"/>
    </row>
    <row r="14" spans="1:21" x14ac:dyDescent="0.2">
      <c r="A14" s="132">
        <v>3</v>
      </c>
      <c r="B14" s="197" t="s">
        <v>178</v>
      </c>
      <c r="C14" s="119" t="s">
        <v>50</v>
      </c>
      <c r="D14" s="214">
        <v>45371</v>
      </c>
      <c r="E14" s="214">
        <v>45387</v>
      </c>
      <c r="F14" s="198">
        <f>G14+(H14*$C$7)</f>
        <v>2758884</v>
      </c>
      <c r="G14" s="198">
        <v>2758884</v>
      </c>
      <c r="H14" s="199">
        <v>0</v>
      </c>
      <c r="I14" s="245"/>
      <c r="J14" s="131" t="s">
        <v>23</v>
      </c>
      <c r="K14" s="170"/>
    </row>
    <row r="15" spans="1:21" x14ac:dyDescent="0.2">
      <c r="A15" s="132">
        <v>4</v>
      </c>
      <c r="B15" s="197" t="s">
        <v>179</v>
      </c>
      <c r="C15" s="119" t="s">
        <v>73</v>
      </c>
      <c r="D15" s="214">
        <v>45352</v>
      </c>
      <c r="E15" s="214">
        <v>45394</v>
      </c>
      <c r="F15" s="198">
        <f t="shared" ref="F15:F36" si="1">G15+(H15*$C$7)</f>
        <v>15545710</v>
      </c>
      <c r="G15" s="198">
        <v>15545710</v>
      </c>
      <c r="H15" s="199">
        <v>0</v>
      </c>
      <c r="I15" s="245"/>
      <c r="J15" s="131" t="s">
        <v>23</v>
      </c>
      <c r="K15" s="170"/>
    </row>
    <row r="16" spans="1:21" x14ac:dyDescent="0.2">
      <c r="A16" s="132">
        <v>5</v>
      </c>
      <c r="B16" s="197" t="s">
        <v>128</v>
      </c>
      <c r="C16" s="119" t="s">
        <v>73</v>
      </c>
      <c r="D16" s="214">
        <v>45365</v>
      </c>
      <c r="E16" s="214">
        <v>45396</v>
      </c>
      <c r="F16" s="198">
        <f t="shared" si="1"/>
        <v>2706000</v>
      </c>
      <c r="G16" s="198">
        <v>2706000</v>
      </c>
      <c r="H16" s="199">
        <v>0</v>
      </c>
      <c r="I16" s="245"/>
      <c r="J16" s="131" t="s">
        <v>23</v>
      </c>
      <c r="K16" s="170"/>
      <c r="L16" s="170"/>
    </row>
    <row r="17" spans="1:12" x14ac:dyDescent="0.2">
      <c r="A17" s="132">
        <v>6</v>
      </c>
      <c r="B17" s="197" t="s">
        <v>38</v>
      </c>
      <c r="C17" s="119" t="s">
        <v>50</v>
      </c>
      <c r="D17" s="214">
        <v>45372</v>
      </c>
      <c r="E17" s="214">
        <v>45403</v>
      </c>
      <c r="F17" s="198">
        <f t="shared" si="1"/>
        <v>68742440</v>
      </c>
      <c r="G17" s="198">
        <v>68742440</v>
      </c>
      <c r="H17" s="199">
        <v>0</v>
      </c>
      <c r="I17" s="245"/>
      <c r="J17" s="131" t="s">
        <v>23</v>
      </c>
      <c r="K17" s="170"/>
      <c r="L17" s="170"/>
    </row>
    <row r="18" spans="1:12" x14ac:dyDescent="0.2">
      <c r="A18" s="132">
        <v>7</v>
      </c>
      <c r="B18" s="197" t="s">
        <v>83</v>
      </c>
      <c r="C18" s="119" t="s">
        <v>210</v>
      </c>
      <c r="D18" s="214">
        <v>45352</v>
      </c>
      <c r="E18" s="214">
        <v>45414</v>
      </c>
      <c r="F18" s="198">
        <f t="shared" si="1"/>
        <v>2691490719</v>
      </c>
      <c r="G18" s="198">
        <v>2691490719</v>
      </c>
      <c r="H18" s="199">
        <v>0</v>
      </c>
      <c r="I18" s="245"/>
      <c r="J18" s="131" t="s">
        <v>23</v>
      </c>
      <c r="K18" s="170"/>
      <c r="L18" s="170"/>
    </row>
    <row r="19" spans="1:12" x14ac:dyDescent="0.2">
      <c r="A19" s="132">
        <v>8</v>
      </c>
      <c r="B19" s="197" t="s">
        <v>84</v>
      </c>
      <c r="C19" s="119" t="s">
        <v>123</v>
      </c>
      <c r="D19" s="214">
        <v>45352</v>
      </c>
      <c r="E19" s="214">
        <v>45394</v>
      </c>
      <c r="F19" s="198">
        <f t="shared" si="1"/>
        <v>161675029.28169999</v>
      </c>
      <c r="G19" s="198">
        <v>0</v>
      </c>
      <c r="H19" s="199">
        <v>21812.87</v>
      </c>
      <c r="I19" s="245"/>
      <c r="J19" s="131" t="s">
        <v>23</v>
      </c>
      <c r="K19" s="170"/>
      <c r="L19" s="170"/>
    </row>
    <row r="20" spans="1:12" x14ac:dyDescent="0.2">
      <c r="A20" s="132">
        <v>9</v>
      </c>
      <c r="B20" s="197" t="s">
        <v>57</v>
      </c>
      <c r="C20" s="119" t="s">
        <v>73</v>
      </c>
      <c r="D20" s="214">
        <v>45323</v>
      </c>
      <c r="E20" s="214">
        <v>45390</v>
      </c>
      <c r="F20" s="198">
        <f t="shared" si="1"/>
        <v>104915640</v>
      </c>
      <c r="G20" s="198">
        <v>104915640</v>
      </c>
      <c r="H20" s="199">
        <v>0</v>
      </c>
      <c r="I20" s="245"/>
      <c r="J20" s="131" t="s">
        <v>23</v>
      </c>
      <c r="K20" s="170"/>
    </row>
    <row r="21" spans="1:12" x14ac:dyDescent="0.2">
      <c r="A21" s="132">
        <v>10</v>
      </c>
      <c r="B21" s="197" t="s">
        <v>280</v>
      </c>
      <c r="C21" s="119" t="s">
        <v>73</v>
      </c>
      <c r="D21" s="214">
        <v>45356</v>
      </c>
      <c r="E21" s="214">
        <v>45387</v>
      </c>
      <c r="F21" s="198">
        <f t="shared" si="1"/>
        <v>2000000</v>
      </c>
      <c r="G21" s="198">
        <v>2000000</v>
      </c>
      <c r="H21" s="199">
        <v>0</v>
      </c>
      <c r="I21" s="245"/>
      <c r="J21" s="131" t="s">
        <v>23</v>
      </c>
      <c r="K21" s="170"/>
      <c r="L21" s="170"/>
    </row>
    <row r="22" spans="1:12" x14ac:dyDescent="0.2">
      <c r="A22" s="132">
        <v>11</v>
      </c>
      <c r="B22" s="197" t="s">
        <v>229</v>
      </c>
      <c r="C22" s="119" t="s">
        <v>73</v>
      </c>
      <c r="D22" s="214">
        <v>45359</v>
      </c>
      <c r="E22" s="214">
        <v>45390</v>
      </c>
      <c r="F22" s="198">
        <f t="shared" si="1"/>
        <v>3600000</v>
      </c>
      <c r="G22" s="198">
        <v>3600000</v>
      </c>
      <c r="H22" s="199">
        <v>0</v>
      </c>
      <c r="I22" s="245"/>
      <c r="J22" s="131" t="s">
        <v>23</v>
      </c>
      <c r="K22" s="170"/>
      <c r="L22" s="170"/>
    </row>
    <row r="23" spans="1:12" x14ac:dyDescent="0.2">
      <c r="A23" s="132">
        <v>12</v>
      </c>
      <c r="B23" s="197" t="s">
        <v>109</v>
      </c>
      <c r="C23" s="119" t="s">
        <v>89</v>
      </c>
      <c r="D23" s="214">
        <v>45348</v>
      </c>
      <c r="E23" s="214">
        <v>45438</v>
      </c>
      <c r="F23" s="198">
        <f t="shared" si="1"/>
        <v>1596102193.9389999</v>
      </c>
      <c r="G23" s="198">
        <v>0</v>
      </c>
      <c r="H23" s="199">
        <v>215342.9</v>
      </c>
      <c r="I23" s="245"/>
      <c r="J23" s="131" t="s">
        <v>23</v>
      </c>
      <c r="K23" s="170"/>
      <c r="L23" s="171"/>
    </row>
    <row r="24" spans="1:12" x14ac:dyDescent="0.2">
      <c r="A24" s="132">
        <v>13</v>
      </c>
      <c r="B24" s="197" t="s">
        <v>180</v>
      </c>
      <c r="C24" s="119" t="s">
        <v>73</v>
      </c>
      <c r="D24" s="214">
        <v>45357</v>
      </c>
      <c r="E24" s="214">
        <v>45388</v>
      </c>
      <c r="F24" s="198">
        <f t="shared" si="1"/>
        <v>2600000</v>
      </c>
      <c r="G24" s="198">
        <v>2600000</v>
      </c>
      <c r="H24" s="199">
        <v>0</v>
      </c>
      <c r="I24" s="245"/>
      <c r="J24" s="131" t="s">
        <v>23</v>
      </c>
      <c r="K24" s="170"/>
      <c r="L24" s="170"/>
    </row>
    <row r="25" spans="1:12" x14ac:dyDescent="0.2">
      <c r="A25" s="132">
        <v>14</v>
      </c>
      <c r="B25" s="197" t="s">
        <v>78</v>
      </c>
      <c r="C25" s="119" t="s">
        <v>73</v>
      </c>
      <c r="D25" s="214">
        <v>45361</v>
      </c>
      <c r="E25" s="214">
        <v>45392</v>
      </c>
      <c r="F25" s="198">
        <f t="shared" si="1"/>
        <v>4891860.5999999996</v>
      </c>
      <c r="G25" s="198">
        <v>0</v>
      </c>
      <c r="H25" s="199">
        <v>660</v>
      </c>
      <c r="I25" s="245"/>
      <c r="J25" s="131" t="s">
        <v>23</v>
      </c>
      <c r="K25" s="170"/>
      <c r="L25" s="170"/>
    </row>
    <row r="26" spans="1:12" x14ac:dyDescent="0.2">
      <c r="A26" s="132">
        <v>15</v>
      </c>
      <c r="B26" s="197" t="s">
        <v>230</v>
      </c>
      <c r="C26" s="119" t="s">
        <v>89</v>
      </c>
      <c r="D26" s="214">
        <v>45367</v>
      </c>
      <c r="E26" s="214">
        <v>45459</v>
      </c>
      <c r="F26" s="198">
        <f t="shared" si="1"/>
        <v>302998880.80000001</v>
      </c>
      <c r="G26" s="198">
        <v>0</v>
      </c>
      <c r="H26" s="199">
        <v>40880</v>
      </c>
      <c r="I26" s="245"/>
      <c r="J26" s="131" t="s">
        <v>23</v>
      </c>
      <c r="K26" s="170"/>
      <c r="L26" s="171"/>
    </row>
    <row r="27" spans="1:12" x14ac:dyDescent="0.2">
      <c r="A27" s="132">
        <v>16</v>
      </c>
      <c r="B27" s="197" t="s">
        <v>58</v>
      </c>
      <c r="C27" s="119" t="s">
        <v>89</v>
      </c>
      <c r="D27" s="214">
        <v>45370</v>
      </c>
      <c r="E27" s="214">
        <v>45735</v>
      </c>
      <c r="F27" s="198">
        <f t="shared" si="1"/>
        <v>51559383</v>
      </c>
      <c r="G27" s="198">
        <v>51559383</v>
      </c>
      <c r="H27" s="199">
        <v>0</v>
      </c>
      <c r="I27" s="245"/>
      <c r="J27" s="131" t="s">
        <v>23</v>
      </c>
      <c r="K27" s="170"/>
      <c r="L27" s="170"/>
    </row>
    <row r="28" spans="1:12" x14ac:dyDescent="0.2">
      <c r="A28" s="132">
        <v>17</v>
      </c>
      <c r="B28" s="197" t="s">
        <v>281</v>
      </c>
      <c r="C28" s="119" t="s">
        <v>73</v>
      </c>
      <c r="D28" s="214">
        <v>45368</v>
      </c>
      <c r="E28" s="214">
        <v>45399</v>
      </c>
      <c r="F28" s="198">
        <f t="shared" si="1"/>
        <v>15125000</v>
      </c>
      <c r="G28" s="198">
        <v>15125000</v>
      </c>
      <c r="H28" s="199">
        <v>0</v>
      </c>
      <c r="I28" s="245"/>
      <c r="J28" s="131" t="s">
        <v>23</v>
      </c>
      <c r="K28" s="170"/>
      <c r="L28" s="171"/>
    </row>
    <row r="29" spans="1:12" x14ac:dyDescent="0.2">
      <c r="A29" s="132">
        <v>18</v>
      </c>
      <c r="B29" s="197" t="s">
        <v>85</v>
      </c>
      <c r="C29" s="119" t="s">
        <v>89</v>
      </c>
      <c r="D29" s="214">
        <v>45349</v>
      </c>
      <c r="E29" s="214">
        <v>45715</v>
      </c>
      <c r="F29" s="198">
        <f t="shared" si="1"/>
        <v>189567698</v>
      </c>
      <c r="G29" s="198">
        <v>189567698</v>
      </c>
      <c r="H29" s="199">
        <v>0</v>
      </c>
      <c r="I29" s="245"/>
      <c r="J29" s="131" t="s">
        <v>23</v>
      </c>
      <c r="K29" s="170"/>
      <c r="L29" s="171"/>
    </row>
    <row r="30" spans="1:12" x14ac:dyDescent="0.2">
      <c r="A30" s="132">
        <v>19</v>
      </c>
      <c r="B30" s="197" t="s">
        <v>59</v>
      </c>
      <c r="C30" s="119" t="s">
        <v>73</v>
      </c>
      <c r="D30" s="214">
        <v>45377</v>
      </c>
      <c r="E30" s="214">
        <v>45387</v>
      </c>
      <c r="F30" s="198">
        <f t="shared" si="1"/>
        <v>26827000</v>
      </c>
      <c r="G30" s="198">
        <v>26827000</v>
      </c>
      <c r="H30" s="199">
        <v>0</v>
      </c>
      <c r="I30" s="245"/>
      <c r="J30" s="131" t="s">
        <v>23</v>
      </c>
      <c r="K30" s="170"/>
      <c r="L30" s="170"/>
    </row>
    <row r="31" spans="1:12" x14ac:dyDescent="0.2">
      <c r="A31" s="132">
        <v>20</v>
      </c>
      <c r="B31" s="197" t="s">
        <v>282</v>
      </c>
      <c r="C31" s="119" t="s">
        <v>73</v>
      </c>
      <c r="D31" s="214">
        <v>45353</v>
      </c>
      <c r="E31" s="214">
        <v>45384</v>
      </c>
      <c r="F31" s="198">
        <f t="shared" si="1"/>
        <v>3850000</v>
      </c>
      <c r="G31" s="198">
        <v>3850000</v>
      </c>
      <c r="H31" s="199">
        <v>0</v>
      </c>
      <c r="I31" s="245"/>
      <c r="J31" s="131" t="s">
        <v>23</v>
      </c>
      <c r="K31" s="170"/>
      <c r="L31" s="171"/>
    </row>
    <row r="32" spans="1:12" x14ac:dyDescent="0.2">
      <c r="A32" s="132">
        <v>21</v>
      </c>
      <c r="B32" s="197" t="s">
        <v>283</v>
      </c>
      <c r="C32" s="119" t="s">
        <v>73</v>
      </c>
      <c r="D32" s="214">
        <v>45361</v>
      </c>
      <c r="E32" s="214">
        <v>45392</v>
      </c>
      <c r="F32" s="198">
        <f t="shared" si="1"/>
        <v>8000000</v>
      </c>
      <c r="G32" s="198">
        <v>8000000</v>
      </c>
      <c r="H32" s="199">
        <v>0</v>
      </c>
      <c r="I32" s="245"/>
      <c r="J32" s="131" t="s">
        <v>23</v>
      </c>
      <c r="K32" s="170"/>
      <c r="L32" s="170"/>
    </row>
    <row r="33" spans="1:21" x14ac:dyDescent="0.2">
      <c r="A33" s="132">
        <v>22</v>
      </c>
      <c r="B33" s="197" t="s">
        <v>284</v>
      </c>
      <c r="C33" s="119" t="s">
        <v>73</v>
      </c>
      <c r="D33" s="214">
        <v>45373</v>
      </c>
      <c r="E33" s="214">
        <v>45404</v>
      </c>
      <c r="F33" s="198">
        <f t="shared" si="1"/>
        <v>15000000</v>
      </c>
      <c r="G33" s="198">
        <v>15000000</v>
      </c>
      <c r="H33" s="199">
        <v>0</v>
      </c>
      <c r="I33" s="245"/>
      <c r="J33" s="131" t="s">
        <v>23</v>
      </c>
      <c r="K33" s="170"/>
      <c r="L33" s="170"/>
    </row>
    <row r="34" spans="1:21" x14ac:dyDescent="0.2">
      <c r="A34" s="132">
        <v>23</v>
      </c>
      <c r="B34" s="197" t="s">
        <v>231</v>
      </c>
      <c r="C34" s="119" t="s">
        <v>73</v>
      </c>
      <c r="D34" s="214">
        <v>45353</v>
      </c>
      <c r="E34" s="214">
        <v>45384</v>
      </c>
      <c r="F34" s="198">
        <f t="shared" si="1"/>
        <v>4400000</v>
      </c>
      <c r="G34" s="198">
        <v>4400000</v>
      </c>
      <c r="H34" s="199">
        <v>0</v>
      </c>
      <c r="I34" s="245"/>
      <c r="J34" s="131" t="s">
        <v>23</v>
      </c>
      <c r="K34" s="170"/>
      <c r="L34" s="170"/>
    </row>
    <row r="35" spans="1:21" x14ac:dyDescent="0.2">
      <c r="A35" s="132">
        <v>24</v>
      </c>
      <c r="B35" s="197" t="s">
        <v>170</v>
      </c>
      <c r="C35" s="109" t="s">
        <v>73</v>
      </c>
      <c r="D35" s="214">
        <v>45353</v>
      </c>
      <c r="E35" s="214">
        <v>45384</v>
      </c>
      <c r="F35" s="198">
        <f t="shared" si="1"/>
        <v>2400000</v>
      </c>
      <c r="G35" s="198">
        <v>2400000</v>
      </c>
      <c r="H35" s="199">
        <v>0</v>
      </c>
      <c r="I35" s="245"/>
      <c r="J35" s="131" t="s">
        <v>23</v>
      </c>
      <c r="K35" s="170"/>
      <c r="L35" s="170"/>
    </row>
    <row r="36" spans="1:21" ht="12" customHeight="1" x14ac:dyDescent="0.2">
      <c r="A36" s="132">
        <v>25</v>
      </c>
      <c r="B36" s="197" t="s">
        <v>129</v>
      </c>
      <c r="C36" s="133" t="s">
        <v>89</v>
      </c>
      <c r="D36" s="214">
        <v>45328</v>
      </c>
      <c r="E36" s="214">
        <v>45449</v>
      </c>
      <c r="F36" s="198">
        <f t="shared" si="1"/>
        <v>154004665.97999999</v>
      </c>
      <c r="G36" s="198">
        <v>0</v>
      </c>
      <c r="H36" s="199">
        <v>20778</v>
      </c>
      <c r="I36" s="245"/>
      <c r="J36" s="131" t="s">
        <v>23</v>
      </c>
      <c r="K36" s="170"/>
      <c r="L36" s="170"/>
    </row>
    <row r="37" spans="1:21" s="122" customFormat="1" x14ac:dyDescent="0.2">
      <c r="B37" s="122" t="s">
        <v>35</v>
      </c>
      <c r="D37" s="212"/>
      <c r="E37" s="212"/>
      <c r="F37" s="200">
        <f>SUM(F12:F36)</f>
        <v>5455716834.6007004</v>
      </c>
      <c r="G37" s="200">
        <f t="shared" ref="G37:H37" si="2">SUM(G12:G36)</f>
        <v>3213808474</v>
      </c>
      <c r="H37" s="201">
        <f t="shared" si="2"/>
        <v>302473.77</v>
      </c>
    </row>
    <row r="38" spans="1:21" s="122" customFormat="1" x14ac:dyDescent="0.2">
      <c r="D38" s="212"/>
      <c r="E38" s="212"/>
      <c r="F38" s="202"/>
      <c r="G38" s="202"/>
      <c r="H38" s="202"/>
    </row>
    <row r="39" spans="1:21" s="122" customFormat="1" x14ac:dyDescent="0.2">
      <c r="D39" s="212"/>
      <c r="E39" s="212"/>
      <c r="F39" s="190"/>
      <c r="G39" s="190"/>
      <c r="H39" s="190"/>
    </row>
    <row r="40" spans="1:21" s="122" customFormat="1" x14ac:dyDescent="0.2">
      <c r="D40" s="212"/>
      <c r="E40" s="212"/>
      <c r="F40" s="190"/>
      <c r="G40" s="190"/>
      <c r="H40" s="190"/>
    </row>
    <row r="41" spans="1:21" s="122" customFormat="1" x14ac:dyDescent="0.2">
      <c r="D41" s="212"/>
      <c r="E41" s="212"/>
      <c r="F41" s="190"/>
      <c r="G41" s="190"/>
      <c r="H41" s="190"/>
    </row>
    <row r="42" spans="1:21" s="122" customFormat="1" x14ac:dyDescent="0.2">
      <c r="B42" s="127"/>
      <c r="C42" s="192"/>
      <c r="D42" s="218"/>
      <c r="E42" s="213"/>
      <c r="F42" s="191"/>
      <c r="G42" s="191"/>
      <c r="H42" s="191"/>
      <c r="I42" s="124"/>
      <c r="J42" s="124"/>
      <c r="K42" s="124"/>
      <c r="L42" s="124"/>
      <c r="M42" s="125"/>
      <c r="N42" s="125"/>
      <c r="O42" s="125"/>
      <c r="P42" s="125"/>
      <c r="Q42" s="125"/>
      <c r="R42" s="125"/>
      <c r="S42" s="125"/>
      <c r="T42" s="125"/>
      <c r="U42" s="125"/>
    </row>
    <row r="43" spans="1:21" s="122" customFormat="1" x14ac:dyDescent="0.2">
      <c r="A43" s="126" t="s">
        <v>115</v>
      </c>
      <c r="B43" s="127"/>
      <c r="C43" s="192" t="s">
        <v>277</v>
      </c>
      <c r="D43" s="219"/>
      <c r="E43" s="213"/>
      <c r="F43" s="191"/>
      <c r="G43" s="191"/>
      <c r="H43" s="191"/>
      <c r="I43" s="124"/>
      <c r="J43" s="124"/>
      <c r="K43" s="124"/>
      <c r="L43" s="124"/>
      <c r="M43" s="125"/>
      <c r="N43" s="125"/>
      <c r="O43" s="125"/>
      <c r="P43" s="125"/>
      <c r="Q43" s="125"/>
      <c r="R43" s="125"/>
      <c r="S43" s="125"/>
      <c r="T43" s="125"/>
      <c r="U43" s="125"/>
    </row>
    <row r="44" spans="1:21" s="122" customFormat="1" x14ac:dyDescent="0.2">
      <c r="A44" s="126" t="s">
        <v>116</v>
      </c>
      <c r="B44" s="129"/>
      <c r="C44" s="193">
        <v>7411.91</v>
      </c>
      <c r="D44" s="220"/>
      <c r="E44" s="213"/>
      <c r="F44" s="191"/>
      <c r="G44" s="191"/>
      <c r="H44" s="191"/>
      <c r="I44" s="124"/>
      <c r="J44" s="124"/>
      <c r="K44" s="124"/>
      <c r="L44" s="124"/>
      <c r="M44" s="125"/>
      <c r="N44" s="125"/>
      <c r="O44" s="125"/>
      <c r="P44" s="125"/>
      <c r="Q44" s="125"/>
      <c r="R44" s="125"/>
      <c r="S44" s="125"/>
      <c r="T44" s="125"/>
      <c r="U44" s="125"/>
    </row>
    <row r="45" spans="1:21" s="122" customFormat="1" x14ac:dyDescent="0.2">
      <c r="A45" s="123"/>
      <c r="B45" s="127" t="s">
        <v>10</v>
      </c>
      <c r="C45" s="129"/>
      <c r="D45" s="220"/>
      <c r="E45" s="213"/>
      <c r="F45" s="191"/>
      <c r="G45" s="191"/>
      <c r="H45" s="191"/>
      <c r="I45" s="124"/>
      <c r="J45" s="124"/>
      <c r="K45" s="124"/>
      <c r="L45" s="124"/>
      <c r="M45" s="125"/>
      <c r="N45" s="125"/>
      <c r="O45" s="125"/>
      <c r="P45" s="125"/>
      <c r="Q45" s="125"/>
      <c r="R45" s="125"/>
      <c r="S45" s="125"/>
      <c r="T45" s="125"/>
      <c r="U45" s="125"/>
    </row>
    <row r="46" spans="1:21" s="122" customFormat="1" x14ac:dyDescent="0.2">
      <c r="A46" s="127"/>
      <c r="B46" s="129"/>
      <c r="C46" s="129"/>
      <c r="D46" s="220"/>
      <c r="E46" s="213"/>
      <c r="F46" s="191"/>
      <c r="G46" s="191"/>
      <c r="H46" s="191"/>
      <c r="I46" s="124"/>
      <c r="J46" s="124"/>
      <c r="K46" s="124"/>
      <c r="L46" s="124"/>
      <c r="M46" s="125"/>
      <c r="N46" s="125"/>
      <c r="O46" s="125"/>
      <c r="P46" s="125"/>
      <c r="Q46" s="125"/>
      <c r="R46" s="125"/>
      <c r="S46" s="125"/>
      <c r="T46" s="125"/>
      <c r="U46" s="125"/>
    </row>
    <row r="47" spans="1:21" ht="14.1" customHeight="1" thickBot="1" x14ac:dyDescent="0.25">
      <c r="A47" s="239" t="s">
        <v>11</v>
      </c>
      <c r="B47" s="237" t="s">
        <v>25</v>
      </c>
      <c r="C47" s="237" t="s">
        <v>13</v>
      </c>
      <c r="D47" s="240" t="s">
        <v>26</v>
      </c>
      <c r="E47" s="246" t="s">
        <v>15</v>
      </c>
      <c r="F47" s="194" t="s">
        <v>16</v>
      </c>
      <c r="G47" s="236" t="s">
        <v>16</v>
      </c>
      <c r="H47" s="236"/>
      <c r="I47" s="237" t="s">
        <v>17</v>
      </c>
      <c r="J47" s="237" t="s">
        <v>18</v>
      </c>
      <c r="K47" s="170"/>
      <c r="L47" s="170"/>
    </row>
    <row r="48" spans="1:21" ht="12.75" thickBot="1" x14ac:dyDescent="0.25">
      <c r="A48" s="239"/>
      <c r="B48" s="237"/>
      <c r="C48" s="237"/>
      <c r="D48" s="240"/>
      <c r="E48" s="247"/>
      <c r="F48" s="195" t="s">
        <v>19</v>
      </c>
      <c r="G48" s="196" t="s">
        <v>20</v>
      </c>
      <c r="H48" s="196" t="s">
        <v>21</v>
      </c>
      <c r="I48" s="237"/>
      <c r="J48" s="237"/>
      <c r="K48" s="170"/>
      <c r="L48" s="170"/>
    </row>
    <row r="49" spans="1:12" x14ac:dyDescent="0.2">
      <c r="A49" s="210"/>
      <c r="B49" s="122" t="s">
        <v>34</v>
      </c>
      <c r="C49" s="210"/>
      <c r="D49" s="215"/>
      <c r="E49" s="215"/>
      <c r="F49" s="203">
        <f>+F37</f>
        <v>5455716834.6007004</v>
      </c>
      <c r="G49" s="203">
        <f>+G37</f>
        <v>3213808474</v>
      </c>
      <c r="H49" s="201">
        <f>+H37</f>
        <v>302473.77</v>
      </c>
      <c r="I49" s="210"/>
      <c r="J49" s="210"/>
      <c r="K49" s="170"/>
      <c r="L49" s="170"/>
    </row>
    <row r="50" spans="1:12" ht="12" customHeight="1" x14ac:dyDescent="0.2">
      <c r="A50" s="132">
        <v>26</v>
      </c>
      <c r="B50" s="197" t="s">
        <v>131</v>
      </c>
      <c r="C50" s="133" t="s">
        <v>73</v>
      </c>
      <c r="D50" s="214">
        <v>45378</v>
      </c>
      <c r="E50" s="214">
        <v>45412</v>
      </c>
      <c r="F50" s="198">
        <f>G50+(H50*$C$44)</f>
        <v>19840000</v>
      </c>
      <c r="G50" s="198">
        <v>19840000</v>
      </c>
      <c r="H50" s="199">
        <v>0</v>
      </c>
      <c r="I50" s="241" t="s">
        <v>39</v>
      </c>
      <c r="J50" s="131" t="s">
        <v>23</v>
      </c>
      <c r="K50" s="170"/>
      <c r="L50" s="171"/>
    </row>
    <row r="51" spans="1:12" x14ac:dyDescent="0.2">
      <c r="A51" s="132">
        <v>27</v>
      </c>
      <c r="B51" s="197" t="s">
        <v>285</v>
      </c>
      <c r="C51" s="133" t="s">
        <v>132</v>
      </c>
      <c r="D51" s="214">
        <v>45361</v>
      </c>
      <c r="E51" s="214">
        <v>46091</v>
      </c>
      <c r="F51" s="198">
        <f t="shared" ref="F51:F74" si="3">G51+(H51*$C$44)</f>
        <v>188929585.90000001</v>
      </c>
      <c r="G51" s="198">
        <v>0</v>
      </c>
      <c r="H51" s="199">
        <v>25490</v>
      </c>
      <c r="I51" s="241"/>
      <c r="J51" s="131" t="s">
        <v>23</v>
      </c>
      <c r="K51" s="170"/>
      <c r="L51" s="170"/>
    </row>
    <row r="52" spans="1:12" x14ac:dyDescent="0.2">
      <c r="A52" s="132">
        <v>28</v>
      </c>
      <c r="B52" s="197" t="s">
        <v>108</v>
      </c>
      <c r="C52" s="133" t="s">
        <v>73</v>
      </c>
      <c r="D52" s="214">
        <v>44291</v>
      </c>
      <c r="E52" s="214">
        <v>45752</v>
      </c>
      <c r="F52" s="198">
        <f t="shared" si="3"/>
        <v>73155551.700000003</v>
      </c>
      <c r="G52" s="198">
        <v>0</v>
      </c>
      <c r="H52" s="199">
        <v>9870</v>
      </c>
      <c r="I52" s="241"/>
      <c r="J52" s="131" t="s">
        <v>23</v>
      </c>
      <c r="K52" s="170"/>
      <c r="L52" s="170"/>
    </row>
    <row r="53" spans="1:12" x14ac:dyDescent="0.2">
      <c r="A53" s="132">
        <v>29</v>
      </c>
      <c r="B53" s="197" t="s">
        <v>286</v>
      </c>
      <c r="C53" s="133" t="s">
        <v>73</v>
      </c>
      <c r="D53" s="214">
        <v>45366</v>
      </c>
      <c r="E53" s="214">
        <v>45397</v>
      </c>
      <c r="F53" s="198">
        <f t="shared" si="3"/>
        <v>27165600</v>
      </c>
      <c r="G53" s="198">
        <v>27165600</v>
      </c>
      <c r="H53" s="199">
        <v>0</v>
      </c>
      <c r="I53" s="241"/>
      <c r="J53" s="131" t="s">
        <v>23</v>
      </c>
      <c r="K53" s="170"/>
      <c r="L53" s="170"/>
    </row>
    <row r="54" spans="1:12" x14ac:dyDescent="0.2">
      <c r="A54" s="132">
        <v>30</v>
      </c>
      <c r="B54" s="197" t="s">
        <v>287</v>
      </c>
      <c r="C54" s="133" t="s">
        <v>73</v>
      </c>
      <c r="D54" s="214">
        <v>45372</v>
      </c>
      <c r="E54" s="214">
        <v>45403</v>
      </c>
      <c r="F54" s="198">
        <f t="shared" si="3"/>
        <v>8747758.5393000003</v>
      </c>
      <c r="G54" s="198">
        <v>0</v>
      </c>
      <c r="H54" s="199">
        <v>1180.23</v>
      </c>
      <c r="I54" s="241"/>
      <c r="J54" s="131" t="s">
        <v>23</v>
      </c>
      <c r="K54" s="170"/>
      <c r="L54" s="170"/>
    </row>
    <row r="55" spans="1:12" x14ac:dyDescent="0.2">
      <c r="A55" s="132">
        <v>31</v>
      </c>
      <c r="B55" s="197" t="s">
        <v>288</v>
      </c>
      <c r="C55" s="133" t="s">
        <v>73</v>
      </c>
      <c r="D55" s="214">
        <v>45358</v>
      </c>
      <c r="E55" s="214">
        <v>45389</v>
      </c>
      <c r="F55" s="198">
        <f t="shared" si="3"/>
        <v>22583000</v>
      </c>
      <c r="G55" s="198">
        <v>22583000</v>
      </c>
      <c r="H55" s="199">
        <v>0</v>
      </c>
      <c r="I55" s="241"/>
      <c r="J55" s="131" t="s">
        <v>23</v>
      </c>
      <c r="K55" s="170"/>
      <c r="L55" s="170"/>
    </row>
    <row r="56" spans="1:12" x14ac:dyDescent="0.2">
      <c r="A56" s="132">
        <v>32</v>
      </c>
      <c r="B56" s="197" t="s">
        <v>181</v>
      </c>
      <c r="C56" s="133" t="s">
        <v>73</v>
      </c>
      <c r="D56" s="214">
        <v>45362</v>
      </c>
      <c r="E56" s="214">
        <v>45393</v>
      </c>
      <c r="F56" s="198">
        <f t="shared" si="3"/>
        <v>184249244</v>
      </c>
      <c r="G56" s="198">
        <v>184249244</v>
      </c>
      <c r="H56" s="199">
        <v>0</v>
      </c>
      <c r="I56" s="241"/>
      <c r="J56" s="131" t="s">
        <v>23</v>
      </c>
      <c r="K56" s="170"/>
      <c r="L56" s="170"/>
    </row>
    <row r="57" spans="1:12" x14ac:dyDescent="0.2">
      <c r="A57" s="132">
        <v>33</v>
      </c>
      <c r="B57" s="197" t="s">
        <v>51</v>
      </c>
      <c r="C57" s="133" t="s">
        <v>123</v>
      </c>
      <c r="D57" s="214">
        <v>45372</v>
      </c>
      <c r="E57" s="214">
        <v>45403</v>
      </c>
      <c r="F57" s="198">
        <f t="shared" si="3"/>
        <v>56029518.334899999</v>
      </c>
      <c r="G57" s="198">
        <v>0</v>
      </c>
      <c r="H57" s="199">
        <v>7559.39</v>
      </c>
      <c r="I57" s="241"/>
      <c r="J57" s="131" t="s">
        <v>23</v>
      </c>
      <c r="K57" s="170"/>
      <c r="L57" s="170"/>
    </row>
    <row r="58" spans="1:12" x14ac:dyDescent="0.2">
      <c r="A58" s="132">
        <v>34</v>
      </c>
      <c r="B58" s="197" t="s">
        <v>133</v>
      </c>
      <c r="C58" s="133" t="s">
        <v>73</v>
      </c>
      <c r="D58" s="214">
        <v>45371</v>
      </c>
      <c r="E58" s="214">
        <v>45402</v>
      </c>
      <c r="F58" s="198">
        <f t="shared" si="3"/>
        <v>4076550.5</v>
      </c>
      <c r="G58" s="198">
        <v>0</v>
      </c>
      <c r="H58" s="199">
        <v>550</v>
      </c>
      <c r="I58" s="241"/>
      <c r="J58" s="131" t="s">
        <v>23</v>
      </c>
      <c r="K58" s="170"/>
      <c r="L58" s="171"/>
    </row>
    <row r="59" spans="1:12" x14ac:dyDescent="0.2">
      <c r="A59" s="132">
        <v>35</v>
      </c>
      <c r="B59" s="197" t="s">
        <v>110</v>
      </c>
      <c r="C59" s="133" t="s">
        <v>73</v>
      </c>
      <c r="D59" s="214">
        <v>45371</v>
      </c>
      <c r="E59" s="214">
        <v>45463</v>
      </c>
      <c r="F59" s="198">
        <f t="shared" si="3"/>
        <v>88942920</v>
      </c>
      <c r="G59" s="198">
        <v>0</v>
      </c>
      <c r="H59" s="199">
        <v>12000</v>
      </c>
      <c r="I59" s="241"/>
      <c r="J59" s="131" t="s">
        <v>23</v>
      </c>
      <c r="K59" s="170"/>
      <c r="L59" s="170"/>
    </row>
    <row r="60" spans="1:12" x14ac:dyDescent="0.2">
      <c r="A60" s="132">
        <v>36</v>
      </c>
      <c r="B60" s="197" t="s">
        <v>96</v>
      </c>
      <c r="C60" s="133" t="s">
        <v>73</v>
      </c>
      <c r="D60" s="214">
        <v>45378</v>
      </c>
      <c r="E60" s="214">
        <v>45409</v>
      </c>
      <c r="F60" s="198">
        <f t="shared" si="3"/>
        <v>3382000</v>
      </c>
      <c r="G60" s="198">
        <v>3382000</v>
      </c>
      <c r="H60" s="199">
        <v>0</v>
      </c>
      <c r="I60" s="241"/>
      <c r="J60" s="131" t="s">
        <v>23</v>
      </c>
      <c r="K60" s="170"/>
      <c r="L60" s="170"/>
    </row>
    <row r="61" spans="1:12" x14ac:dyDescent="0.2">
      <c r="A61" s="132">
        <v>37</v>
      </c>
      <c r="B61" s="197" t="s">
        <v>232</v>
      </c>
      <c r="C61" s="133" t="s">
        <v>89</v>
      </c>
      <c r="D61" s="214">
        <v>45353</v>
      </c>
      <c r="E61" s="214">
        <v>45384</v>
      </c>
      <c r="F61" s="198">
        <f t="shared" si="3"/>
        <v>7829941.7240000004</v>
      </c>
      <c r="G61" s="198">
        <v>0</v>
      </c>
      <c r="H61" s="199">
        <v>1056.4000000000001</v>
      </c>
      <c r="I61" s="241"/>
      <c r="J61" s="131" t="s">
        <v>23</v>
      </c>
      <c r="K61" s="170"/>
      <c r="L61" s="171"/>
    </row>
    <row r="62" spans="1:12" x14ac:dyDescent="0.2">
      <c r="A62" s="132">
        <v>38</v>
      </c>
      <c r="B62" s="197" t="s">
        <v>182</v>
      </c>
      <c r="C62" s="133" t="s">
        <v>73</v>
      </c>
      <c r="D62" s="214">
        <v>45380</v>
      </c>
      <c r="E62" s="214">
        <v>45411</v>
      </c>
      <c r="F62" s="198">
        <f t="shared" si="3"/>
        <v>6944000</v>
      </c>
      <c r="G62" s="198">
        <v>6944000</v>
      </c>
      <c r="H62" s="199">
        <v>0</v>
      </c>
      <c r="I62" s="241"/>
      <c r="J62" s="131" t="s">
        <v>23</v>
      </c>
      <c r="K62" s="170"/>
      <c r="L62" s="170"/>
    </row>
    <row r="63" spans="1:12" x14ac:dyDescent="0.2">
      <c r="A63" s="132">
        <v>39</v>
      </c>
      <c r="B63" s="197" t="s">
        <v>183</v>
      </c>
      <c r="C63" s="133" t="s">
        <v>50</v>
      </c>
      <c r="D63" s="214">
        <v>45356</v>
      </c>
      <c r="E63" s="214">
        <v>45387</v>
      </c>
      <c r="F63" s="198">
        <f t="shared" si="3"/>
        <v>223741572.27509999</v>
      </c>
      <c r="G63" s="198">
        <v>7968939</v>
      </c>
      <c r="H63" s="199">
        <v>29111.61</v>
      </c>
      <c r="I63" s="241"/>
      <c r="J63" s="131" t="s">
        <v>23</v>
      </c>
      <c r="K63" s="170"/>
      <c r="L63" s="170"/>
    </row>
    <row r="64" spans="1:12" x14ac:dyDescent="0.2">
      <c r="A64" s="132">
        <v>40</v>
      </c>
      <c r="B64" s="197" t="s">
        <v>184</v>
      </c>
      <c r="C64" s="133" t="s">
        <v>73</v>
      </c>
      <c r="D64" s="214">
        <v>45364</v>
      </c>
      <c r="E64" s="214">
        <v>45395</v>
      </c>
      <c r="F64" s="198">
        <f t="shared" si="3"/>
        <v>53691876.039999999</v>
      </c>
      <c r="G64" s="198">
        <v>0</v>
      </c>
      <c r="H64" s="199">
        <v>7244</v>
      </c>
      <c r="I64" s="241"/>
      <c r="J64" s="131" t="s">
        <v>23</v>
      </c>
      <c r="K64" s="170"/>
      <c r="L64" s="170"/>
    </row>
    <row r="65" spans="1:21" x14ac:dyDescent="0.2">
      <c r="A65" s="132">
        <v>41</v>
      </c>
      <c r="B65" s="197" t="s">
        <v>289</v>
      </c>
      <c r="C65" s="133" t="s">
        <v>73</v>
      </c>
      <c r="D65" s="214">
        <v>45375</v>
      </c>
      <c r="E65" s="214">
        <v>45406</v>
      </c>
      <c r="F65" s="198">
        <f t="shared" si="3"/>
        <v>7738096</v>
      </c>
      <c r="G65" s="198">
        <v>7738096</v>
      </c>
      <c r="H65" s="199">
        <v>0</v>
      </c>
      <c r="I65" s="241"/>
      <c r="J65" s="131" t="s">
        <v>23</v>
      </c>
      <c r="K65" s="170"/>
      <c r="L65" s="171"/>
    </row>
    <row r="66" spans="1:21" x14ac:dyDescent="0.2">
      <c r="A66" s="132">
        <v>42</v>
      </c>
      <c r="B66" s="197" t="s">
        <v>290</v>
      </c>
      <c r="C66" s="133" t="s">
        <v>73</v>
      </c>
      <c r="D66" s="214">
        <v>45360</v>
      </c>
      <c r="E66" s="214">
        <v>45391</v>
      </c>
      <c r="F66" s="198">
        <f t="shared" si="3"/>
        <v>2283435</v>
      </c>
      <c r="G66" s="198">
        <v>2283435</v>
      </c>
      <c r="H66" s="199">
        <v>0</v>
      </c>
      <c r="I66" s="241"/>
      <c r="J66" s="131" t="s">
        <v>23</v>
      </c>
      <c r="K66" s="170"/>
      <c r="L66" s="170"/>
    </row>
    <row r="67" spans="1:21" x14ac:dyDescent="0.2">
      <c r="A67" s="132">
        <v>43</v>
      </c>
      <c r="B67" s="197" t="s">
        <v>185</v>
      </c>
      <c r="C67" s="133" t="s">
        <v>89</v>
      </c>
      <c r="D67" s="214">
        <v>45371</v>
      </c>
      <c r="E67" s="214">
        <v>45463</v>
      </c>
      <c r="F67" s="198">
        <f t="shared" si="3"/>
        <v>82616485</v>
      </c>
      <c r="G67" s="198">
        <v>82616485</v>
      </c>
      <c r="H67" s="199">
        <v>0</v>
      </c>
      <c r="I67" s="241"/>
      <c r="J67" s="131" t="s">
        <v>23</v>
      </c>
      <c r="K67" s="170"/>
      <c r="L67" s="170"/>
    </row>
    <row r="68" spans="1:21" x14ac:dyDescent="0.2">
      <c r="A68" s="132">
        <v>44</v>
      </c>
      <c r="B68" s="197" t="s">
        <v>291</v>
      </c>
      <c r="C68" s="133" t="s">
        <v>73</v>
      </c>
      <c r="D68" s="214">
        <v>45377</v>
      </c>
      <c r="E68" s="214">
        <v>45408</v>
      </c>
      <c r="F68" s="198">
        <f t="shared" si="3"/>
        <v>500000</v>
      </c>
      <c r="G68" s="198">
        <v>500000</v>
      </c>
      <c r="H68" s="199">
        <v>0</v>
      </c>
      <c r="I68" s="241"/>
      <c r="J68" s="131" t="s">
        <v>23</v>
      </c>
      <c r="K68" s="170"/>
      <c r="L68" s="171"/>
    </row>
    <row r="69" spans="1:21" x14ac:dyDescent="0.2">
      <c r="A69" s="132">
        <v>45</v>
      </c>
      <c r="B69" s="197" t="s">
        <v>292</v>
      </c>
      <c r="C69" s="119" t="s">
        <v>73</v>
      </c>
      <c r="D69" s="214">
        <v>45369</v>
      </c>
      <c r="E69" s="214">
        <v>45400</v>
      </c>
      <c r="F69" s="198">
        <f t="shared" si="3"/>
        <v>4400000</v>
      </c>
      <c r="G69" s="198">
        <v>4400000</v>
      </c>
      <c r="H69" s="199">
        <v>0</v>
      </c>
      <c r="I69" s="241"/>
      <c r="J69" s="131" t="s">
        <v>23</v>
      </c>
      <c r="K69" s="170"/>
      <c r="L69" s="171"/>
    </row>
    <row r="70" spans="1:21" ht="12" customHeight="1" x14ac:dyDescent="0.2">
      <c r="A70" s="132">
        <v>46</v>
      </c>
      <c r="B70" s="197" t="s">
        <v>293</v>
      </c>
      <c r="C70" s="119" t="s">
        <v>73</v>
      </c>
      <c r="D70" s="214">
        <v>45353</v>
      </c>
      <c r="E70" s="214">
        <v>45384</v>
      </c>
      <c r="F70" s="198">
        <f t="shared" si="3"/>
        <v>6000000</v>
      </c>
      <c r="G70" s="198">
        <v>6000000</v>
      </c>
      <c r="H70" s="199">
        <v>0</v>
      </c>
      <c r="I70" s="241"/>
      <c r="J70" s="131" t="s">
        <v>23</v>
      </c>
      <c r="K70" s="170"/>
      <c r="L70" s="170"/>
    </row>
    <row r="71" spans="1:21" x14ac:dyDescent="0.2">
      <c r="A71" s="132">
        <v>47</v>
      </c>
      <c r="B71" s="197" t="s">
        <v>134</v>
      </c>
      <c r="C71" s="119" t="s">
        <v>73</v>
      </c>
      <c r="D71" s="214">
        <v>45362</v>
      </c>
      <c r="E71" s="214">
        <v>45393</v>
      </c>
      <c r="F71" s="198">
        <f t="shared" si="3"/>
        <v>16367127.900199998</v>
      </c>
      <c r="G71" s="198">
        <v>0</v>
      </c>
      <c r="H71" s="199">
        <v>2208.2199999999998</v>
      </c>
      <c r="I71" s="241"/>
      <c r="J71" s="131" t="s">
        <v>23</v>
      </c>
      <c r="L71" s="171"/>
    </row>
    <row r="72" spans="1:21" x14ac:dyDescent="0.2">
      <c r="A72" s="132">
        <v>48</v>
      </c>
      <c r="B72" s="197" t="s">
        <v>135</v>
      </c>
      <c r="C72" s="119" t="s">
        <v>73</v>
      </c>
      <c r="D72" s="214">
        <v>45362</v>
      </c>
      <c r="E72" s="214">
        <v>45393</v>
      </c>
      <c r="F72" s="198">
        <f t="shared" si="3"/>
        <v>1334143.8</v>
      </c>
      <c r="G72" s="198">
        <v>0</v>
      </c>
      <c r="H72" s="199">
        <v>180</v>
      </c>
      <c r="I72" s="241"/>
      <c r="J72" s="131" t="s">
        <v>23</v>
      </c>
      <c r="K72" s="170"/>
      <c r="L72" s="170"/>
    </row>
    <row r="73" spans="1:21" x14ac:dyDescent="0.2">
      <c r="A73" s="132">
        <v>49</v>
      </c>
      <c r="B73" s="197" t="s">
        <v>233</v>
      </c>
      <c r="C73" s="119" t="s">
        <v>73</v>
      </c>
      <c r="D73" s="214">
        <v>45355</v>
      </c>
      <c r="E73" s="214">
        <v>45386</v>
      </c>
      <c r="F73" s="198">
        <f t="shared" si="3"/>
        <v>12192591.949999999</v>
      </c>
      <c r="G73" s="198">
        <v>0</v>
      </c>
      <c r="H73" s="199">
        <v>1645</v>
      </c>
      <c r="I73" s="241"/>
      <c r="J73" s="131" t="s">
        <v>23</v>
      </c>
      <c r="K73" s="170"/>
      <c r="L73" s="170"/>
    </row>
    <row r="74" spans="1:21" x14ac:dyDescent="0.2">
      <c r="A74" s="132">
        <v>50</v>
      </c>
      <c r="B74" s="197" t="s">
        <v>186</v>
      </c>
      <c r="C74" s="119" t="s">
        <v>73</v>
      </c>
      <c r="D74" s="214">
        <v>45354</v>
      </c>
      <c r="E74" s="214">
        <v>45385</v>
      </c>
      <c r="F74" s="198">
        <f t="shared" si="3"/>
        <v>5707170.7000000002</v>
      </c>
      <c r="G74" s="198">
        <v>0</v>
      </c>
      <c r="H74" s="199">
        <v>770</v>
      </c>
      <c r="I74" s="241"/>
      <c r="J74" s="131" t="s">
        <v>23</v>
      </c>
      <c r="K74" s="170"/>
      <c r="L74" s="171"/>
    </row>
    <row r="75" spans="1:21" s="122" customFormat="1" x14ac:dyDescent="0.2">
      <c r="B75" s="122" t="s">
        <v>34</v>
      </c>
      <c r="D75" s="216"/>
      <c r="E75" s="216"/>
      <c r="F75" s="200">
        <f>SUM(F49:F74)</f>
        <v>6564165003.9641991</v>
      </c>
      <c r="G75" s="200">
        <f t="shared" ref="G75:H75" si="4">SUM(G49:G74)</f>
        <v>3589479273</v>
      </c>
      <c r="H75" s="201">
        <f t="shared" si="4"/>
        <v>401338.62</v>
      </c>
    </row>
    <row r="76" spans="1:21" s="122" customFormat="1" x14ac:dyDescent="0.2">
      <c r="D76" s="212"/>
      <c r="E76" s="212"/>
      <c r="F76" s="190"/>
      <c r="G76" s="190"/>
      <c r="H76" s="190"/>
    </row>
    <row r="77" spans="1:21" s="122" customFormat="1" x14ac:dyDescent="0.2">
      <c r="D77" s="212"/>
      <c r="E77" s="212"/>
      <c r="F77" s="190"/>
      <c r="G77" s="190"/>
      <c r="H77" s="190"/>
    </row>
    <row r="78" spans="1:21" s="122" customFormat="1" x14ac:dyDescent="0.2">
      <c r="D78" s="212"/>
      <c r="E78" s="212"/>
      <c r="F78" s="190"/>
      <c r="G78" s="190"/>
      <c r="H78" s="190"/>
    </row>
    <row r="79" spans="1:21" s="122" customFormat="1" x14ac:dyDescent="0.2">
      <c r="D79" s="212"/>
      <c r="E79" s="212"/>
      <c r="F79" s="190"/>
      <c r="G79" s="190"/>
      <c r="H79" s="190"/>
    </row>
    <row r="80" spans="1:21" s="122" customFormat="1" x14ac:dyDescent="0.2">
      <c r="A80" s="126" t="s">
        <v>115</v>
      </c>
      <c r="B80" s="127"/>
      <c r="C80" s="192" t="s">
        <v>277</v>
      </c>
      <c r="D80" s="218"/>
      <c r="E80" s="213"/>
      <c r="F80" s="191"/>
      <c r="G80" s="191"/>
      <c r="H80" s="191"/>
      <c r="I80" s="124"/>
      <c r="J80" s="124"/>
      <c r="K80" s="124"/>
      <c r="L80" s="124"/>
      <c r="M80" s="125"/>
      <c r="N80" s="125"/>
      <c r="O80" s="125"/>
      <c r="P80" s="125"/>
      <c r="Q80" s="125"/>
      <c r="R80" s="125"/>
      <c r="S80" s="125"/>
      <c r="T80" s="125"/>
      <c r="U80" s="125"/>
    </row>
    <row r="81" spans="1:21" s="122" customFormat="1" x14ac:dyDescent="0.2">
      <c r="A81" s="126" t="s">
        <v>116</v>
      </c>
      <c r="B81" s="127"/>
      <c r="C81" s="193">
        <v>7411.91</v>
      </c>
      <c r="D81" s="219"/>
      <c r="E81" s="213"/>
      <c r="F81" s="191"/>
      <c r="G81" s="191"/>
      <c r="H81" s="191"/>
      <c r="I81" s="124"/>
      <c r="J81" s="124"/>
      <c r="K81" s="124"/>
      <c r="L81" s="124"/>
      <c r="M81" s="125"/>
      <c r="N81" s="125"/>
      <c r="O81" s="125"/>
      <c r="P81" s="125"/>
      <c r="Q81" s="125"/>
      <c r="R81" s="125"/>
      <c r="S81" s="125"/>
      <c r="T81" s="125"/>
      <c r="U81" s="125"/>
    </row>
    <row r="82" spans="1:21" s="122" customFormat="1" x14ac:dyDescent="0.2">
      <c r="A82" s="128"/>
      <c r="B82" s="129"/>
      <c r="C82" s="129"/>
      <c r="D82" s="220"/>
      <c r="E82" s="213"/>
      <c r="F82" s="191"/>
      <c r="G82" s="191"/>
      <c r="H82" s="191"/>
      <c r="I82" s="124"/>
      <c r="J82" s="124"/>
      <c r="K82" s="124"/>
      <c r="L82" s="124"/>
      <c r="M82" s="125"/>
      <c r="N82" s="125"/>
      <c r="O82" s="125"/>
      <c r="P82" s="125"/>
      <c r="Q82" s="125"/>
      <c r="R82" s="125"/>
      <c r="S82" s="125"/>
      <c r="T82" s="125"/>
      <c r="U82" s="125"/>
    </row>
    <row r="83" spans="1:21" s="122" customFormat="1" x14ac:dyDescent="0.2">
      <c r="A83" s="123"/>
      <c r="B83" s="127" t="s">
        <v>10</v>
      </c>
      <c r="C83" s="129"/>
      <c r="D83" s="220"/>
      <c r="E83" s="213"/>
      <c r="F83" s="191"/>
      <c r="G83" s="191"/>
      <c r="H83" s="191"/>
      <c r="I83" s="124"/>
      <c r="J83" s="124"/>
      <c r="K83" s="124"/>
      <c r="L83" s="124"/>
      <c r="M83" s="125"/>
      <c r="N83" s="125"/>
      <c r="O83" s="125"/>
      <c r="P83" s="125"/>
      <c r="Q83" s="125"/>
      <c r="R83" s="125"/>
      <c r="S83" s="125"/>
      <c r="T83" s="125"/>
      <c r="U83" s="125"/>
    </row>
    <row r="84" spans="1:21" s="122" customFormat="1" x14ac:dyDescent="0.2">
      <c r="A84" s="127"/>
      <c r="B84" s="129"/>
      <c r="C84" s="129"/>
      <c r="D84" s="220"/>
      <c r="E84" s="213"/>
      <c r="F84" s="191"/>
      <c r="G84" s="191"/>
      <c r="H84" s="191"/>
      <c r="I84" s="124"/>
      <c r="J84" s="124"/>
      <c r="K84" s="124"/>
      <c r="L84" s="124"/>
      <c r="M84" s="125"/>
      <c r="N84" s="125"/>
      <c r="O84" s="125"/>
      <c r="P84" s="125"/>
      <c r="Q84" s="125"/>
      <c r="R84" s="125"/>
      <c r="S84" s="125"/>
      <c r="T84" s="125"/>
      <c r="U84" s="125"/>
    </row>
    <row r="85" spans="1:21" ht="14.1" customHeight="1" thickBot="1" x14ac:dyDescent="0.25">
      <c r="A85" s="239" t="s">
        <v>11</v>
      </c>
      <c r="B85" s="237" t="s">
        <v>25</v>
      </c>
      <c r="C85" s="237" t="s">
        <v>13</v>
      </c>
      <c r="D85" s="240" t="s">
        <v>26</v>
      </c>
      <c r="E85" s="240" t="s">
        <v>15</v>
      </c>
      <c r="F85" s="194" t="s">
        <v>16</v>
      </c>
      <c r="G85" s="236" t="s">
        <v>16</v>
      </c>
      <c r="H85" s="236"/>
      <c r="I85" s="237" t="s">
        <v>17</v>
      </c>
      <c r="J85" s="237" t="s">
        <v>18</v>
      </c>
      <c r="K85" s="170"/>
      <c r="L85" s="170"/>
    </row>
    <row r="86" spans="1:21" ht="12.75" thickBot="1" x14ac:dyDescent="0.25">
      <c r="A86" s="239"/>
      <c r="B86" s="237"/>
      <c r="C86" s="237"/>
      <c r="D86" s="240"/>
      <c r="E86" s="240"/>
      <c r="F86" s="195" t="s">
        <v>19</v>
      </c>
      <c r="G86" s="196" t="s">
        <v>20</v>
      </c>
      <c r="H86" s="196" t="s">
        <v>21</v>
      </c>
      <c r="I86" s="237"/>
      <c r="J86" s="237"/>
      <c r="K86" s="170"/>
      <c r="L86" s="170"/>
    </row>
    <row r="87" spans="1:21" x14ac:dyDescent="0.2">
      <c r="A87" s="210"/>
      <c r="B87" s="122" t="s">
        <v>34</v>
      </c>
      <c r="C87" s="210"/>
      <c r="D87" s="215"/>
      <c r="E87" s="215"/>
      <c r="F87" s="203">
        <f>+F75</f>
        <v>6564165003.9641991</v>
      </c>
      <c r="G87" s="203">
        <f>+G75</f>
        <v>3589479273</v>
      </c>
      <c r="H87" s="201">
        <f>+H75</f>
        <v>401338.62</v>
      </c>
      <c r="I87" s="210"/>
      <c r="J87" s="210"/>
      <c r="K87" s="170"/>
      <c r="L87" s="170"/>
    </row>
    <row r="88" spans="1:21" x14ac:dyDescent="0.2">
      <c r="A88" s="132">
        <v>51</v>
      </c>
      <c r="B88" s="197" t="s">
        <v>215</v>
      </c>
      <c r="C88" s="133" t="s">
        <v>50</v>
      </c>
      <c r="D88" s="214">
        <v>45372</v>
      </c>
      <c r="E88" s="214">
        <v>45392</v>
      </c>
      <c r="F88" s="198">
        <f>G88+(H88*$C$81)</f>
        <v>13726255</v>
      </c>
      <c r="G88" s="198">
        <v>13726255</v>
      </c>
      <c r="H88" s="199">
        <v>0</v>
      </c>
      <c r="I88" s="241" t="s">
        <v>39</v>
      </c>
      <c r="J88" s="131" t="s">
        <v>23</v>
      </c>
      <c r="K88" s="170"/>
      <c r="L88" s="170"/>
    </row>
    <row r="89" spans="1:21" x14ac:dyDescent="0.2">
      <c r="A89" s="132">
        <v>52</v>
      </c>
      <c r="B89" s="197" t="s">
        <v>136</v>
      </c>
      <c r="C89" s="133" t="s">
        <v>73</v>
      </c>
      <c r="D89" s="214">
        <v>45355</v>
      </c>
      <c r="E89" s="214">
        <v>45386</v>
      </c>
      <c r="F89" s="198">
        <f t="shared" ref="F89:F112" si="5">G89+(H89*$C$81)</f>
        <v>3640000</v>
      </c>
      <c r="G89" s="198">
        <v>3640000</v>
      </c>
      <c r="H89" s="199">
        <v>0</v>
      </c>
      <c r="I89" s="241"/>
      <c r="J89" s="131" t="s">
        <v>23</v>
      </c>
      <c r="K89" s="170"/>
      <c r="L89" s="170"/>
    </row>
    <row r="90" spans="1:21" x14ac:dyDescent="0.2">
      <c r="A90" s="132">
        <v>53</v>
      </c>
      <c r="B90" s="197" t="s">
        <v>234</v>
      </c>
      <c r="C90" s="133" t="s">
        <v>89</v>
      </c>
      <c r="D90" s="214">
        <v>45153</v>
      </c>
      <c r="E90" s="214">
        <v>45519</v>
      </c>
      <c r="F90" s="198">
        <f t="shared" si="5"/>
        <v>19712638</v>
      </c>
      <c r="G90" s="198">
        <v>19712638</v>
      </c>
      <c r="H90" s="199">
        <v>0</v>
      </c>
      <c r="I90" s="241"/>
      <c r="J90" s="131" t="s">
        <v>23</v>
      </c>
      <c r="K90" s="170"/>
      <c r="L90" s="170"/>
    </row>
    <row r="91" spans="1:21" x14ac:dyDescent="0.2">
      <c r="A91" s="132">
        <v>54</v>
      </c>
      <c r="B91" s="197" t="s">
        <v>187</v>
      </c>
      <c r="C91" s="133" t="s">
        <v>73</v>
      </c>
      <c r="D91" s="214">
        <v>45362</v>
      </c>
      <c r="E91" s="214">
        <v>45393</v>
      </c>
      <c r="F91" s="198">
        <f t="shared" si="5"/>
        <v>4712400</v>
      </c>
      <c r="G91" s="198">
        <v>4712400</v>
      </c>
      <c r="H91" s="199">
        <v>0</v>
      </c>
      <c r="I91" s="241"/>
      <c r="J91" s="131" t="s">
        <v>23</v>
      </c>
      <c r="K91" s="170"/>
      <c r="L91" s="170"/>
    </row>
    <row r="92" spans="1:21" x14ac:dyDescent="0.2">
      <c r="A92" s="132">
        <v>55</v>
      </c>
      <c r="B92" s="197" t="s">
        <v>60</v>
      </c>
      <c r="C92" s="133" t="s">
        <v>89</v>
      </c>
      <c r="D92" s="214">
        <v>45370</v>
      </c>
      <c r="E92" s="214">
        <v>45735</v>
      </c>
      <c r="F92" s="198">
        <f t="shared" si="5"/>
        <v>173559612</v>
      </c>
      <c r="G92" s="198">
        <v>173559612</v>
      </c>
      <c r="H92" s="199">
        <v>0</v>
      </c>
      <c r="I92" s="241"/>
      <c r="J92" s="131" t="s">
        <v>23</v>
      </c>
      <c r="K92" s="170"/>
      <c r="L92" s="170"/>
    </row>
    <row r="93" spans="1:21" x14ac:dyDescent="0.2">
      <c r="A93" s="132">
        <v>56</v>
      </c>
      <c r="B93" s="197" t="s">
        <v>171</v>
      </c>
      <c r="C93" s="133" t="s">
        <v>73</v>
      </c>
      <c r="D93" s="214">
        <v>45357</v>
      </c>
      <c r="E93" s="214">
        <v>45418</v>
      </c>
      <c r="F93" s="198">
        <f t="shared" si="5"/>
        <v>275861134</v>
      </c>
      <c r="G93" s="198">
        <v>275861134</v>
      </c>
      <c r="H93" s="199">
        <v>0</v>
      </c>
      <c r="I93" s="241"/>
      <c r="J93" s="131" t="s">
        <v>23</v>
      </c>
      <c r="K93" s="170"/>
      <c r="L93" s="171"/>
    </row>
    <row r="94" spans="1:21" x14ac:dyDescent="0.2">
      <c r="A94" s="132">
        <v>57</v>
      </c>
      <c r="B94" s="197" t="s">
        <v>61</v>
      </c>
      <c r="C94" s="133" t="s">
        <v>73</v>
      </c>
      <c r="D94" s="214">
        <v>45225</v>
      </c>
      <c r="E94" s="214">
        <v>45591</v>
      </c>
      <c r="F94" s="198">
        <f t="shared" si="5"/>
        <v>14048070</v>
      </c>
      <c r="G94" s="198">
        <v>14048070</v>
      </c>
      <c r="H94" s="199">
        <v>0</v>
      </c>
      <c r="I94" s="241"/>
      <c r="J94" s="131" t="s">
        <v>23</v>
      </c>
      <c r="K94" s="170"/>
      <c r="L94" s="170"/>
    </row>
    <row r="95" spans="1:21" x14ac:dyDescent="0.2">
      <c r="A95" s="132">
        <v>58</v>
      </c>
      <c r="B95" s="197" t="s">
        <v>214</v>
      </c>
      <c r="C95" s="133" t="s">
        <v>73</v>
      </c>
      <c r="D95" s="214">
        <v>45354</v>
      </c>
      <c r="E95" s="214">
        <v>45385</v>
      </c>
      <c r="F95" s="198">
        <f t="shared" si="5"/>
        <v>20071667</v>
      </c>
      <c r="G95" s="198">
        <v>20071667</v>
      </c>
      <c r="H95" s="199">
        <v>0</v>
      </c>
      <c r="I95" s="241"/>
      <c r="J95" s="131" t="s">
        <v>23</v>
      </c>
      <c r="K95" s="170"/>
      <c r="L95" s="171"/>
    </row>
    <row r="96" spans="1:21" x14ac:dyDescent="0.2">
      <c r="A96" s="132">
        <v>59</v>
      </c>
      <c r="B96" s="197" t="s">
        <v>137</v>
      </c>
      <c r="C96" s="133" t="s">
        <v>73</v>
      </c>
      <c r="D96" s="214">
        <v>45364</v>
      </c>
      <c r="E96" s="214">
        <v>45395</v>
      </c>
      <c r="F96" s="198">
        <f t="shared" si="5"/>
        <v>4285000</v>
      </c>
      <c r="G96" s="198">
        <v>4285000</v>
      </c>
      <c r="H96" s="199">
        <v>0</v>
      </c>
      <c r="I96" s="241"/>
      <c r="J96" s="131" t="s">
        <v>23</v>
      </c>
      <c r="K96" s="170"/>
      <c r="L96" s="170"/>
    </row>
    <row r="97" spans="1:12" x14ac:dyDescent="0.2">
      <c r="A97" s="132">
        <v>60</v>
      </c>
      <c r="B97" s="197" t="s">
        <v>235</v>
      </c>
      <c r="C97" s="133" t="s">
        <v>73</v>
      </c>
      <c r="D97" s="214">
        <v>45353</v>
      </c>
      <c r="E97" s="214">
        <v>45384</v>
      </c>
      <c r="F97" s="198">
        <f t="shared" si="5"/>
        <v>10747269.5</v>
      </c>
      <c r="G97" s="198">
        <v>0</v>
      </c>
      <c r="H97" s="199">
        <v>1450</v>
      </c>
      <c r="I97" s="241"/>
      <c r="J97" s="131" t="s">
        <v>23</v>
      </c>
      <c r="K97" s="170"/>
      <c r="L97" s="171"/>
    </row>
    <row r="98" spans="1:12" x14ac:dyDescent="0.2">
      <c r="A98" s="132">
        <v>61</v>
      </c>
      <c r="B98" s="197" t="s">
        <v>138</v>
      </c>
      <c r="C98" s="133" t="s">
        <v>132</v>
      </c>
      <c r="D98" s="214">
        <v>45164</v>
      </c>
      <c r="E98" s="214">
        <v>45895</v>
      </c>
      <c r="F98" s="198">
        <f t="shared" si="5"/>
        <v>135889957.94</v>
      </c>
      <c r="G98" s="198">
        <v>0</v>
      </c>
      <c r="H98" s="199">
        <v>18334</v>
      </c>
      <c r="I98" s="241"/>
      <c r="J98" s="131" t="s">
        <v>23</v>
      </c>
      <c r="K98" s="170"/>
      <c r="L98" s="170"/>
    </row>
    <row r="99" spans="1:12" ht="14.1" customHeight="1" x14ac:dyDescent="0.2">
      <c r="A99" s="132">
        <v>62</v>
      </c>
      <c r="B99" s="197" t="s">
        <v>75</v>
      </c>
      <c r="C99" s="133" t="s">
        <v>73</v>
      </c>
      <c r="D99" s="214">
        <v>45369</v>
      </c>
      <c r="E99" s="214">
        <v>45385</v>
      </c>
      <c r="F99" s="198">
        <f t="shared" si="5"/>
        <v>181827</v>
      </c>
      <c r="G99" s="198">
        <v>181827</v>
      </c>
      <c r="H99" s="199">
        <v>0</v>
      </c>
      <c r="I99" s="241"/>
      <c r="J99" s="131" t="s">
        <v>23</v>
      </c>
      <c r="K99" s="170"/>
      <c r="L99" s="170"/>
    </row>
    <row r="100" spans="1:12" x14ac:dyDescent="0.2">
      <c r="A100" s="132">
        <v>63</v>
      </c>
      <c r="B100" s="197" t="s">
        <v>53</v>
      </c>
      <c r="C100" s="133" t="s">
        <v>73</v>
      </c>
      <c r="D100" s="214">
        <v>45334</v>
      </c>
      <c r="E100" s="214">
        <v>45394</v>
      </c>
      <c r="F100" s="198">
        <f t="shared" si="5"/>
        <v>61457740</v>
      </c>
      <c r="G100" s="198">
        <v>61457740</v>
      </c>
      <c r="H100" s="199">
        <v>0</v>
      </c>
      <c r="I100" s="241"/>
      <c r="J100" s="131" t="s">
        <v>23</v>
      </c>
      <c r="K100" s="170"/>
      <c r="L100" s="170"/>
    </row>
    <row r="101" spans="1:12" x14ac:dyDescent="0.2">
      <c r="A101" s="132">
        <v>64</v>
      </c>
      <c r="B101" s="197" t="s">
        <v>139</v>
      </c>
      <c r="C101" s="133" t="s">
        <v>73</v>
      </c>
      <c r="D101" s="214">
        <v>45356</v>
      </c>
      <c r="E101" s="214">
        <v>45387</v>
      </c>
      <c r="F101" s="198">
        <f t="shared" si="5"/>
        <v>2359500</v>
      </c>
      <c r="G101" s="198">
        <v>2359500</v>
      </c>
      <c r="H101" s="199">
        <v>0</v>
      </c>
      <c r="I101" s="241"/>
      <c r="J101" s="131" t="s">
        <v>23</v>
      </c>
      <c r="K101" s="170"/>
      <c r="L101" s="170"/>
    </row>
    <row r="102" spans="1:12" x14ac:dyDescent="0.2">
      <c r="A102" s="132">
        <v>65</v>
      </c>
      <c r="B102" s="197" t="s">
        <v>294</v>
      </c>
      <c r="C102" s="133" t="s">
        <v>73</v>
      </c>
      <c r="D102" s="214">
        <v>45375</v>
      </c>
      <c r="E102" s="214">
        <v>45406</v>
      </c>
      <c r="F102" s="198">
        <f t="shared" si="5"/>
        <v>3300000</v>
      </c>
      <c r="G102" s="198">
        <v>3300000</v>
      </c>
      <c r="H102" s="199">
        <v>0</v>
      </c>
      <c r="I102" s="241"/>
      <c r="J102" s="131" t="s">
        <v>23</v>
      </c>
      <c r="K102" s="170"/>
      <c r="L102" s="170"/>
    </row>
    <row r="103" spans="1:12" x14ac:dyDescent="0.2">
      <c r="A103" s="132">
        <v>66</v>
      </c>
      <c r="B103" s="197" t="s">
        <v>295</v>
      </c>
      <c r="C103" s="133" t="s">
        <v>73</v>
      </c>
      <c r="D103" s="214">
        <v>45380</v>
      </c>
      <c r="E103" s="214">
        <v>45387</v>
      </c>
      <c r="F103" s="198">
        <f t="shared" si="5"/>
        <v>128042</v>
      </c>
      <c r="G103" s="198">
        <v>128042</v>
      </c>
      <c r="H103" s="199">
        <v>0</v>
      </c>
      <c r="I103" s="241"/>
      <c r="J103" s="131" t="s">
        <v>23</v>
      </c>
      <c r="K103" s="170"/>
      <c r="L103" s="170"/>
    </row>
    <row r="104" spans="1:12" x14ac:dyDescent="0.2">
      <c r="A104" s="132">
        <v>67</v>
      </c>
      <c r="B104" s="197" t="s">
        <v>213</v>
      </c>
      <c r="C104" s="133" t="s">
        <v>73</v>
      </c>
      <c r="D104" s="214">
        <v>45371</v>
      </c>
      <c r="E104" s="214">
        <v>45410</v>
      </c>
      <c r="F104" s="198">
        <f t="shared" si="5"/>
        <v>24190000</v>
      </c>
      <c r="G104" s="198">
        <v>24190000</v>
      </c>
      <c r="H104" s="199">
        <v>0</v>
      </c>
      <c r="I104" s="241"/>
      <c r="J104" s="131" t="s">
        <v>23</v>
      </c>
      <c r="K104" s="170"/>
      <c r="L104" s="171"/>
    </row>
    <row r="105" spans="1:12" x14ac:dyDescent="0.2">
      <c r="A105" s="132">
        <v>68</v>
      </c>
      <c r="B105" s="197" t="s">
        <v>188</v>
      </c>
      <c r="C105" s="133" t="s">
        <v>89</v>
      </c>
      <c r="D105" s="214">
        <v>45352</v>
      </c>
      <c r="E105" s="214">
        <v>45472</v>
      </c>
      <c r="F105" s="198">
        <f t="shared" si="5"/>
        <v>1466434089.7293999</v>
      </c>
      <c r="G105" s="198">
        <v>0</v>
      </c>
      <c r="H105" s="199">
        <v>197848.34</v>
      </c>
      <c r="I105" s="241"/>
      <c r="J105" s="131" t="s">
        <v>23</v>
      </c>
      <c r="K105" s="170"/>
      <c r="L105" s="171"/>
    </row>
    <row r="106" spans="1:12" x14ac:dyDescent="0.2">
      <c r="A106" s="132">
        <v>69</v>
      </c>
      <c r="B106" s="197" t="s">
        <v>212</v>
      </c>
      <c r="C106" s="133" t="s">
        <v>123</v>
      </c>
      <c r="D106" s="214">
        <v>45379</v>
      </c>
      <c r="E106" s="214">
        <v>45410</v>
      </c>
      <c r="F106" s="198">
        <f t="shared" si="5"/>
        <v>8502915</v>
      </c>
      <c r="G106" s="198">
        <v>8502915</v>
      </c>
      <c r="H106" s="199">
        <v>0</v>
      </c>
      <c r="I106" s="241"/>
      <c r="J106" s="131" t="s">
        <v>23</v>
      </c>
      <c r="K106" s="170"/>
      <c r="L106" s="170"/>
    </row>
    <row r="107" spans="1:12" x14ac:dyDescent="0.2">
      <c r="A107" s="132">
        <v>70</v>
      </c>
      <c r="B107" s="197" t="s">
        <v>236</v>
      </c>
      <c r="C107" s="119" t="s">
        <v>73</v>
      </c>
      <c r="D107" s="214">
        <v>45377</v>
      </c>
      <c r="E107" s="214">
        <v>45388</v>
      </c>
      <c r="F107" s="198">
        <f t="shared" si="5"/>
        <v>500000</v>
      </c>
      <c r="G107" s="198">
        <v>500000</v>
      </c>
      <c r="H107" s="199">
        <v>0</v>
      </c>
      <c r="I107" s="241"/>
      <c r="J107" s="131" t="s">
        <v>23</v>
      </c>
      <c r="K107" s="170"/>
      <c r="L107" s="170"/>
    </row>
    <row r="108" spans="1:12" ht="12" customHeight="1" x14ac:dyDescent="0.2">
      <c r="A108" s="131">
        <v>71</v>
      </c>
      <c r="B108" s="197" t="s">
        <v>140</v>
      </c>
      <c r="C108" s="119" t="s">
        <v>32</v>
      </c>
      <c r="D108" s="214">
        <v>45362</v>
      </c>
      <c r="E108" s="214">
        <v>45389</v>
      </c>
      <c r="F108" s="198">
        <f t="shared" si="5"/>
        <v>928946197</v>
      </c>
      <c r="G108" s="198">
        <v>928946197</v>
      </c>
      <c r="H108" s="199">
        <v>0</v>
      </c>
      <c r="I108" s="241"/>
      <c r="J108" s="131" t="s">
        <v>23</v>
      </c>
      <c r="K108" s="170"/>
      <c r="L108" s="170"/>
    </row>
    <row r="109" spans="1:12" ht="15" customHeight="1" x14ac:dyDescent="0.2">
      <c r="A109" s="131">
        <v>72</v>
      </c>
      <c r="B109" s="197" t="s">
        <v>189</v>
      </c>
      <c r="C109" s="119" t="s">
        <v>73</v>
      </c>
      <c r="D109" s="214">
        <v>45356</v>
      </c>
      <c r="E109" s="214">
        <v>45387</v>
      </c>
      <c r="F109" s="198">
        <f t="shared" si="5"/>
        <v>61000000</v>
      </c>
      <c r="G109" s="198">
        <v>61000000</v>
      </c>
      <c r="H109" s="199">
        <v>0</v>
      </c>
      <c r="I109" s="241"/>
      <c r="J109" s="131" t="s">
        <v>23</v>
      </c>
      <c r="K109" s="170"/>
      <c r="L109" s="170"/>
    </row>
    <row r="110" spans="1:12" x14ac:dyDescent="0.2">
      <c r="A110" s="131">
        <v>73</v>
      </c>
      <c r="B110" s="197" t="s">
        <v>296</v>
      </c>
      <c r="C110" s="119" t="s">
        <v>89</v>
      </c>
      <c r="D110" s="214">
        <v>45378</v>
      </c>
      <c r="E110" s="214">
        <v>45409</v>
      </c>
      <c r="F110" s="198">
        <f t="shared" si="5"/>
        <v>182390428.30250001</v>
      </c>
      <c r="G110" s="198">
        <v>0</v>
      </c>
      <c r="H110" s="199">
        <v>24607.75</v>
      </c>
      <c r="I110" s="241"/>
      <c r="J110" s="131" t="s">
        <v>23</v>
      </c>
      <c r="K110" s="170"/>
      <c r="L110" s="170"/>
    </row>
    <row r="111" spans="1:12" x14ac:dyDescent="0.2">
      <c r="A111" s="131">
        <v>74</v>
      </c>
      <c r="B111" s="197" t="s">
        <v>297</v>
      </c>
      <c r="C111" s="119" t="s">
        <v>73</v>
      </c>
      <c r="D111" s="214">
        <v>45366</v>
      </c>
      <c r="E111" s="214">
        <v>45397</v>
      </c>
      <c r="F111" s="198">
        <f t="shared" si="5"/>
        <v>1950000</v>
      </c>
      <c r="G111" s="198">
        <v>1950000</v>
      </c>
      <c r="H111" s="199">
        <v>0</v>
      </c>
      <c r="I111" s="241"/>
      <c r="J111" s="131" t="s">
        <v>23</v>
      </c>
      <c r="K111" s="170"/>
      <c r="L111" s="170"/>
    </row>
    <row r="112" spans="1:12" x14ac:dyDescent="0.2">
      <c r="A112" s="131">
        <v>75</v>
      </c>
      <c r="B112" s="197" t="s">
        <v>44</v>
      </c>
      <c r="C112" s="119" t="s">
        <v>73</v>
      </c>
      <c r="D112" s="214">
        <v>45361</v>
      </c>
      <c r="E112" s="214">
        <v>45392</v>
      </c>
      <c r="F112" s="198">
        <f t="shared" si="5"/>
        <v>4528112</v>
      </c>
      <c r="G112" s="198">
        <v>4528112</v>
      </c>
      <c r="H112" s="199">
        <v>0</v>
      </c>
      <c r="I112" s="241"/>
      <c r="J112" s="131" t="s">
        <v>23</v>
      </c>
      <c r="K112" s="170"/>
      <c r="L112" s="170"/>
    </row>
    <row r="113" spans="1:21" s="122" customFormat="1" x14ac:dyDescent="0.2">
      <c r="B113" s="122" t="s">
        <v>34</v>
      </c>
      <c r="D113" s="212"/>
      <c r="E113" s="212"/>
      <c r="F113" s="200">
        <f>SUM(F87:F112)</f>
        <v>9986287858.4360981</v>
      </c>
      <c r="G113" s="200">
        <f>SUM(G87:G112)</f>
        <v>5216140382</v>
      </c>
      <c r="H113" s="201">
        <f t="shared" ref="H113" si="6">SUM(H87:H112)</f>
        <v>643578.71</v>
      </c>
    </row>
    <row r="114" spans="1:21" s="122" customFormat="1" x14ac:dyDescent="0.2">
      <c r="D114" s="212"/>
      <c r="E114" s="212"/>
      <c r="F114" s="190"/>
      <c r="G114" s="190"/>
      <c r="H114" s="190"/>
    </row>
    <row r="115" spans="1:21" s="122" customFormat="1" x14ac:dyDescent="0.2">
      <c r="D115" s="212"/>
      <c r="E115" s="212"/>
      <c r="F115" s="190"/>
      <c r="G115" s="190"/>
      <c r="H115" s="190"/>
    </row>
    <row r="116" spans="1:21" s="122" customFormat="1" x14ac:dyDescent="0.2">
      <c r="D116" s="212"/>
      <c r="E116" s="212"/>
      <c r="F116" s="190"/>
      <c r="G116" s="190"/>
      <c r="H116" s="190"/>
    </row>
    <row r="117" spans="1:21" s="122" customFormat="1" x14ac:dyDescent="0.2">
      <c r="A117" s="126" t="s">
        <v>115</v>
      </c>
      <c r="B117" s="124"/>
      <c r="C117" s="192" t="s">
        <v>277</v>
      </c>
      <c r="D117" s="213"/>
      <c r="E117" s="213"/>
      <c r="F117" s="191"/>
      <c r="G117" s="191"/>
      <c r="H117" s="191"/>
      <c r="I117" s="124"/>
      <c r="J117" s="124"/>
      <c r="K117" s="124"/>
      <c r="L117" s="124"/>
      <c r="M117" s="125"/>
      <c r="N117" s="125"/>
      <c r="O117" s="125"/>
      <c r="P117" s="125"/>
      <c r="Q117" s="125"/>
      <c r="R117" s="125"/>
      <c r="S117" s="125"/>
      <c r="T117" s="125"/>
      <c r="U117" s="125"/>
    </row>
    <row r="118" spans="1:21" s="122" customFormat="1" x14ac:dyDescent="0.2">
      <c r="A118" s="126" t="s">
        <v>116</v>
      </c>
      <c r="B118" s="127"/>
      <c r="C118" s="193">
        <v>7411.91</v>
      </c>
      <c r="D118" s="218"/>
      <c r="E118" s="213"/>
      <c r="F118" s="191"/>
      <c r="G118" s="191"/>
      <c r="H118" s="191"/>
      <c r="I118" s="124"/>
      <c r="J118" s="124"/>
      <c r="K118" s="124"/>
      <c r="L118" s="124"/>
      <c r="M118" s="125"/>
      <c r="N118" s="125"/>
      <c r="O118" s="125"/>
      <c r="P118" s="125"/>
      <c r="Q118" s="125"/>
      <c r="R118" s="125"/>
      <c r="S118" s="125"/>
      <c r="T118" s="125"/>
      <c r="U118" s="125"/>
    </row>
    <row r="119" spans="1:21" s="122" customFormat="1" x14ac:dyDescent="0.2">
      <c r="B119" s="127"/>
      <c r="C119" s="193"/>
      <c r="D119" s="219"/>
      <c r="E119" s="213"/>
      <c r="F119" s="191"/>
      <c r="G119" s="191"/>
      <c r="H119" s="191"/>
      <c r="I119" s="124"/>
      <c r="J119" s="124"/>
      <c r="K119" s="124"/>
      <c r="L119" s="124"/>
      <c r="M119" s="125"/>
      <c r="N119" s="125"/>
      <c r="O119" s="125"/>
      <c r="P119" s="125"/>
      <c r="Q119" s="125"/>
      <c r="R119" s="125"/>
      <c r="S119" s="125"/>
      <c r="T119" s="125"/>
      <c r="U119" s="125"/>
    </row>
    <row r="120" spans="1:21" s="122" customFormat="1" x14ac:dyDescent="0.2">
      <c r="A120" s="128"/>
      <c r="B120" s="129"/>
      <c r="C120" s="129"/>
      <c r="D120" s="220"/>
      <c r="E120" s="213"/>
      <c r="F120" s="191"/>
      <c r="G120" s="191"/>
      <c r="H120" s="191"/>
      <c r="I120" s="124"/>
      <c r="J120" s="124"/>
      <c r="K120" s="124"/>
      <c r="L120" s="124"/>
      <c r="M120" s="125"/>
      <c r="N120" s="125"/>
      <c r="O120" s="125"/>
      <c r="P120" s="125"/>
      <c r="Q120" s="125"/>
      <c r="R120" s="125"/>
      <c r="S120" s="125"/>
      <c r="T120" s="125"/>
      <c r="U120" s="125"/>
    </row>
    <row r="121" spans="1:21" s="122" customFormat="1" x14ac:dyDescent="0.2">
      <c r="A121" s="123"/>
      <c r="B121" s="127" t="s">
        <v>10</v>
      </c>
      <c r="C121" s="129"/>
      <c r="D121" s="220"/>
      <c r="E121" s="213"/>
      <c r="F121" s="191"/>
      <c r="G121" s="191"/>
      <c r="H121" s="191"/>
      <c r="I121" s="124"/>
      <c r="J121" s="124"/>
      <c r="K121" s="124"/>
      <c r="L121" s="124"/>
      <c r="M121" s="125"/>
      <c r="N121" s="125"/>
      <c r="O121" s="125"/>
      <c r="P121" s="125"/>
      <c r="Q121" s="125"/>
      <c r="R121" s="125"/>
      <c r="S121" s="125"/>
      <c r="T121" s="125"/>
      <c r="U121" s="125"/>
    </row>
    <row r="122" spans="1:21" s="122" customFormat="1" x14ac:dyDescent="0.2">
      <c r="A122" s="127"/>
      <c r="B122" s="129"/>
      <c r="C122" s="129"/>
      <c r="D122" s="220"/>
      <c r="E122" s="213"/>
      <c r="F122" s="191"/>
      <c r="G122" s="191"/>
      <c r="H122" s="191"/>
      <c r="I122" s="124"/>
      <c r="J122" s="124"/>
      <c r="K122" s="124"/>
      <c r="L122" s="124"/>
      <c r="M122" s="125"/>
      <c r="N122" s="125"/>
      <c r="O122" s="125"/>
      <c r="P122" s="125"/>
      <c r="Q122" s="125"/>
      <c r="R122" s="125"/>
      <c r="S122" s="125"/>
      <c r="T122" s="125"/>
      <c r="U122" s="125"/>
    </row>
    <row r="123" spans="1:21" ht="14.1" customHeight="1" thickBot="1" x14ac:dyDescent="0.25">
      <c r="A123" s="239" t="s">
        <v>11</v>
      </c>
      <c r="B123" s="242" t="s">
        <v>25</v>
      </c>
      <c r="C123" s="237" t="s">
        <v>13</v>
      </c>
      <c r="D123" s="240" t="s">
        <v>26</v>
      </c>
      <c r="E123" s="240" t="s">
        <v>15</v>
      </c>
      <c r="F123" s="194" t="s">
        <v>16</v>
      </c>
      <c r="G123" s="236" t="s">
        <v>16</v>
      </c>
      <c r="H123" s="236"/>
      <c r="I123" s="237" t="s">
        <v>17</v>
      </c>
      <c r="J123" s="237" t="s">
        <v>18</v>
      </c>
      <c r="K123" s="170"/>
      <c r="L123" s="170"/>
    </row>
    <row r="124" spans="1:21" ht="12.75" thickBot="1" x14ac:dyDescent="0.25">
      <c r="A124" s="239"/>
      <c r="B124" s="243"/>
      <c r="C124" s="237"/>
      <c r="D124" s="240"/>
      <c r="E124" s="240"/>
      <c r="F124" s="195" t="s">
        <v>19</v>
      </c>
      <c r="G124" s="196" t="s">
        <v>20</v>
      </c>
      <c r="H124" s="196" t="s">
        <v>21</v>
      </c>
      <c r="I124" s="237"/>
      <c r="J124" s="237"/>
      <c r="K124" s="170"/>
      <c r="L124" s="170"/>
    </row>
    <row r="125" spans="1:21" x14ac:dyDescent="0.2">
      <c r="A125" s="210"/>
      <c r="B125" s="122" t="s">
        <v>34</v>
      </c>
      <c r="C125" s="210"/>
      <c r="D125" s="215"/>
      <c r="E125" s="215"/>
      <c r="F125" s="203">
        <f>+F113</f>
        <v>9986287858.4360981</v>
      </c>
      <c r="G125" s="203">
        <f>+G113</f>
        <v>5216140382</v>
      </c>
      <c r="H125" s="201">
        <f>+H113</f>
        <v>643578.71</v>
      </c>
      <c r="I125" s="210"/>
      <c r="J125" s="210"/>
      <c r="K125" s="170"/>
      <c r="L125" s="170"/>
    </row>
    <row r="126" spans="1:21" x14ac:dyDescent="0.2">
      <c r="A126" s="131">
        <v>76</v>
      </c>
      <c r="B126" s="197" t="s">
        <v>141</v>
      </c>
      <c r="C126" s="119" t="s">
        <v>89</v>
      </c>
      <c r="D126" s="214">
        <v>45378</v>
      </c>
      <c r="E126" s="214">
        <v>45409</v>
      </c>
      <c r="F126" s="198">
        <f>G126+(H126*$C$118)</f>
        <v>17417988.5</v>
      </c>
      <c r="G126" s="198">
        <v>0</v>
      </c>
      <c r="H126" s="199">
        <v>2350</v>
      </c>
      <c r="I126" s="241" t="s">
        <v>39</v>
      </c>
      <c r="J126" s="131" t="s">
        <v>23</v>
      </c>
      <c r="K126" s="170"/>
      <c r="L126" s="170"/>
    </row>
    <row r="127" spans="1:21" x14ac:dyDescent="0.2">
      <c r="A127" s="131">
        <v>77</v>
      </c>
      <c r="B127" s="197" t="s">
        <v>237</v>
      </c>
      <c r="C127" s="119" t="s">
        <v>73</v>
      </c>
      <c r="D127" s="214">
        <v>45378</v>
      </c>
      <c r="E127" s="214">
        <v>45470</v>
      </c>
      <c r="F127" s="198">
        <f t="shared" ref="F127:F150" si="7">G127+(H127*$C$118)</f>
        <v>314885064.39060003</v>
      </c>
      <c r="G127" s="198">
        <v>0</v>
      </c>
      <c r="H127" s="199">
        <v>42483.66</v>
      </c>
      <c r="I127" s="241"/>
      <c r="J127" s="131" t="s">
        <v>23</v>
      </c>
      <c r="K127" s="170"/>
      <c r="L127" s="170"/>
    </row>
    <row r="128" spans="1:21" x14ac:dyDescent="0.2">
      <c r="A128" s="131">
        <v>78</v>
      </c>
      <c r="B128" s="197" t="s">
        <v>190</v>
      </c>
      <c r="C128" s="119" t="s">
        <v>73</v>
      </c>
      <c r="D128" s="214">
        <v>45359</v>
      </c>
      <c r="E128" s="214">
        <v>45390</v>
      </c>
      <c r="F128" s="198">
        <f t="shared" si="7"/>
        <v>92388939.316300005</v>
      </c>
      <c r="G128" s="198">
        <v>0</v>
      </c>
      <c r="H128" s="199">
        <v>12464.93</v>
      </c>
      <c r="I128" s="241"/>
      <c r="J128" s="131" t="s">
        <v>23</v>
      </c>
      <c r="K128" s="170"/>
      <c r="L128" s="171"/>
    </row>
    <row r="129" spans="1:12" x14ac:dyDescent="0.2">
      <c r="A129" s="131">
        <v>79</v>
      </c>
      <c r="B129" s="197" t="s">
        <v>54</v>
      </c>
      <c r="C129" s="119" t="s">
        <v>89</v>
      </c>
      <c r="D129" s="214">
        <v>45093</v>
      </c>
      <c r="E129" s="214">
        <v>45459</v>
      </c>
      <c r="F129" s="198">
        <f t="shared" si="7"/>
        <v>271645912</v>
      </c>
      <c r="G129" s="198">
        <v>271645912</v>
      </c>
      <c r="H129" s="199">
        <v>0</v>
      </c>
      <c r="I129" s="241"/>
      <c r="J129" s="131" t="s">
        <v>23</v>
      </c>
      <c r="K129" s="170"/>
      <c r="L129" s="171"/>
    </row>
    <row r="130" spans="1:12" x14ac:dyDescent="0.2">
      <c r="A130" s="131">
        <v>80</v>
      </c>
      <c r="B130" s="197" t="s">
        <v>238</v>
      </c>
      <c r="C130" s="119" t="s">
        <v>73</v>
      </c>
      <c r="D130" s="214">
        <v>45373</v>
      </c>
      <c r="E130" s="214">
        <v>45404</v>
      </c>
      <c r="F130" s="198">
        <f t="shared" si="7"/>
        <v>649044</v>
      </c>
      <c r="G130" s="198">
        <v>649044</v>
      </c>
      <c r="H130" s="199">
        <v>0</v>
      </c>
      <c r="I130" s="241"/>
      <c r="J130" s="131" t="s">
        <v>23</v>
      </c>
      <c r="K130" s="170"/>
      <c r="L130" s="170"/>
    </row>
    <row r="131" spans="1:12" x14ac:dyDescent="0.2">
      <c r="A131" s="131">
        <v>81</v>
      </c>
      <c r="B131" s="197" t="s">
        <v>298</v>
      </c>
      <c r="C131" s="119" t="s">
        <v>73</v>
      </c>
      <c r="D131" s="214">
        <v>45377</v>
      </c>
      <c r="E131" s="214">
        <v>45388</v>
      </c>
      <c r="F131" s="198">
        <f t="shared" si="7"/>
        <v>500000</v>
      </c>
      <c r="G131" s="198">
        <v>500000</v>
      </c>
      <c r="H131" s="199">
        <v>0</v>
      </c>
      <c r="I131" s="241"/>
      <c r="J131" s="131" t="s">
        <v>23</v>
      </c>
      <c r="K131" s="170"/>
      <c r="L131" s="170"/>
    </row>
    <row r="132" spans="1:12" x14ac:dyDescent="0.2">
      <c r="A132" s="131">
        <v>82</v>
      </c>
      <c r="B132" s="197" t="s">
        <v>191</v>
      </c>
      <c r="C132" s="119" t="s">
        <v>73</v>
      </c>
      <c r="D132" s="214">
        <v>45354</v>
      </c>
      <c r="E132" s="214">
        <v>45385</v>
      </c>
      <c r="F132" s="198">
        <f t="shared" si="7"/>
        <v>23733274</v>
      </c>
      <c r="G132" s="198">
        <v>23733274</v>
      </c>
      <c r="H132" s="199">
        <v>0</v>
      </c>
      <c r="I132" s="241"/>
      <c r="J132" s="131" t="s">
        <v>23</v>
      </c>
      <c r="K132" s="170"/>
      <c r="L132" s="170"/>
    </row>
    <row r="133" spans="1:12" x14ac:dyDescent="0.2">
      <c r="A133" s="131">
        <v>83</v>
      </c>
      <c r="B133" s="197" t="s">
        <v>97</v>
      </c>
      <c r="C133" s="119" t="s">
        <v>73</v>
      </c>
      <c r="D133" s="214">
        <v>45377</v>
      </c>
      <c r="E133" s="214">
        <v>45391</v>
      </c>
      <c r="F133" s="198">
        <f t="shared" si="7"/>
        <v>834000</v>
      </c>
      <c r="G133" s="198">
        <v>834000</v>
      </c>
      <c r="H133" s="199">
        <v>0</v>
      </c>
      <c r="I133" s="241"/>
      <c r="J133" s="131" t="s">
        <v>23</v>
      </c>
      <c r="K133" s="170"/>
      <c r="L133" s="170"/>
    </row>
    <row r="134" spans="1:12" x14ac:dyDescent="0.2">
      <c r="A134" s="131">
        <v>84</v>
      </c>
      <c r="B134" s="197" t="s">
        <v>142</v>
      </c>
      <c r="C134" s="119" t="s">
        <v>73</v>
      </c>
      <c r="D134" s="214">
        <v>45353</v>
      </c>
      <c r="E134" s="214">
        <v>45384</v>
      </c>
      <c r="F134" s="198">
        <f t="shared" si="7"/>
        <v>5900000</v>
      </c>
      <c r="G134" s="198">
        <v>5900000</v>
      </c>
      <c r="H134" s="199">
        <v>0</v>
      </c>
      <c r="I134" s="241"/>
      <c r="J134" s="131" t="s">
        <v>23</v>
      </c>
      <c r="K134" s="170"/>
      <c r="L134" s="170"/>
    </row>
    <row r="135" spans="1:12" x14ac:dyDescent="0.2">
      <c r="A135" s="131">
        <v>85</v>
      </c>
      <c r="B135" s="197" t="s">
        <v>143</v>
      </c>
      <c r="C135" s="119" t="s">
        <v>73</v>
      </c>
      <c r="D135" s="214">
        <v>45367</v>
      </c>
      <c r="E135" s="214">
        <v>45459</v>
      </c>
      <c r="F135" s="198">
        <f t="shared" si="7"/>
        <v>27749000</v>
      </c>
      <c r="G135" s="198">
        <v>27749000</v>
      </c>
      <c r="H135" s="199">
        <v>0</v>
      </c>
      <c r="I135" s="241"/>
      <c r="J135" s="131" t="s">
        <v>23</v>
      </c>
      <c r="K135" s="170"/>
      <c r="L135" s="170"/>
    </row>
    <row r="136" spans="1:12" x14ac:dyDescent="0.2">
      <c r="A136" s="131">
        <v>86</v>
      </c>
      <c r="B136" s="197" t="s">
        <v>299</v>
      </c>
      <c r="C136" s="119" t="s">
        <v>73</v>
      </c>
      <c r="D136" s="214">
        <v>45374</v>
      </c>
      <c r="E136" s="214">
        <v>45405</v>
      </c>
      <c r="F136" s="198">
        <f t="shared" si="7"/>
        <v>1900000</v>
      </c>
      <c r="G136" s="198">
        <v>1900000</v>
      </c>
      <c r="H136" s="199">
        <v>0</v>
      </c>
      <c r="I136" s="241"/>
      <c r="J136" s="131" t="s">
        <v>23</v>
      </c>
      <c r="K136" s="170"/>
      <c r="L136" s="170"/>
    </row>
    <row r="137" spans="1:12" x14ac:dyDescent="0.2">
      <c r="A137" s="131">
        <v>87</v>
      </c>
      <c r="B137" s="197" t="s">
        <v>211</v>
      </c>
      <c r="C137" s="119" t="s">
        <v>73</v>
      </c>
      <c r="D137" s="214">
        <v>45365</v>
      </c>
      <c r="E137" s="214">
        <v>45396</v>
      </c>
      <c r="F137" s="198">
        <f t="shared" si="7"/>
        <v>7745000</v>
      </c>
      <c r="G137" s="198">
        <v>7745000</v>
      </c>
      <c r="H137" s="199">
        <v>0</v>
      </c>
      <c r="I137" s="241"/>
      <c r="J137" s="131" t="s">
        <v>23</v>
      </c>
      <c r="K137" s="170"/>
      <c r="L137" s="171"/>
    </row>
    <row r="138" spans="1:12" x14ac:dyDescent="0.2">
      <c r="A138" s="131">
        <v>88</v>
      </c>
      <c r="B138" s="197" t="s">
        <v>300</v>
      </c>
      <c r="C138" s="119" t="s">
        <v>73</v>
      </c>
      <c r="D138" s="214">
        <v>45299</v>
      </c>
      <c r="E138" s="214">
        <v>45634</v>
      </c>
      <c r="F138" s="198">
        <f t="shared" si="7"/>
        <v>172549116.5618</v>
      </c>
      <c r="G138" s="198">
        <v>0</v>
      </c>
      <c r="H138" s="199">
        <v>23279.98</v>
      </c>
      <c r="I138" s="241"/>
      <c r="J138" s="131" t="s">
        <v>23</v>
      </c>
      <c r="K138" s="170"/>
      <c r="L138" s="171"/>
    </row>
    <row r="139" spans="1:12" x14ac:dyDescent="0.2">
      <c r="A139" s="131">
        <v>89</v>
      </c>
      <c r="B139" s="197" t="s">
        <v>239</v>
      </c>
      <c r="C139" s="119" t="s">
        <v>123</v>
      </c>
      <c r="D139" s="214">
        <v>45372</v>
      </c>
      <c r="E139" s="214">
        <v>45403</v>
      </c>
      <c r="F139" s="198">
        <f t="shared" si="7"/>
        <v>18926509.079999998</v>
      </c>
      <c r="G139" s="198">
        <v>2709250</v>
      </c>
      <c r="H139" s="199">
        <v>2188</v>
      </c>
      <c r="I139" s="241"/>
      <c r="J139" s="131" t="s">
        <v>23</v>
      </c>
      <c r="K139" s="170"/>
      <c r="L139" s="170"/>
    </row>
    <row r="140" spans="1:12" x14ac:dyDescent="0.2">
      <c r="A140" s="131">
        <v>90</v>
      </c>
      <c r="B140" s="197" t="s">
        <v>62</v>
      </c>
      <c r="C140" s="119" t="s">
        <v>73</v>
      </c>
      <c r="D140" s="214">
        <v>45370</v>
      </c>
      <c r="E140" s="214">
        <v>45462</v>
      </c>
      <c r="F140" s="198">
        <f t="shared" si="7"/>
        <v>110731771</v>
      </c>
      <c r="G140" s="198">
        <v>110731771</v>
      </c>
      <c r="H140" s="199">
        <v>0</v>
      </c>
      <c r="I140" s="241"/>
      <c r="J140" s="131" t="s">
        <v>23</v>
      </c>
      <c r="K140" s="170"/>
      <c r="L140" s="170"/>
    </row>
    <row r="141" spans="1:12" x14ac:dyDescent="0.2">
      <c r="A141" s="131">
        <v>91</v>
      </c>
      <c r="B141" s="197" t="s">
        <v>301</v>
      </c>
      <c r="C141" s="119" t="s">
        <v>210</v>
      </c>
      <c r="D141" s="214">
        <v>45377</v>
      </c>
      <c r="E141" s="214">
        <v>45408</v>
      </c>
      <c r="F141" s="198">
        <f t="shared" si="7"/>
        <v>1460968660</v>
      </c>
      <c r="G141" s="198">
        <v>1460968660</v>
      </c>
      <c r="H141" s="199">
        <v>0</v>
      </c>
      <c r="I141" s="241"/>
      <c r="J141" s="131" t="s">
        <v>23</v>
      </c>
      <c r="K141" s="170"/>
      <c r="L141" s="170"/>
    </row>
    <row r="142" spans="1:12" x14ac:dyDescent="0.2">
      <c r="A142" s="131">
        <v>92</v>
      </c>
      <c r="B142" s="197" t="s">
        <v>302</v>
      </c>
      <c r="C142" s="119" t="s">
        <v>73</v>
      </c>
      <c r="D142" s="214">
        <v>45377</v>
      </c>
      <c r="E142" s="214">
        <v>45408</v>
      </c>
      <c r="F142" s="198">
        <f t="shared" si="7"/>
        <v>41776640</v>
      </c>
      <c r="G142" s="198">
        <v>41776640</v>
      </c>
      <c r="H142" s="199">
        <v>0</v>
      </c>
      <c r="I142" s="241"/>
      <c r="J142" s="131" t="s">
        <v>23</v>
      </c>
      <c r="K142" s="170"/>
      <c r="L142" s="170"/>
    </row>
    <row r="143" spans="1:12" x14ac:dyDescent="0.2">
      <c r="A143" s="131">
        <v>93</v>
      </c>
      <c r="B143" s="197" t="s">
        <v>98</v>
      </c>
      <c r="C143" s="119" t="s">
        <v>73</v>
      </c>
      <c r="D143" s="214">
        <v>45361</v>
      </c>
      <c r="E143" s="214">
        <v>45392</v>
      </c>
      <c r="F143" s="198">
        <f t="shared" si="7"/>
        <v>3300000</v>
      </c>
      <c r="G143" s="198">
        <v>3300000</v>
      </c>
      <c r="H143" s="199">
        <v>0</v>
      </c>
      <c r="I143" s="241"/>
      <c r="J143" s="131" t="s">
        <v>23</v>
      </c>
      <c r="K143" s="170"/>
      <c r="L143" s="170"/>
    </row>
    <row r="144" spans="1:12" x14ac:dyDescent="0.2">
      <c r="A144" s="131">
        <v>94</v>
      </c>
      <c r="B144" s="197" t="s">
        <v>209</v>
      </c>
      <c r="C144" s="119" t="s">
        <v>73</v>
      </c>
      <c r="D144" s="214">
        <v>45355</v>
      </c>
      <c r="E144" s="214">
        <v>45386</v>
      </c>
      <c r="F144" s="198">
        <f t="shared" si="7"/>
        <v>6600000</v>
      </c>
      <c r="G144" s="198">
        <v>6600000</v>
      </c>
      <c r="H144" s="199">
        <v>0</v>
      </c>
      <c r="I144" s="241"/>
      <c r="J144" s="131" t="s">
        <v>23</v>
      </c>
      <c r="K144" s="170"/>
      <c r="L144" s="170"/>
    </row>
    <row r="145" spans="1:21" ht="12" customHeight="1" x14ac:dyDescent="0.2">
      <c r="A145" s="131">
        <v>95</v>
      </c>
      <c r="B145" s="197" t="s">
        <v>303</v>
      </c>
      <c r="C145" s="119" t="s">
        <v>73</v>
      </c>
      <c r="D145" s="214">
        <v>45361</v>
      </c>
      <c r="E145" s="214">
        <v>45392</v>
      </c>
      <c r="F145" s="198">
        <f t="shared" si="7"/>
        <v>1540000</v>
      </c>
      <c r="G145" s="198">
        <v>1540000</v>
      </c>
      <c r="H145" s="199">
        <v>0</v>
      </c>
      <c r="I145" s="241"/>
      <c r="J145" s="131" t="s">
        <v>23</v>
      </c>
      <c r="K145" s="170"/>
      <c r="L145" s="170"/>
    </row>
    <row r="146" spans="1:21" ht="15" customHeight="1" x14ac:dyDescent="0.2">
      <c r="A146" s="131">
        <v>96</v>
      </c>
      <c r="B146" s="197" t="s">
        <v>208</v>
      </c>
      <c r="C146" s="119" t="s">
        <v>73</v>
      </c>
      <c r="D146" s="214">
        <v>45365</v>
      </c>
      <c r="E146" s="214">
        <v>45396</v>
      </c>
      <c r="F146" s="198">
        <f t="shared" si="7"/>
        <v>37550550</v>
      </c>
      <c r="G146" s="198">
        <v>37550550</v>
      </c>
      <c r="H146" s="199">
        <v>0</v>
      </c>
      <c r="I146" s="241"/>
      <c r="J146" s="131" t="s">
        <v>23</v>
      </c>
      <c r="K146" s="170"/>
      <c r="L146" s="170"/>
    </row>
    <row r="147" spans="1:21" x14ac:dyDescent="0.2">
      <c r="A147" s="131">
        <v>97</v>
      </c>
      <c r="B147" s="197" t="s">
        <v>304</v>
      </c>
      <c r="C147" s="119" t="s">
        <v>73</v>
      </c>
      <c r="D147" s="214">
        <v>45355</v>
      </c>
      <c r="E147" s="214">
        <v>45386</v>
      </c>
      <c r="F147" s="198">
        <f t="shared" si="7"/>
        <v>7110000</v>
      </c>
      <c r="G147" s="198">
        <v>7110000</v>
      </c>
      <c r="H147" s="199">
        <v>0</v>
      </c>
      <c r="I147" s="241"/>
      <c r="J147" s="131" t="s">
        <v>23</v>
      </c>
      <c r="K147" s="170"/>
      <c r="L147" s="170"/>
    </row>
    <row r="148" spans="1:21" x14ac:dyDescent="0.2">
      <c r="A148" s="131">
        <v>98</v>
      </c>
      <c r="B148" s="197" t="s">
        <v>172</v>
      </c>
      <c r="C148" s="119" t="s">
        <v>73</v>
      </c>
      <c r="D148" s="214">
        <v>45376</v>
      </c>
      <c r="E148" s="214">
        <v>45407</v>
      </c>
      <c r="F148" s="198">
        <f t="shared" si="7"/>
        <v>35271189</v>
      </c>
      <c r="G148" s="198">
        <v>35271189</v>
      </c>
      <c r="H148" s="199">
        <v>0</v>
      </c>
      <c r="I148" s="241"/>
      <c r="J148" s="131" t="s">
        <v>23</v>
      </c>
      <c r="K148" s="170"/>
      <c r="L148" s="170"/>
    </row>
    <row r="149" spans="1:21" x14ac:dyDescent="0.2">
      <c r="A149" s="131">
        <v>99</v>
      </c>
      <c r="B149" s="197" t="s">
        <v>240</v>
      </c>
      <c r="C149" s="119" t="s">
        <v>73</v>
      </c>
      <c r="D149" s="214">
        <v>45354</v>
      </c>
      <c r="E149" s="214">
        <v>45385</v>
      </c>
      <c r="F149" s="198">
        <f t="shared" si="7"/>
        <v>7000000</v>
      </c>
      <c r="G149" s="198">
        <v>7000000</v>
      </c>
      <c r="H149" s="199">
        <v>0</v>
      </c>
      <c r="I149" s="241"/>
      <c r="J149" s="131" t="s">
        <v>23</v>
      </c>
      <c r="K149" s="170"/>
      <c r="L149" s="170"/>
    </row>
    <row r="150" spans="1:21" x14ac:dyDescent="0.2">
      <c r="A150" s="131">
        <v>100</v>
      </c>
      <c r="B150" s="197" t="s">
        <v>305</v>
      </c>
      <c r="C150" s="119" t="s">
        <v>73</v>
      </c>
      <c r="D150" s="214">
        <v>45354</v>
      </c>
      <c r="E150" s="214">
        <v>45385</v>
      </c>
      <c r="F150" s="198">
        <f t="shared" si="7"/>
        <v>2000000</v>
      </c>
      <c r="G150" s="198">
        <v>2000000</v>
      </c>
      <c r="H150" s="199">
        <v>0</v>
      </c>
      <c r="I150" s="241"/>
      <c r="J150" s="131" t="s">
        <v>23</v>
      </c>
      <c r="K150" s="170"/>
      <c r="L150" s="170"/>
    </row>
    <row r="151" spans="1:21" s="122" customFormat="1" x14ac:dyDescent="0.2">
      <c r="B151" s="122" t="s">
        <v>34</v>
      </c>
      <c r="D151" s="212"/>
      <c r="E151" s="212"/>
      <c r="F151" s="200">
        <f>SUM(F125:F150)</f>
        <v>12656960516.284798</v>
      </c>
      <c r="G151" s="200">
        <f t="shared" ref="G151:H151" si="8">SUM(G125:G150)</f>
        <v>7273354672</v>
      </c>
      <c r="H151" s="201">
        <f t="shared" si="8"/>
        <v>726345.28</v>
      </c>
    </row>
    <row r="152" spans="1:21" s="122" customFormat="1" x14ac:dyDescent="0.2">
      <c r="D152" s="212"/>
      <c r="E152" s="212"/>
      <c r="F152" s="202"/>
      <c r="G152" s="202"/>
      <c r="H152" s="202"/>
    </row>
    <row r="153" spans="1:21" s="122" customFormat="1" x14ac:dyDescent="0.2">
      <c r="D153" s="212"/>
      <c r="E153" s="212"/>
      <c r="F153" s="190"/>
      <c r="G153" s="190"/>
      <c r="H153" s="190"/>
    </row>
    <row r="154" spans="1:21" s="122" customFormat="1" x14ac:dyDescent="0.2">
      <c r="D154" s="212"/>
      <c r="E154" s="212"/>
      <c r="F154" s="190"/>
      <c r="G154" s="190"/>
      <c r="H154" s="190"/>
    </row>
    <row r="155" spans="1:21" s="122" customFormat="1" x14ac:dyDescent="0.2">
      <c r="A155" s="123"/>
      <c r="B155" s="124"/>
      <c r="C155" s="124"/>
      <c r="D155" s="213"/>
      <c r="E155" s="213"/>
      <c r="F155" s="191"/>
      <c r="G155" s="191"/>
      <c r="H155" s="191"/>
      <c r="I155" s="124"/>
      <c r="J155" s="124"/>
      <c r="K155" s="124"/>
      <c r="L155" s="124"/>
      <c r="M155" s="125"/>
      <c r="N155" s="125"/>
      <c r="O155" s="125"/>
      <c r="P155" s="125"/>
      <c r="Q155" s="125"/>
      <c r="R155" s="125"/>
      <c r="S155" s="125"/>
      <c r="T155" s="125"/>
      <c r="U155" s="125"/>
    </row>
    <row r="156" spans="1:21" s="122" customFormat="1" x14ac:dyDescent="0.2">
      <c r="A156" s="126" t="s">
        <v>115</v>
      </c>
      <c r="B156" s="127"/>
      <c r="C156" s="192" t="s">
        <v>277</v>
      </c>
      <c r="D156" s="218"/>
      <c r="E156" s="213"/>
      <c r="F156" s="191"/>
      <c r="G156" s="191"/>
      <c r="H156" s="191"/>
      <c r="I156" s="124"/>
      <c r="J156" s="124"/>
      <c r="K156" s="124"/>
      <c r="L156" s="124"/>
      <c r="M156" s="125"/>
      <c r="N156" s="125"/>
      <c r="O156" s="125"/>
      <c r="P156" s="125"/>
      <c r="Q156" s="125"/>
      <c r="R156" s="125"/>
      <c r="S156" s="125"/>
      <c r="T156" s="125"/>
      <c r="U156" s="125"/>
    </row>
    <row r="157" spans="1:21" s="122" customFormat="1" x14ac:dyDescent="0.2">
      <c r="A157" s="126" t="s">
        <v>116</v>
      </c>
      <c r="B157" s="127"/>
      <c r="C157" s="193">
        <v>7411.91</v>
      </c>
      <c r="D157" s="219"/>
      <c r="E157" s="213"/>
      <c r="F157" s="191"/>
      <c r="G157" s="191"/>
      <c r="H157" s="191"/>
      <c r="I157" s="124"/>
      <c r="J157" s="124"/>
      <c r="K157" s="124"/>
      <c r="L157" s="124"/>
      <c r="M157" s="125"/>
      <c r="N157" s="125"/>
      <c r="O157" s="125"/>
      <c r="P157" s="125"/>
      <c r="Q157" s="125"/>
      <c r="R157" s="125"/>
      <c r="S157" s="125"/>
      <c r="T157" s="125"/>
      <c r="U157" s="125"/>
    </row>
    <row r="158" spans="1:21" s="122" customFormat="1" x14ac:dyDescent="0.2">
      <c r="A158" s="128"/>
      <c r="B158" s="129"/>
      <c r="C158" s="129"/>
      <c r="D158" s="220"/>
      <c r="E158" s="213"/>
      <c r="F158" s="191"/>
      <c r="G158" s="191"/>
      <c r="H158" s="191"/>
      <c r="I158" s="124"/>
      <c r="J158" s="124"/>
      <c r="K158" s="124"/>
      <c r="L158" s="124"/>
      <c r="M158" s="125"/>
      <c r="N158" s="125"/>
      <c r="O158" s="125"/>
      <c r="P158" s="125"/>
      <c r="Q158" s="125"/>
      <c r="R158" s="125"/>
      <c r="S158" s="125"/>
      <c r="T158" s="125"/>
      <c r="U158" s="125"/>
    </row>
    <row r="159" spans="1:21" s="122" customFormat="1" x14ac:dyDescent="0.2">
      <c r="A159" s="123"/>
      <c r="B159" s="127" t="s">
        <v>10</v>
      </c>
      <c r="C159" s="129"/>
      <c r="D159" s="220"/>
      <c r="E159" s="213"/>
      <c r="F159" s="191"/>
      <c r="G159" s="191"/>
      <c r="H159" s="191"/>
      <c r="I159" s="124"/>
      <c r="J159" s="124"/>
      <c r="K159" s="124"/>
      <c r="L159" s="124"/>
      <c r="M159" s="125"/>
      <c r="N159" s="125"/>
      <c r="O159" s="125"/>
      <c r="P159" s="125"/>
      <c r="Q159" s="125"/>
      <c r="R159" s="125"/>
      <c r="S159" s="125"/>
      <c r="T159" s="125"/>
      <c r="U159" s="125"/>
    </row>
    <row r="160" spans="1:21" s="122" customFormat="1" x14ac:dyDescent="0.2">
      <c r="A160" s="127"/>
      <c r="B160" s="129"/>
      <c r="C160" s="129"/>
      <c r="D160" s="220"/>
      <c r="E160" s="213"/>
      <c r="F160" s="191"/>
      <c r="G160" s="191"/>
      <c r="H160" s="191"/>
      <c r="I160" s="124"/>
      <c r="J160" s="124"/>
      <c r="K160" s="124"/>
      <c r="L160" s="124"/>
      <c r="M160" s="125"/>
      <c r="N160" s="125"/>
      <c r="O160" s="125"/>
      <c r="P160" s="125"/>
      <c r="Q160" s="125"/>
      <c r="R160" s="125"/>
      <c r="S160" s="125"/>
      <c r="T160" s="125"/>
      <c r="U160" s="125"/>
    </row>
    <row r="161" spans="1:12" ht="14.1" customHeight="1" thickBot="1" x14ac:dyDescent="0.25">
      <c r="A161" s="239" t="s">
        <v>11</v>
      </c>
      <c r="B161" s="237" t="s">
        <v>25</v>
      </c>
      <c r="C161" s="237" t="s">
        <v>13</v>
      </c>
      <c r="D161" s="240" t="s">
        <v>26</v>
      </c>
      <c r="E161" s="240" t="s">
        <v>15</v>
      </c>
      <c r="F161" s="194" t="s">
        <v>16</v>
      </c>
      <c r="G161" s="236" t="s">
        <v>16</v>
      </c>
      <c r="H161" s="236"/>
      <c r="I161" s="237" t="s">
        <v>17</v>
      </c>
      <c r="J161" s="237" t="s">
        <v>18</v>
      </c>
      <c r="K161" s="170"/>
      <c r="L161" s="170"/>
    </row>
    <row r="162" spans="1:12" ht="12.75" thickBot="1" x14ac:dyDescent="0.25">
      <c r="A162" s="239"/>
      <c r="B162" s="237"/>
      <c r="C162" s="237"/>
      <c r="D162" s="240"/>
      <c r="E162" s="240"/>
      <c r="F162" s="195" t="s">
        <v>19</v>
      </c>
      <c r="G162" s="196" t="s">
        <v>20</v>
      </c>
      <c r="H162" s="196" t="s">
        <v>21</v>
      </c>
      <c r="I162" s="237"/>
      <c r="J162" s="237"/>
      <c r="K162" s="170"/>
      <c r="L162" s="170"/>
    </row>
    <row r="163" spans="1:12" x14ac:dyDescent="0.2">
      <c r="A163" s="210"/>
      <c r="B163" s="122" t="s">
        <v>34</v>
      </c>
      <c r="C163" s="210"/>
      <c r="D163" s="215"/>
      <c r="E163" s="215"/>
      <c r="F163" s="203">
        <f>+F151</f>
        <v>12656960516.284798</v>
      </c>
      <c r="G163" s="203">
        <f>+G151</f>
        <v>7273354672</v>
      </c>
      <c r="H163" s="201">
        <f>+H151</f>
        <v>726345.28</v>
      </c>
      <c r="I163" s="210"/>
      <c r="J163" s="210"/>
      <c r="K163" s="170"/>
      <c r="L163" s="170"/>
    </row>
    <row r="164" spans="1:12" ht="12" customHeight="1" x14ac:dyDescent="0.2">
      <c r="A164" s="131">
        <v>101</v>
      </c>
      <c r="B164" s="197" t="s">
        <v>241</v>
      </c>
      <c r="C164" s="119" t="s">
        <v>73</v>
      </c>
      <c r="D164" s="214">
        <v>45357</v>
      </c>
      <c r="E164" s="214">
        <v>45388</v>
      </c>
      <c r="F164" s="198">
        <f>G164+(H164*$C$157)</f>
        <v>5000000</v>
      </c>
      <c r="G164" s="198">
        <v>5000000</v>
      </c>
      <c r="H164" s="199">
        <v>0</v>
      </c>
      <c r="I164" s="238" t="s">
        <v>39</v>
      </c>
      <c r="J164" s="131" t="s">
        <v>23</v>
      </c>
      <c r="K164" s="170"/>
      <c r="L164" s="170"/>
    </row>
    <row r="165" spans="1:12" x14ac:dyDescent="0.2">
      <c r="A165" s="131">
        <v>102</v>
      </c>
      <c r="B165" s="197" t="s">
        <v>242</v>
      </c>
      <c r="C165" s="119" t="s">
        <v>73</v>
      </c>
      <c r="D165" s="214">
        <v>45358</v>
      </c>
      <c r="E165" s="214">
        <v>45389</v>
      </c>
      <c r="F165" s="198">
        <f t="shared" ref="F165:F188" si="9">G165+(H165*$C$157)</f>
        <v>2400000</v>
      </c>
      <c r="G165" s="198">
        <v>2400000</v>
      </c>
      <c r="H165" s="199">
        <v>0</v>
      </c>
      <c r="I165" s="238"/>
      <c r="J165" s="131" t="s">
        <v>23</v>
      </c>
      <c r="K165" s="170"/>
      <c r="L165" s="170"/>
    </row>
    <row r="166" spans="1:12" x14ac:dyDescent="0.2">
      <c r="A166" s="131">
        <v>103</v>
      </c>
      <c r="B166" s="197" t="s">
        <v>207</v>
      </c>
      <c r="C166" s="119" t="s">
        <v>89</v>
      </c>
      <c r="D166" s="214">
        <v>45378</v>
      </c>
      <c r="E166" s="214">
        <v>45409</v>
      </c>
      <c r="F166" s="198">
        <f t="shared" si="9"/>
        <v>19167125.140899997</v>
      </c>
      <c r="G166" s="198">
        <v>0</v>
      </c>
      <c r="H166" s="199">
        <v>2585.9899999999998</v>
      </c>
      <c r="I166" s="238"/>
      <c r="J166" s="131" t="s">
        <v>23</v>
      </c>
      <c r="K166" s="170"/>
      <c r="L166" s="170"/>
    </row>
    <row r="167" spans="1:12" x14ac:dyDescent="0.2">
      <c r="A167" s="131">
        <v>104</v>
      </c>
      <c r="B167" s="197" t="s">
        <v>63</v>
      </c>
      <c r="C167" s="119" t="s">
        <v>73</v>
      </c>
      <c r="D167" s="214">
        <v>45369</v>
      </c>
      <c r="E167" s="214">
        <v>45400</v>
      </c>
      <c r="F167" s="198">
        <f t="shared" si="9"/>
        <v>1253175</v>
      </c>
      <c r="G167" s="198">
        <v>1253175</v>
      </c>
      <c r="H167" s="199">
        <v>0</v>
      </c>
      <c r="I167" s="238"/>
      <c r="J167" s="131" t="s">
        <v>23</v>
      </c>
      <c r="K167" s="170"/>
      <c r="L167" s="170"/>
    </row>
    <row r="168" spans="1:12" x14ac:dyDescent="0.2">
      <c r="A168" s="131">
        <v>105</v>
      </c>
      <c r="B168" s="197" t="s">
        <v>306</v>
      </c>
      <c r="C168" s="119" t="s">
        <v>73</v>
      </c>
      <c r="D168" s="214">
        <v>45358</v>
      </c>
      <c r="E168" s="214">
        <v>45389</v>
      </c>
      <c r="F168" s="198">
        <f t="shared" si="9"/>
        <v>20493634.673599999</v>
      </c>
      <c r="G168" s="198">
        <v>0</v>
      </c>
      <c r="H168" s="199">
        <v>2764.96</v>
      </c>
      <c r="I168" s="238"/>
      <c r="J168" s="131" t="s">
        <v>23</v>
      </c>
      <c r="K168" s="170"/>
      <c r="L168" s="170"/>
    </row>
    <row r="169" spans="1:12" x14ac:dyDescent="0.2">
      <c r="A169" s="131">
        <v>106</v>
      </c>
      <c r="B169" s="197" t="s">
        <v>99</v>
      </c>
      <c r="C169" s="119" t="s">
        <v>123</v>
      </c>
      <c r="D169" s="214">
        <v>45360</v>
      </c>
      <c r="E169" s="214">
        <v>45391</v>
      </c>
      <c r="F169" s="198">
        <f t="shared" si="9"/>
        <v>138003157</v>
      </c>
      <c r="G169" s="198">
        <v>138003157</v>
      </c>
      <c r="H169" s="199">
        <v>0</v>
      </c>
      <c r="I169" s="238"/>
      <c r="J169" s="131" t="s">
        <v>23</v>
      </c>
      <c r="K169" s="170"/>
      <c r="L169" s="170"/>
    </row>
    <row r="170" spans="1:12" x14ac:dyDescent="0.2">
      <c r="A170" s="131">
        <v>107</v>
      </c>
      <c r="B170" s="197" t="s">
        <v>49</v>
      </c>
      <c r="C170" s="119" t="s">
        <v>73</v>
      </c>
      <c r="D170" s="214">
        <v>45377</v>
      </c>
      <c r="E170" s="214">
        <v>45408</v>
      </c>
      <c r="F170" s="198">
        <f t="shared" si="9"/>
        <v>7560000</v>
      </c>
      <c r="G170" s="198">
        <v>7560000</v>
      </c>
      <c r="H170" s="199">
        <v>0</v>
      </c>
      <c r="I170" s="238"/>
      <c r="J170" s="131" t="s">
        <v>23</v>
      </c>
      <c r="K170" s="170"/>
      <c r="L170" s="170"/>
    </row>
    <row r="171" spans="1:12" x14ac:dyDescent="0.2">
      <c r="A171" s="131">
        <v>108</v>
      </c>
      <c r="B171" s="197" t="s">
        <v>64</v>
      </c>
      <c r="C171" s="119" t="s">
        <v>73</v>
      </c>
      <c r="D171" s="214">
        <v>45372</v>
      </c>
      <c r="E171" s="214">
        <v>45433</v>
      </c>
      <c r="F171" s="198">
        <f t="shared" si="9"/>
        <v>49631331</v>
      </c>
      <c r="G171" s="198">
        <v>49631331</v>
      </c>
      <c r="H171" s="199">
        <v>0</v>
      </c>
      <c r="I171" s="238"/>
      <c r="J171" s="131" t="s">
        <v>23</v>
      </c>
      <c r="K171" s="170"/>
      <c r="L171" s="170"/>
    </row>
    <row r="172" spans="1:12" x14ac:dyDescent="0.2">
      <c r="A172" s="131">
        <v>109</v>
      </c>
      <c r="B172" s="197" t="s">
        <v>144</v>
      </c>
      <c r="C172" s="119" t="s">
        <v>73</v>
      </c>
      <c r="D172" s="214">
        <v>45366</v>
      </c>
      <c r="E172" s="214">
        <v>45426</v>
      </c>
      <c r="F172" s="198">
        <f t="shared" si="9"/>
        <v>14951665</v>
      </c>
      <c r="G172" s="198">
        <v>14951665</v>
      </c>
      <c r="H172" s="199">
        <v>0</v>
      </c>
      <c r="I172" s="238"/>
      <c r="J172" s="131" t="s">
        <v>23</v>
      </c>
      <c r="K172" s="170"/>
      <c r="L172" s="170"/>
    </row>
    <row r="173" spans="1:12" x14ac:dyDescent="0.2">
      <c r="A173" s="131">
        <v>110</v>
      </c>
      <c r="B173" s="197" t="s">
        <v>243</v>
      </c>
      <c r="C173" s="119" t="s">
        <v>89</v>
      </c>
      <c r="D173" s="214">
        <v>45371</v>
      </c>
      <c r="E173" s="214">
        <v>45736</v>
      </c>
      <c r="F173" s="198">
        <f t="shared" si="9"/>
        <v>128026260</v>
      </c>
      <c r="G173" s="198">
        <v>128026260</v>
      </c>
      <c r="H173" s="199">
        <v>0</v>
      </c>
      <c r="I173" s="238"/>
      <c r="J173" s="131" t="s">
        <v>23</v>
      </c>
      <c r="K173" s="170"/>
      <c r="L173" s="170"/>
    </row>
    <row r="174" spans="1:12" x14ac:dyDescent="0.2">
      <c r="A174" s="131">
        <v>111</v>
      </c>
      <c r="B174" s="197" t="s">
        <v>119</v>
      </c>
      <c r="C174" s="119" t="s">
        <v>73</v>
      </c>
      <c r="D174" s="214">
        <v>45359</v>
      </c>
      <c r="E174" s="214">
        <v>45390</v>
      </c>
      <c r="F174" s="198">
        <f t="shared" si="9"/>
        <v>2058090</v>
      </c>
      <c r="G174" s="198">
        <v>2058090</v>
      </c>
      <c r="H174" s="199">
        <v>0</v>
      </c>
      <c r="I174" s="238"/>
      <c r="J174" s="131" t="s">
        <v>23</v>
      </c>
      <c r="K174" s="170"/>
      <c r="L174" s="170"/>
    </row>
    <row r="175" spans="1:12" x14ac:dyDescent="0.2">
      <c r="A175" s="131">
        <v>112</v>
      </c>
      <c r="B175" s="197" t="s">
        <v>45</v>
      </c>
      <c r="C175" s="119" t="s">
        <v>73</v>
      </c>
      <c r="D175" s="214">
        <v>45359</v>
      </c>
      <c r="E175" s="214">
        <v>45390</v>
      </c>
      <c r="F175" s="198">
        <f t="shared" si="9"/>
        <v>11140000</v>
      </c>
      <c r="G175" s="198">
        <v>11140000</v>
      </c>
      <c r="H175" s="199">
        <v>0</v>
      </c>
      <c r="I175" s="238"/>
      <c r="J175" s="131" t="s">
        <v>23</v>
      </c>
      <c r="K175" s="170"/>
      <c r="L175" s="170"/>
    </row>
    <row r="176" spans="1:12" x14ac:dyDescent="0.2">
      <c r="A176" s="131">
        <v>113</v>
      </c>
      <c r="B176" s="197" t="s">
        <v>55</v>
      </c>
      <c r="C176" s="119" t="s">
        <v>73</v>
      </c>
      <c r="D176" s="214">
        <v>45366</v>
      </c>
      <c r="E176" s="214">
        <v>45397</v>
      </c>
      <c r="F176" s="198">
        <f t="shared" si="9"/>
        <v>25005400</v>
      </c>
      <c r="G176" s="198">
        <v>25005400</v>
      </c>
      <c r="H176" s="199">
        <v>0</v>
      </c>
      <c r="I176" s="238"/>
      <c r="J176" s="131" t="s">
        <v>23</v>
      </c>
      <c r="K176" s="170"/>
      <c r="L176" s="170"/>
    </row>
    <row r="177" spans="1:12" x14ac:dyDescent="0.2">
      <c r="A177" s="131">
        <v>114</v>
      </c>
      <c r="B177" s="197" t="s">
        <v>65</v>
      </c>
      <c r="C177" s="119" t="s">
        <v>89</v>
      </c>
      <c r="D177" s="214">
        <v>45126</v>
      </c>
      <c r="E177" s="214">
        <v>45492</v>
      </c>
      <c r="F177" s="198">
        <f t="shared" si="9"/>
        <v>970316413.82000005</v>
      </c>
      <c r="G177" s="198">
        <v>970316413.82000005</v>
      </c>
      <c r="H177" s="199">
        <v>0</v>
      </c>
      <c r="I177" s="238"/>
      <c r="J177" s="131" t="s">
        <v>23</v>
      </c>
      <c r="K177" s="170"/>
      <c r="L177" s="170"/>
    </row>
    <row r="178" spans="1:12" x14ac:dyDescent="0.2">
      <c r="A178" s="131">
        <v>115</v>
      </c>
      <c r="B178" s="197" t="s">
        <v>307</v>
      </c>
      <c r="C178" s="119" t="s">
        <v>89</v>
      </c>
      <c r="D178" s="214">
        <v>45371</v>
      </c>
      <c r="E178" s="214">
        <v>45463</v>
      </c>
      <c r="F178" s="198">
        <f t="shared" si="9"/>
        <v>542793440.26600003</v>
      </c>
      <c r="G178" s="198">
        <v>0</v>
      </c>
      <c r="H178" s="199">
        <v>73232.600000000006</v>
      </c>
      <c r="I178" s="238"/>
      <c r="J178" s="131" t="s">
        <v>23</v>
      </c>
      <c r="K178" s="170"/>
      <c r="L178" s="170"/>
    </row>
    <row r="179" spans="1:12" x14ac:dyDescent="0.2">
      <c r="A179" s="131">
        <v>116</v>
      </c>
      <c r="B179" s="197" t="s">
        <v>86</v>
      </c>
      <c r="C179" s="119" t="s">
        <v>73</v>
      </c>
      <c r="D179" s="214">
        <v>45356</v>
      </c>
      <c r="E179" s="214">
        <v>45387</v>
      </c>
      <c r="F179" s="198">
        <f t="shared" si="9"/>
        <v>33353595</v>
      </c>
      <c r="G179" s="198">
        <v>0</v>
      </c>
      <c r="H179" s="199">
        <v>4500</v>
      </c>
      <c r="I179" s="238"/>
      <c r="J179" s="131" t="s">
        <v>23</v>
      </c>
      <c r="K179" s="170"/>
      <c r="L179" s="170"/>
    </row>
    <row r="180" spans="1:12" x14ac:dyDescent="0.2">
      <c r="A180" s="131">
        <v>117</v>
      </c>
      <c r="B180" s="197" t="s">
        <v>111</v>
      </c>
      <c r="C180" s="119" t="s">
        <v>89</v>
      </c>
      <c r="D180" s="214">
        <v>45115</v>
      </c>
      <c r="E180" s="214">
        <v>45481</v>
      </c>
      <c r="F180" s="198">
        <f t="shared" si="9"/>
        <v>7019683804.2132998</v>
      </c>
      <c r="G180" s="198">
        <v>0</v>
      </c>
      <c r="H180" s="199">
        <v>947081.63</v>
      </c>
      <c r="I180" s="238"/>
      <c r="J180" s="131" t="s">
        <v>23</v>
      </c>
      <c r="K180" s="170"/>
      <c r="L180" s="170"/>
    </row>
    <row r="181" spans="1:12" ht="12" customHeight="1" x14ac:dyDescent="0.2">
      <c r="A181" s="131">
        <v>118</v>
      </c>
      <c r="B181" s="197" t="s">
        <v>145</v>
      </c>
      <c r="C181" s="119" t="s">
        <v>89</v>
      </c>
      <c r="D181" s="214">
        <v>45357</v>
      </c>
      <c r="E181" s="214">
        <v>45388</v>
      </c>
      <c r="F181" s="198">
        <f t="shared" si="9"/>
        <v>48248717.574199997</v>
      </c>
      <c r="G181" s="198">
        <v>0</v>
      </c>
      <c r="H181" s="199">
        <v>6509.62</v>
      </c>
      <c r="I181" s="238"/>
      <c r="J181" s="131" t="s">
        <v>23</v>
      </c>
      <c r="K181" s="170"/>
      <c r="L181" s="170"/>
    </row>
    <row r="182" spans="1:12" x14ac:dyDescent="0.2">
      <c r="A182" s="131">
        <v>119</v>
      </c>
      <c r="B182" s="197" t="s">
        <v>66</v>
      </c>
      <c r="C182" s="119" t="s">
        <v>73</v>
      </c>
      <c r="D182" s="214">
        <v>45358</v>
      </c>
      <c r="E182" s="214">
        <v>45389</v>
      </c>
      <c r="F182" s="198">
        <f t="shared" si="9"/>
        <v>21883800</v>
      </c>
      <c r="G182" s="198">
        <v>21883800</v>
      </c>
      <c r="H182" s="199">
        <v>0</v>
      </c>
      <c r="I182" s="238"/>
      <c r="J182" s="131" t="s">
        <v>23</v>
      </c>
      <c r="K182" s="170"/>
      <c r="L182" s="170"/>
    </row>
    <row r="183" spans="1:12" x14ac:dyDescent="0.2">
      <c r="A183" s="131">
        <v>120</v>
      </c>
      <c r="B183" s="197" t="s">
        <v>206</v>
      </c>
      <c r="C183" s="119" t="s">
        <v>73</v>
      </c>
      <c r="D183" s="214">
        <v>45344</v>
      </c>
      <c r="E183" s="214">
        <v>45710</v>
      </c>
      <c r="F183" s="198">
        <f t="shared" si="9"/>
        <v>95751604</v>
      </c>
      <c r="G183" s="198">
        <v>95751604</v>
      </c>
      <c r="H183" s="199">
        <v>0</v>
      </c>
      <c r="I183" s="238"/>
      <c r="J183" s="131" t="s">
        <v>23</v>
      </c>
      <c r="K183" s="170"/>
      <c r="L183" s="170"/>
    </row>
    <row r="184" spans="1:12" x14ac:dyDescent="0.2">
      <c r="A184" s="131">
        <v>121</v>
      </c>
      <c r="B184" s="197" t="s">
        <v>74</v>
      </c>
      <c r="C184" s="119" t="s">
        <v>73</v>
      </c>
      <c r="D184" s="214">
        <v>45375</v>
      </c>
      <c r="E184" s="214">
        <v>45406</v>
      </c>
      <c r="F184" s="198">
        <f t="shared" si="9"/>
        <v>489500</v>
      </c>
      <c r="G184" s="198">
        <v>489500</v>
      </c>
      <c r="H184" s="199">
        <v>0</v>
      </c>
      <c r="I184" s="238"/>
      <c r="J184" s="131" t="s">
        <v>23</v>
      </c>
      <c r="K184" s="170"/>
      <c r="L184" s="170"/>
    </row>
    <row r="185" spans="1:12" x14ac:dyDescent="0.2">
      <c r="A185" s="131">
        <v>122</v>
      </c>
      <c r="B185" s="119" t="s">
        <v>192</v>
      </c>
      <c r="C185" s="119" t="s">
        <v>73</v>
      </c>
      <c r="D185" s="214">
        <v>45362</v>
      </c>
      <c r="E185" s="214">
        <v>45393</v>
      </c>
      <c r="F185" s="198">
        <f t="shared" si="9"/>
        <v>3480000</v>
      </c>
      <c r="G185" s="198">
        <v>3480000</v>
      </c>
      <c r="H185" s="199">
        <v>0</v>
      </c>
      <c r="I185" s="238"/>
      <c r="J185" s="131" t="s">
        <v>23</v>
      </c>
      <c r="K185" s="170"/>
      <c r="L185" s="170"/>
    </row>
    <row r="186" spans="1:12" x14ac:dyDescent="0.2">
      <c r="A186" s="131">
        <v>123</v>
      </c>
      <c r="B186" s="119" t="s">
        <v>308</v>
      </c>
      <c r="C186" s="119" t="s">
        <v>73</v>
      </c>
      <c r="D186" s="214">
        <v>45372</v>
      </c>
      <c r="E186" s="214">
        <v>45403</v>
      </c>
      <c r="F186" s="198">
        <f t="shared" si="9"/>
        <v>7000000</v>
      </c>
      <c r="G186" s="198">
        <v>7000000</v>
      </c>
      <c r="H186" s="199">
        <v>0</v>
      </c>
      <c r="I186" s="238"/>
      <c r="J186" s="131" t="s">
        <v>23</v>
      </c>
      <c r="K186" s="170"/>
      <c r="L186" s="170"/>
    </row>
    <row r="187" spans="1:12" x14ac:dyDescent="0.2">
      <c r="A187" s="131">
        <v>124</v>
      </c>
      <c r="B187" s="197" t="s">
        <v>309</v>
      </c>
      <c r="C187" s="119" t="s">
        <v>123</v>
      </c>
      <c r="D187" s="214">
        <v>45377</v>
      </c>
      <c r="E187" s="214">
        <v>45408</v>
      </c>
      <c r="F187" s="198">
        <f t="shared" si="9"/>
        <v>124815897.3281</v>
      </c>
      <c r="G187" s="198">
        <v>0</v>
      </c>
      <c r="H187" s="199">
        <v>16839.91</v>
      </c>
      <c r="I187" s="238"/>
      <c r="J187" s="131" t="s">
        <v>23</v>
      </c>
      <c r="K187" s="170"/>
      <c r="L187" s="170"/>
    </row>
    <row r="188" spans="1:12" x14ac:dyDescent="0.2">
      <c r="A188" s="131">
        <v>125</v>
      </c>
      <c r="B188" s="197" t="s">
        <v>310</v>
      </c>
      <c r="D188" s="214">
        <v>45360</v>
      </c>
      <c r="E188" s="214">
        <v>45391</v>
      </c>
      <c r="F188" s="198">
        <f t="shared" si="9"/>
        <v>1500000</v>
      </c>
      <c r="G188" s="198">
        <v>1500000</v>
      </c>
      <c r="H188" s="199"/>
      <c r="I188" s="238"/>
      <c r="J188" s="131" t="s">
        <v>23</v>
      </c>
      <c r="K188" s="170"/>
      <c r="L188" s="170"/>
    </row>
    <row r="189" spans="1:12" s="122" customFormat="1" x14ac:dyDescent="0.2">
      <c r="B189" s="122" t="s">
        <v>34</v>
      </c>
      <c r="D189" s="216"/>
      <c r="E189" s="216"/>
      <c r="F189" s="200">
        <f>SUM(F163:F188)</f>
        <v>21950967126.300896</v>
      </c>
      <c r="G189" s="200">
        <f t="shared" ref="G189:H189" si="10">SUM(G163:G188)</f>
        <v>8758805067.8199997</v>
      </c>
      <c r="H189" s="201">
        <f t="shared" si="10"/>
        <v>1779859.99</v>
      </c>
    </row>
    <row r="190" spans="1:12" s="122" customFormat="1" x14ac:dyDescent="0.2">
      <c r="D190" s="216"/>
      <c r="E190" s="216"/>
      <c r="F190" s="202"/>
      <c r="G190" s="202"/>
      <c r="H190" s="202"/>
    </row>
    <row r="191" spans="1:12" s="122" customFormat="1" x14ac:dyDescent="0.2">
      <c r="D191" s="212"/>
      <c r="E191" s="212"/>
      <c r="F191" s="190"/>
      <c r="G191" s="190"/>
      <c r="H191" s="190"/>
    </row>
    <row r="192" spans="1:12" s="122" customFormat="1" x14ac:dyDescent="0.2">
      <c r="D192" s="212"/>
      <c r="E192" s="212"/>
      <c r="F192" s="190"/>
      <c r="G192" s="190"/>
      <c r="H192" s="190"/>
    </row>
    <row r="193" spans="1:21" s="122" customFormat="1" x14ac:dyDescent="0.2">
      <c r="D193" s="212"/>
      <c r="E193" s="212"/>
      <c r="F193" s="190"/>
      <c r="G193" s="190"/>
      <c r="H193" s="190"/>
    </row>
    <row r="194" spans="1:21" s="122" customFormat="1" x14ac:dyDescent="0.2">
      <c r="A194" s="123"/>
      <c r="B194" s="124"/>
      <c r="C194" s="124"/>
      <c r="D194" s="213"/>
      <c r="E194" s="213"/>
      <c r="F194" s="191"/>
      <c r="G194" s="191"/>
      <c r="H194" s="191"/>
      <c r="I194" s="124"/>
      <c r="J194" s="124"/>
      <c r="K194" s="124"/>
      <c r="L194" s="124"/>
      <c r="M194" s="125"/>
      <c r="N194" s="125"/>
      <c r="O194" s="125"/>
      <c r="P194" s="125"/>
      <c r="Q194" s="125"/>
      <c r="R194" s="125"/>
      <c r="S194" s="125"/>
      <c r="T194" s="125"/>
      <c r="U194" s="125"/>
    </row>
    <row r="195" spans="1:21" s="122" customFormat="1" x14ac:dyDescent="0.2">
      <c r="A195" s="126" t="s">
        <v>115</v>
      </c>
      <c r="B195" s="127"/>
      <c r="C195" s="192" t="s">
        <v>277</v>
      </c>
      <c r="D195" s="218"/>
      <c r="E195" s="213"/>
      <c r="F195" s="191"/>
      <c r="G195" s="191"/>
      <c r="H195" s="191"/>
      <c r="I195" s="124"/>
      <c r="J195" s="124"/>
      <c r="K195" s="124"/>
      <c r="L195" s="124"/>
      <c r="M195" s="125"/>
      <c r="N195" s="125"/>
      <c r="O195" s="125"/>
      <c r="P195" s="125"/>
      <c r="Q195" s="125"/>
      <c r="R195" s="125"/>
      <c r="S195" s="125"/>
      <c r="T195" s="125"/>
      <c r="U195" s="125"/>
    </row>
    <row r="196" spans="1:21" s="122" customFormat="1" x14ac:dyDescent="0.2">
      <c r="A196" s="126" t="s">
        <v>116</v>
      </c>
      <c r="B196" s="127"/>
      <c r="C196" s="193">
        <v>7411.91</v>
      </c>
      <c r="D196" s="219"/>
      <c r="E196" s="213"/>
      <c r="F196" s="191"/>
      <c r="G196" s="191"/>
      <c r="H196" s="191"/>
      <c r="I196" s="124"/>
      <c r="J196" s="124"/>
      <c r="K196" s="124"/>
      <c r="L196" s="124"/>
      <c r="M196" s="125"/>
      <c r="N196" s="125"/>
      <c r="O196" s="125"/>
      <c r="P196" s="125"/>
      <c r="Q196" s="125"/>
      <c r="R196" s="125"/>
      <c r="S196" s="125"/>
      <c r="T196" s="125"/>
      <c r="U196" s="125"/>
    </row>
    <row r="197" spans="1:21" s="122" customFormat="1" x14ac:dyDescent="0.2">
      <c r="A197" s="128"/>
      <c r="B197" s="129"/>
      <c r="C197" s="129"/>
      <c r="D197" s="220"/>
      <c r="E197" s="213"/>
      <c r="F197" s="191"/>
      <c r="G197" s="191"/>
      <c r="H197" s="191"/>
      <c r="I197" s="124"/>
      <c r="J197" s="124"/>
      <c r="K197" s="124"/>
      <c r="L197" s="124"/>
      <c r="M197" s="125"/>
      <c r="N197" s="125"/>
      <c r="O197" s="125"/>
      <c r="P197" s="125"/>
      <c r="Q197" s="125"/>
      <c r="R197" s="125"/>
      <c r="S197" s="125"/>
      <c r="T197" s="125"/>
      <c r="U197" s="125"/>
    </row>
    <row r="198" spans="1:21" s="122" customFormat="1" x14ac:dyDescent="0.2">
      <c r="A198" s="123"/>
      <c r="B198" s="127" t="s">
        <v>10</v>
      </c>
      <c r="C198" s="129"/>
      <c r="D198" s="220"/>
      <c r="E198" s="213"/>
      <c r="F198" s="191"/>
      <c r="G198" s="191"/>
      <c r="H198" s="191"/>
      <c r="I198" s="124"/>
      <c r="J198" s="124"/>
      <c r="K198" s="124"/>
      <c r="L198" s="124"/>
      <c r="M198" s="125"/>
      <c r="N198" s="125"/>
      <c r="O198" s="125"/>
      <c r="P198" s="125"/>
      <c r="Q198" s="125"/>
      <c r="R198" s="125"/>
      <c r="S198" s="125"/>
      <c r="T198" s="125"/>
      <c r="U198" s="125"/>
    </row>
    <row r="199" spans="1:21" s="122" customFormat="1" x14ac:dyDescent="0.2">
      <c r="A199" s="127"/>
      <c r="B199" s="129"/>
      <c r="C199" s="129"/>
      <c r="D199" s="220"/>
      <c r="E199" s="213"/>
      <c r="F199" s="191"/>
      <c r="G199" s="191"/>
      <c r="H199" s="191"/>
      <c r="I199" s="124"/>
      <c r="J199" s="124"/>
      <c r="K199" s="124"/>
      <c r="L199" s="124"/>
      <c r="M199" s="125"/>
      <c r="N199" s="125"/>
      <c r="O199" s="125"/>
      <c r="P199" s="125"/>
      <c r="Q199" s="125"/>
      <c r="R199" s="125"/>
      <c r="S199" s="125"/>
      <c r="T199" s="125"/>
      <c r="U199" s="125"/>
    </row>
    <row r="200" spans="1:21" ht="14.1" customHeight="1" thickBot="1" x14ac:dyDescent="0.25">
      <c r="A200" s="239" t="s">
        <v>11</v>
      </c>
      <c r="B200" s="237" t="s">
        <v>25</v>
      </c>
      <c r="C200" s="237" t="s">
        <v>13</v>
      </c>
      <c r="D200" s="240" t="s">
        <v>26</v>
      </c>
      <c r="E200" s="240" t="s">
        <v>15</v>
      </c>
      <c r="F200" s="194" t="s">
        <v>16</v>
      </c>
      <c r="G200" s="236" t="s">
        <v>16</v>
      </c>
      <c r="H200" s="236"/>
      <c r="I200" s="237" t="s">
        <v>17</v>
      </c>
      <c r="J200" s="237" t="s">
        <v>18</v>
      </c>
      <c r="K200" s="170"/>
      <c r="L200" s="170"/>
    </row>
    <row r="201" spans="1:21" ht="12.75" thickBot="1" x14ac:dyDescent="0.25">
      <c r="A201" s="239"/>
      <c r="B201" s="237"/>
      <c r="C201" s="237"/>
      <c r="D201" s="240"/>
      <c r="E201" s="240"/>
      <c r="F201" s="195" t="s">
        <v>19</v>
      </c>
      <c r="G201" s="196" t="s">
        <v>20</v>
      </c>
      <c r="H201" s="196" t="s">
        <v>21</v>
      </c>
      <c r="I201" s="237"/>
      <c r="J201" s="237"/>
      <c r="K201" s="170"/>
      <c r="L201" s="170"/>
    </row>
    <row r="202" spans="1:21" x14ac:dyDescent="0.2">
      <c r="A202" s="210"/>
      <c r="B202" s="122" t="s">
        <v>34</v>
      </c>
      <c r="C202" s="210"/>
      <c r="D202" s="215"/>
      <c r="E202" s="215"/>
      <c r="F202" s="203">
        <f>+F189</f>
        <v>21950967126.300896</v>
      </c>
      <c r="G202" s="203">
        <f>+G189</f>
        <v>8758805067.8199997</v>
      </c>
      <c r="H202" s="201">
        <f>+H189</f>
        <v>1779859.99</v>
      </c>
      <c r="I202" s="210"/>
      <c r="J202" s="210"/>
      <c r="K202" s="170"/>
      <c r="L202" s="170"/>
    </row>
    <row r="203" spans="1:21" x14ac:dyDescent="0.2">
      <c r="A203" s="131">
        <v>126</v>
      </c>
      <c r="B203" s="197" t="s">
        <v>244</v>
      </c>
      <c r="C203" s="119" t="s">
        <v>73</v>
      </c>
      <c r="D203" s="214">
        <v>45360</v>
      </c>
      <c r="E203" s="214">
        <v>45391</v>
      </c>
      <c r="F203" s="198">
        <f>G203+(H203*$C$196)</f>
        <v>14800000</v>
      </c>
      <c r="G203" s="198">
        <v>14800000</v>
      </c>
      <c r="H203" s="199">
        <v>0</v>
      </c>
      <c r="I203" s="238" t="s">
        <v>39</v>
      </c>
      <c r="J203" s="131" t="s">
        <v>23</v>
      </c>
      <c r="K203" s="170"/>
      <c r="L203" s="170"/>
    </row>
    <row r="204" spans="1:21" x14ac:dyDescent="0.2">
      <c r="A204" s="131">
        <v>127</v>
      </c>
      <c r="B204" s="197" t="s">
        <v>311</v>
      </c>
      <c r="C204" s="119" t="s">
        <v>73</v>
      </c>
      <c r="D204" s="214">
        <v>45353</v>
      </c>
      <c r="E204" s="214">
        <v>45384</v>
      </c>
      <c r="F204" s="198">
        <f t="shared" ref="F204:F227" si="11">G204+(H204*$C$196)</f>
        <v>4400000</v>
      </c>
      <c r="G204" s="198">
        <v>4400000</v>
      </c>
      <c r="H204" s="199">
        <v>0</v>
      </c>
      <c r="I204" s="238"/>
      <c r="J204" s="131" t="s">
        <v>23</v>
      </c>
      <c r="K204" s="170"/>
      <c r="L204" s="170"/>
    </row>
    <row r="205" spans="1:21" x14ac:dyDescent="0.2">
      <c r="A205" s="131">
        <v>128</v>
      </c>
      <c r="B205" s="197" t="s">
        <v>312</v>
      </c>
      <c r="C205" s="119" t="s">
        <v>73</v>
      </c>
      <c r="D205" s="214">
        <v>45360</v>
      </c>
      <c r="E205" s="214">
        <v>45391</v>
      </c>
      <c r="F205" s="198">
        <f t="shared" si="11"/>
        <v>5000000</v>
      </c>
      <c r="G205" s="198">
        <v>5000000</v>
      </c>
      <c r="H205" s="199">
        <v>0</v>
      </c>
      <c r="I205" s="238"/>
      <c r="J205" s="131" t="s">
        <v>23</v>
      </c>
      <c r="K205" s="170"/>
      <c r="L205" s="170"/>
    </row>
    <row r="206" spans="1:21" x14ac:dyDescent="0.2">
      <c r="A206" s="131">
        <v>129</v>
      </c>
      <c r="B206" s="197" t="s">
        <v>173</v>
      </c>
      <c r="C206" s="119" t="s">
        <v>89</v>
      </c>
      <c r="D206" s="214">
        <v>45347</v>
      </c>
      <c r="E206" s="214">
        <v>45407</v>
      </c>
      <c r="F206" s="198">
        <f t="shared" si="11"/>
        <v>23405760</v>
      </c>
      <c r="G206" s="198">
        <v>23405760</v>
      </c>
      <c r="H206" s="199">
        <v>0</v>
      </c>
      <c r="I206" s="238"/>
      <c r="J206" s="131" t="s">
        <v>23</v>
      </c>
      <c r="K206" s="170"/>
      <c r="L206" s="170"/>
    </row>
    <row r="207" spans="1:21" x14ac:dyDescent="0.2">
      <c r="A207" s="131">
        <v>130</v>
      </c>
      <c r="B207" s="197" t="s">
        <v>245</v>
      </c>
      <c r="C207" s="119" t="s">
        <v>89</v>
      </c>
      <c r="D207" s="214">
        <v>45314</v>
      </c>
      <c r="E207" s="214">
        <v>45435</v>
      </c>
      <c r="F207" s="198">
        <f t="shared" si="11"/>
        <v>125804794.3603</v>
      </c>
      <c r="G207" s="198">
        <v>0</v>
      </c>
      <c r="H207" s="199">
        <v>16973.330000000002</v>
      </c>
      <c r="I207" s="238"/>
      <c r="J207" s="131" t="s">
        <v>23</v>
      </c>
      <c r="K207" s="170"/>
      <c r="L207" s="170"/>
    </row>
    <row r="208" spans="1:21" x14ac:dyDescent="0.2">
      <c r="A208" s="131">
        <v>131</v>
      </c>
      <c r="B208" s="197" t="s">
        <v>67</v>
      </c>
      <c r="C208" s="119" t="s">
        <v>73</v>
      </c>
      <c r="D208" s="214">
        <v>45352</v>
      </c>
      <c r="E208" s="214">
        <v>45413</v>
      </c>
      <c r="F208" s="198">
        <f t="shared" si="11"/>
        <v>21953333</v>
      </c>
      <c r="G208" s="198">
        <v>21953333</v>
      </c>
      <c r="H208" s="199">
        <v>0</v>
      </c>
      <c r="I208" s="238"/>
      <c r="J208" s="131" t="s">
        <v>23</v>
      </c>
      <c r="K208" s="170"/>
      <c r="L208" s="170"/>
    </row>
    <row r="209" spans="1:12" x14ac:dyDescent="0.2">
      <c r="A209" s="131">
        <v>132</v>
      </c>
      <c r="B209" s="197" t="s">
        <v>246</v>
      </c>
      <c r="C209" s="119" t="s">
        <v>89</v>
      </c>
      <c r="D209" s="214">
        <v>45366</v>
      </c>
      <c r="E209" s="214">
        <v>45458</v>
      </c>
      <c r="F209" s="198">
        <f t="shared" si="11"/>
        <v>350000000</v>
      </c>
      <c r="G209" s="198">
        <v>350000000</v>
      </c>
      <c r="H209" s="199">
        <v>0</v>
      </c>
      <c r="I209" s="238"/>
      <c r="J209" s="131" t="s">
        <v>23</v>
      </c>
      <c r="K209" s="170"/>
      <c r="L209" s="170"/>
    </row>
    <row r="210" spans="1:12" ht="15" customHeight="1" x14ac:dyDescent="0.2">
      <c r="A210" s="131">
        <v>133</v>
      </c>
      <c r="B210" s="197" t="s">
        <v>146</v>
      </c>
      <c r="C210" s="119" t="s">
        <v>73</v>
      </c>
      <c r="D210" s="214">
        <v>45362</v>
      </c>
      <c r="E210" s="214">
        <v>45393</v>
      </c>
      <c r="F210" s="198">
        <f t="shared" si="11"/>
        <v>1752190</v>
      </c>
      <c r="G210" s="198">
        <v>1752190</v>
      </c>
      <c r="H210" s="199">
        <v>0</v>
      </c>
      <c r="I210" s="238"/>
      <c r="J210" s="131" t="s">
        <v>23</v>
      </c>
      <c r="K210" s="170"/>
      <c r="L210" s="170"/>
    </row>
    <row r="211" spans="1:12" x14ac:dyDescent="0.2">
      <c r="A211" s="131">
        <v>134</v>
      </c>
      <c r="B211" s="197" t="s">
        <v>313</v>
      </c>
      <c r="C211" s="119" t="s">
        <v>73</v>
      </c>
      <c r="D211" s="214">
        <v>45371</v>
      </c>
      <c r="E211" s="214">
        <v>45402</v>
      </c>
      <c r="F211" s="198">
        <f t="shared" si="11"/>
        <v>1862500</v>
      </c>
      <c r="G211" s="198">
        <v>1862500</v>
      </c>
      <c r="H211" s="199">
        <v>0</v>
      </c>
      <c r="I211" s="238"/>
      <c r="J211" s="131" t="s">
        <v>23</v>
      </c>
      <c r="K211" s="170"/>
      <c r="L211" s="170"/>
    </row>
    <row r="212" spans="1:12" x14ac:dyDescent="0.2">
      <c r="A212" s="131">
        <v>135</v>
      </c>
      <c r="B212" s="197" t="s">
        <v>205</v>
      </c>
      <c r="C212" s="119" t="s">
        <v>73</v>
      </c>
      <c r="D212" s="214">
        <v>45357</v>
      </c>
      <c r="E212" s="214">
        <v>45388</v>
      </c>
      <c r="F212" s="198">
        <f t="shared" si="11"/>
        <v>6738600</v>
      </c>
      <c r="G212" s="198">
        <v>6738600</v>
      </c>
      <c r="H212" s="199">
        <v>0</v>
      </c>
      <c r="I212" s="238"/>
      <c r="J212" s="131" t="s">
        <v>23</v>
      </c>
      <c r="K212" s="170"/>
      <c r="L212" s="170"/>
    </row>
    <row r="213" spans="1:12" x14ac:dyDescent="0.2">
      <c r="A213" s="131">
        <v>136</v>
      </c>
      <c r="B213" s="197" t="s">
        <v>247</v>
      </c>
      <c r="C213" s="119" t="s">
        <v>73</v>
      </c>
      <c r="D213" s="214">
        <v>45360</v>
      </c>
      <c r="E213" s="214">
        <v>45391</v>
      </c>
      <c r="F213" s="198">
        <f t="shared" si="11"/>
        <v>2000000</v>
      </c>
      <c r="G213" s="198">
        <v>2000000</v>
      </c>
      <c r="H213" s="199">
        <v>0</v>
      </c>
      <c r="I213" s="238"/>
      <c r="J213" s="131" t="s">
        <v>23</v>
      </c>
      <c r="K213" s="170"/>
      <c r="L213" s="170"/>
    </row>
    <row r="214" spans="1:12" x14ac:dyDescent="0.2">
      <c r="A214" s="131">
        <v>137</v>
      </c>
      <c r="B214" s="197" t="s">
        <v>248</v>
      </c>
      <c r="C214" s="119" t="s">
        <v>73</v>
      </c>
      <c r="D214" s="214">
        <v>45356</v>
      </c>
      <c r="E214" s="214">
        <v>45387</v>
      </c>
      <c r="F214" s="198">
        <f t="shared" si="11"/>
        <v>11720280</v>
      </c>
      <c r="G214" s="198">
        <v>11720280</v>
      </c>
      <c r="H214" s="199">
        <v>0</v>
      </c>
      <c r="I214" s="238"/>
      <c r="J214" s="131" t="s">
        <v>23</v>
      </c>
      <c r="K214" s="170"/>
      <c r="L214" s="170"/>
    </row>
    <row r="215" spans="1:12" x14ac:dyDescent="0.2">
      <c r="A215" s="131">
        <v>138</v>
      </c>
      <c r="B215" s="197" t="s">
        <v>249</v>
      </c>
      <c r="C215" s="119" t="s">
        <v>50</v>
      </c>
      <c r="D215" s="214">
        <v>45372</v>
      </c>
      <c r="E215" s="214">
        <v>45403</v>
      </c>
      <c r="F215" s="198">
        <f t="shared" si="11"/>
        <v>35311385</v>
      </c>
      <c r="G215" s="198">
        <v>35311385</v>
      </c>
      <c r="H215" s="199">
        <v>0</v>
      </c>
      <c r="I215" s="238"/>
      <c r="J215" s="131" t="s">
        <v>23</v>
      </c>
      <c r="K215" s="170"/>
      <c r="L215" s="170"/>
    </row>
    <row r="216" spans="1:12" x14ac:dyDescent="0.2">
      <c r="A216" s="131">
        <v>139</v>
      </c>
      <c r="B216" s="197" t="s">
        <v>174</v>
      </c>
      <c r="C216" s="119" t="s">
        <v>73</v>
      </c>
      <c r="D216" s="214">
        <v>45371</v>
      </c>
      <c r="E216" s="214">
        <v>45402</v>
      </c>
      <c r="F216" s="198">
        <f t="shared" si="11"/>
        <v>14341365</v>
      </c>
      <c r="G216" s="198">
        <v>14341365</v>
      </c>
      <c r="H216" s="199">
        <v>0</v>
      </c>
      <c r="I216" s="238"/>
      <c r="J216" s="131" t="s">
        <v>23</v>
      </c>
      <c r="K216" s="170"/>
      <c r="L216" s="170"/>
    </row>
    <row r="217" spans="1:12" x14ac:dyDescent="0.2">
      <c r="A217" s="131">
        <v>140</v>
      </c>
      <c r="B217" s="197" t="s">
        <v>314</v>
      </c>
      <c r="C217" s="119" t="s">
        <v>73</v>
      </c>
      <c r="D217" s="214">
        <v>45380</v>
      </c>
      <c r="E217" s="214">
        <v>45412</v>
      </c>
      <c r="F217" s="198">
        <f t="shared" si="11"/>
        <v>8075000</v>
      </c>
      <c r="G217" s="198">
        <v>8075000</v>
      </c>
      <c r="H217" s="199">
        <v>0</v>
      </c>
      <c r="I217" s="238"/>
      <c r="J217" s="131" t="s">
        <v>23</v>
      </c>
      <c r="K217" s="170"/>
      <c r="L217" s="170"/>
    </row>
    <row r="218" spans="1:12" ht="12" customHeight="1" x14ac:dyDescent="0.2">
      <c r="A218" s="131">
        <v>141</v>
      </c>
      <c r="B218" s="197" t="s">
        <v>315</v>
      </c>
      <c r="C218" s="119" t="s">
        <v>73</v>
      </c>
      <c r="D218" s="214">
        <v>45365</v>
      </c>
      <c r="E218" s="214">
        <v>45396</v>
      </c>
      <c r="F218" s="198">
        <f t="shared" si="11"/>
        <v>6790000</v>
      </c>
      <c r="G218" s="198">
        <v>6790000</v>
      </c>
      <c r="H218" s="199">
        <v>0</v>
      </c>
      <c r="I218" s="238"/>
      <c r="J218" s="131" t="s">
        <v>23</v>
      </c>
      <c r="K218" s="170"/>
      <c r="L218" s="170"/>
    </row>
    <row r="219" spans="1:12" x14ac:dyDescent="0.2">
      <c r="A219" s="131">
        <v>142</v>
      </c>
      <c r="B219" s="197" t="s">
        <v>250</v>
      </c>
      <c r="C219" s="119" t="s">
        <v>73</v>
      </c>
      <c r="D219" s="214">
        <v>45358</v>
      </c>
      <c r="E219" s="214">
        <v>45389</v>
      </c>
      <c r="F219" s="198">
        <f t="shared" si="11"/>
        <v>6855000</v>
      </c>
      <c r="G219" s="198">
        <v>6855000</v>
      </c>
      <c r="H219" s="199">
        <v>0</v>
      </c>
      <c r="I219" s="238"/>
      <c r="J219" s="131" t="s">
        <v>23</v>
      </c>
      <c r="K219" s="170"/>
      <c r="L219" s="170"/>
    </row>
    <row r="220" spans="1:12" ht="12" customHeight="1" x14ac:dyDescent="0.2">
      <c r="A220" s="131">
        <v>143</v>
      </c>
      <c r="B220" s="197" t="s">
        <v>316</v>
      </c>
      <c r="C220" s="119" t="s">
        <v>73</v>
      </c>
      <c r="D220" s="214">
        <v>45364</v>
      </c>
      <c r="E220" s="214">
        <v>45395</v>
      </c>
      <c r="F220" s="198">
        <f t="shared" si="11"/>
        <v>880000</v>
      </c>
      <c r="G220" s="198">
        <v>880000</v>
      </c>
      <c r="H220" s="199">
        <v>0</v>
      </c>
      <c r="I220" s="238"/>
      <c r="J220" s="131" t="s">
        <v>23</v>
      </c>
      <c r="K220" s="170"/>
      <c r="L220" s="170"/>
    </row>
    <row r="221" spans="1:12" x14ac:dyDescent="0.2">
      <c r="A221" s="131">
        <v>144</v>
      </c>
      <c r="B221" s="197" t="s">
        <v>317</v>
      </c>
      <c r="C221" s="119" t="s">
        <v>73</v>
      </c>
      <c r="D221" s="214">
        <v>45365</v>
      </c>
      <c r="E221" s="214">
        <v>45396</v>
      </c>
      <c r="F221" s="198">
        <f t="shared" si="11"/>
        <v>5200000</v>
      </c>
      <c r="G221" s="198">
        <v>5200000</v>
      </c>
      <c r="H221" s="199">
        <v>0</v>
      </c>
      <c r="I221" s="238"/>
      <c r="J221" s="131" t="s">
        <v>23</v>
      </c>
      <c r="K221" s="170"/>
      <c r="L221" s="170"/>
    </row>
    <row r="222" spans="1:12" x14ac:dyDescent="0.2">
      <c r="A222" s="131">
        <v>145</v>
      </c>
      <c r="B222" s="119" t="s">
        <v>318</v>
      </c>
      <c r="C222" s="119" t="s">
        <v>73</v>
      </c>
      <c r="D222" s="214">
        <v>45379</v>
      </c>
      <c r="E222" s="214">
        <v>45410</v>
      </c>
      <c r="F222" s="198">
        <f t="shared" si="11"/>
        <v>3300000</v>
      </c>
      <c r="G222" s="198">
        <v>3300000</v>
      </c>
      <c r="H222" s="199">
        <v>0</v>
      </c>
      <c r="I222" s="238"/>
      <c r="J222" s="131" t="s">
        <v>23</v>
      </c>
      <c r="K222" s="170"/>
      <c r="L222" s="170"/>
    </row>
    <row r="223" spans="1:12" x14ac:dyDescent="0.2">
      <c r="A223" s="131">
        <v>146</v>
      </c>
      <c r="B223" s="119" t="s">
        <v>251</v>
      </c>
      <c r="C223" s="119" t="s">
        <v>89</v>
      </c>
      <c r="D223" s="214">
        <v>45377</v>
      </c>
      <c r="E223" s="214">
        <v>45408</v>
      </c>
      <c r="F223" s="198">
        <f t="shared" si="11"/>
        <v>43574618.890000001</v>
      </c>
      <c r="G223" s="198">
        <v>0</v>
      </c>
      <c r="H223" s="199">
        <v>5879</v>
      </c>
      <c r="I223" s="238"/>
      <c r="J223" s="131" t="s">
        <v>23</v>
      </c>
      <c r="K223" s="170"/>
      <c r="L223" s="170"/>
    </row>
    <row r="224" spans="1:12" x14ac:dyDescent="0.2">
      <c r="A224" s="131">
        <v>147</v>
      </c>
      <c r="B224" s="119" t="s">
        <v>319</v>
      </c>
      <c r="C224" s="119" t="s">
        <v>73</v>
      </c>
      <c r="D224" s="214">
        <v>45372</v>
      </c>
      <c r="E224" s="214">
        <v>45403</v>
      </c>
      <c r="F224" s="198">
        <f t="shared" si="11"/>
        <v>34284400</v>
      </c>
      <c r="G224" s="198">
        <v>34284400</v>
      </c>
      <c r="H224" s="199">
        <v>0</v>
      </c>
      <c r="I224" s="238"/>
      <c r="J224" s="131" t="s">
        <v>23</v>
      </c>
      <c r="K224" s="170"/>
      <c r="L224" s="170"/>
    </row>
    <row r="225" spans="1:21" x14ac:dyDescent="0.2">
      <c r="A225" s="131">
        <v>148</v>
      </c>
      <c r="B225" s="197" t="s">
        <v>147</v>
      </c>
      <c r="C225" s="119" t="s">
        <v>89</v>
      </c>
      <c r="D225" s="214">
        <v>45178</v>
      </c>
      <c r="E225" s="214">
        <v>45544</v>
      </c>
      <c r="F225" s="198">
        <f t="shared" si="11"/>
        <v>114136965</v>
      </c>
      <c r="G225" s="198">
        <v>114136965</v>
      </c>
      <c r="H225" s="199">
        <v>0</v>
      </c>
      <c r="I225" s="238"/>
      <c r="J225" s="131" t="s">
        <v>23</v>
      </c>
      <c r="K225" s="170"/>
      <c r="L225" s="170"/>
    </row>
    <row r="226" spans="1:21" x14ac:dyDescent="0.2">
      <c r="A226" s="131">
        <v>149</v>
      </c>
      <c r="B226" s="197" t="s">
        <v>204</v>
      </c>
      <c r="C226" s="119" t="s">
        <v>73</v>
      </c>
      <c r="D226" s="214">
        <v>45361</v>
      </c>
      <c r="E226" s="214">
        <v>45392</v>
      </c>
      <c r="F226" s="198">
        <f t="shared" si="11"/>
        <v>167000</v>
      </c>
      <c r="G226" s="198">
        <v>167000</v>
      </c>
      <c r="H226" s="199">
        <v>0</v>
      </c>
      <c r="I226" s="238"/>
      <c r="J226" s="131" t="s">
        <v>23</v>
      </c>
      <c r="K226" s="170"/>
      <c r="L226" s="170"/>
    </row>
    <row r="227" spans="1:21" x14ac:dyDescent="0.2">
      <c r="A227" s="131">
        <v>150</v>
      </c>
      <c r="B227" s="197" t="s">
        <v>203</v>
      </c>
      <c r="C227" s="119" t="s">
        <v>73</v>
      </c>
      <c r="D227" s="214">
        <v>45362</v>
      </c>
      <c r="E227" s="214">
        <v>45393</v>
      </c>
      <c r="F227" s="198">
        <f t="shared" si="11"/>
        <v>5157000</v>
      </c>
      <c r="G227" s="198">
        <v>5157000</v>
      </c>
      <c r="H227" s="199">
        <v>0</v>
      </c>
      <c r="I227" s="238"/>
      <c r="J227" s="131" t="s">
        <v>23</v>
      </c>
      <c r="K227" s="170"/>
      <c r="L227" s="170"/>
    </row>
    <row r="228" spans="1:21" s="122" customFormat="1" x14ac:dyDescent="0.2">
      <c r="B228" s="122" t="s">
        <v>34</v>
      </c>
      <c r="D228" s="212"/>
      <c r="E228" s="212"/>
      <c r="F228" s="200">
        <f>SUM(F202:F227)</f>
        <v>22798477317.551193</v>
      </c>
      <c r="G228" s="200">
        <f>SUM(G202:G227)</f>
        <v>9436935845.8199997</v>
      </c>
      <c r="H228" s="201">
        <f>SUM(H202:H227)</f>
        <v>1802712.32</v>
      </c>
    </row>
    <row r="229" spans="1:21" s="122" customFormat="1" x14ac:dyDescent="0.2">
      <c r="D229" s="212"/>
      <c r="E229" s="212"/>
      <c r="F229" s="202"/>
      <c r="G229" s="202"/>
      <c r="H229" s="202"/>
    </row>
    <row r="230" spans="1:21" s="122" customFormat="1" x14ac:dyDescent="0.2">
      <c r="D230" s="212"/>
      <c r="E230" s="212"/>
      <c r="F230" s="190"/>
      <c r="G230" s="190"/>
      <c r="H230" s="190"/>
    </row>
    <row r="231" spans="1:21" s="122" customFormat="1" x14ac:dyDescent="0.2">
      <c r="D231" s="212"/>
      <c r="E231" s="212"/>
      <c r="F231" s="190"/>
      <c r="G231" s="190"/>
      <c r="H231" s="190"/>
    </row>
    <row r="232" spans="1:21" s="122" customFormat="1" x14ac:dyDescent="0.2">
      <c r="A232" s="123"/>
      <c r="B232" s="124"/>
      <c r="C232" s="124"/>
      <c r="D232" s="213"/>
      <c r="E232" s="213"/>
      <c r="F232" s="191"/>
      <c r="G232" s="191"/>
      <c r="H232" s="191"/>
      <c r="I232" s="124"/>
      <c r="J232" s="124"/>
      <c r="K232" s="124"/>
      <c r="L232" s="124"/>
      <c r="M232" s="125"/>
      <c r="N232" s="125"/>
      <c r="O232" s="125"/>
      <c r="P232" s="125"/>
      <c r="Q232" s="125"/>
      <c r="R232" s="125"/>
      <c r="S232" s="125"/>
      <c r="T232" s="125"/>
      <c r="U232" s="125"/>
    </row>
    <row r="233" spans="1:21" s="122" customFormat="1" x14ac:dyDescent="0.2">
      <c r="A233" s="126" t="s">
        <v>115</v>
      </c>
      <c r="B233" s="127"/>
      <c r="C233" s="192" t="s">
        <v>277</v>
      </c>
      <c r="D233" s="218"/>
      <c r="E233" s="213"/>
      <c r="F233" s="191"/>
      <c r="G233" s="191"/>
      <c r="H233" s="191"/>
      <c r="I233" s="124"/>
      <c r="J233" s="124"/>
      <c r="K233" s="124"/>
      <c r="L233" s="124"/>
      <c r="M233" s="125"/>
      <c r="N233" s="125"/>
      <c r="O233" s="125"/>
      <c r="P233" s="125"/>
      <c r="Q233" s="125"/>
      <c r="R233" s="125"/>
      <c r="S233" s="125"/>
      <c r="T233" s="125"/>
      <c r="U233" s="125"/>
    </row>
    <row r="234" spans="1:21" s="122" customFormat="1" x14ac:dyDescent="0.2">
      <c r="A234" s="126" t="s">
        <v>116</v>
      </c>
      <c r="B234" s="127"/>
      <c r="C234" s="193">
        <v>7411.91</v>
      </c>
      <c r="D234" s="219"/>
      <c r="E234" s="213"/>
      <c r="F234" s="191"/>
      <c r="G234" s="191"/>
      <c r="H234" s="191"/>
      <c r="I234" s="124"/>
      <c r="J234" s="124"/>
      <c r="K234" s="124"/>
      <c r="L234" s="124"/>
      <c r="M234" s="125"/>
      <c r="N234" s="125"/>
      <c r="O234" s="125"/>
      <c r="P234" s="125"/>
      <c r="Q234" s="125"/>
      <c r="R234" s="125"/>
      <c r="S234" s="125"/>
      <c r="T234" s="125"/>
      <c r="U234" s="125"/>
    </row>
    <row r="235" spans="1:21" s="122" customFormat="1" x14ac:dyDescent="0.2">
      <c r="A235" s="128"/>
      <c r="B235" s="129"/>
      <c r="C235" s="129"/>
      <c r="D235" s="220"/>
      <c r="E235" s="213"/>
      <c r="F235" s="191"/>
      <c r="G235" s="191"/>
      <c r="H235" s="191"/>
      <c r="I235" s="124"/>
      <c r="J235" s="124"/>
      <c r="K235" s="124"/>
      <c r="L235" s="124"/>
      <c r="M235" s="125"/>
      <c r="N235" s="125"/>
      <c r="O235" s="125"/>
      <c r="P235" s="125"/>
      <c r="Q235" s="125"/>
      <c r="R235" s="125"/>
      <c r="S235" s="125"/>
      <c r="T235" s="125"/>
      <c r="U235" s="125"/>
    </row>
    <row r="236" spans="1:21" s="122" customFormat="1" x14ac:dyDescent="0.2">
      <c r="A236" s="123"/>
      <c r="B236" s="127" t="s">
        <v>10</v>
      </c>
      <c r="C236" s="129"/>
      <c r="D236" s="220"/>
      <c r="E236" s="213"/>
      <c r="F236" s="191"/>
      <c r="G236" s="191"/>
      <c r="H236" s="191"/>
      <c r="I236" s="124"/>
      <c r="J236" s="124"/>
      <c r="K236" s="124"/>
      <c r="L236" s="124"/>
      <c r="M236" s="125"/>
      <c r="N236" s="125"/>
      <c r="O236" s="125"/>
      <c r="P236" s="125"/>
      <c r="Q236" s="125"/>
      <c r="R236" s="125"/>
      <c r="S236" s="125"/>
      <c r="T236" s="125"/>
      <c r="U236" s="125"/>
    </row>
    <row r="237" spans="1:21" s="122" customFormat="1" x14ac:dyDescent="0.2">
      <c r="A237" s="127"/>
      <c r="B237" s="129"/>
      <c r="C237" s="129"/>
      <c r="D237" s="220"/>
      <c r="E237" s="213"/>
      <c r="F237" s="191"/>
      <c r="G237" s="191"/>
      <c r="H237" s="191"/>
      <c r="I237" s="124"/>
      <c r="J237" s="124"/>
      <c r="K237" s="124"/>
      <c r="L237" s="124"/>
      <c r="M237" s="125"/>
      <c r="N237" s="125"/>
      <c r="O237" s="125"/>
      <c r="P237" s="125"/>
      <c r="Q237" s="125"/>
      <c r="R237" s="125"/>
      <c r="S237" s="125"/>
      <c r="T237" s="125"/>
      <c r="U237" s="125"/>
    </row>
    <row r="238" spans="1:21" ht="14.1" customHeight="1" thickBot="1" x14ac:dyDescent="0.25">
      <c r="A238" s="239" t="s">
        <v>11</v>
      </c>
      <c r="B238" s="237" t="s">
        <v>25</v>
      </c>
      <c r="C238" s="237" t="s">
        <v>13</v>
      </c>
      <c r="D238" s="240" t="s">
        <v>26</v>
      </c>
      <c r="E238" s="240" t="s">
        <v>15</v>
      </c>
      <c r="F238" s="194" t="s">
        <v>16</v>
      </c>
      <c r="G238" s="236" t="s">
        <v>16</v>
      </c>
      <c r="H238" s="236"/>
      <c r="I238" s="237" t="s">
        <v>17</v>
      </c>
      <c r="J238" s="237" t="s">
        <v>18</v>
      </c>
      <c r="K238" s="170"/>
      <c r="L238" s="170"/>
    </row>
    <row r="239" spans="1:21" ht="12.75" thickBot="1" x14ac:dyDescent="0.25">
      <c r="A239" s="239"/>
      <c r="B239" s="237"/>
      <c r="C239" s="237"/>
      <c r="D239" s="240"/>
      <c r="E239" s="240"/>
      <c r="F239" s="195" t="s">
        <v>19</v>
      </c>
      <c r="G239" s="196" t="s">
        <v>20</v>
      </c>
      <c r="H239" s="196" t="s">
        <v>21</v>
      </c>
      <c r="I239" s="237"/>
      <c r="J239" s="237"/>
      <c r="K239" s="170"/>
      <c r="L239" s="170"/>
    </row>
    <row r="240" spans="1:21" x14ac:dyDescent="0.2">
      <c r="A240" s="210"/>
      <c r="B240" s="122" t="s">
        <v>34</v>
      </c>
      <c r="C240" s="210"/>
      <c r="D240" s="215"/>
      <c r="E240" s="215"/>
      <c r="F240" s="203">
        <f>+F228</f>
        <v>22798477317.551193</v>
      </c>
      <c r="G240" s="203">
        <f>+G228</f>
        <v>9436935845.8199997</v>
      </c>
      <c r="H240" s="201">
        <f>+H228</f>
        <v>1802712.32</v>
      </c>
      <c r="I240" s="210"/>
      <c r="J240" s="210"/>
      <c r="K240" s="170"/>
      <c r="L240" s="170"/>
    </row>
    <row r="241" spans="1:12" ht="12" customHeight="1" x14ac:dyDescent="0.2">
      <c r="A241" s="131">
        <v>151</v>
      </c>
      <c r="B241" s="197" t="s">
        <v>320</v>
      </c>
      <c r="C241" s="119" t="s">
        <v>73</v>
      </c>
      <c r="D241" s="214">
        <v>45362</v>
      </c>
      <c r="E241" s="214">
        <v>45393</v>
      </c>
      <c r="F241" s="198">
        <f t="shared" ref="F241:F265" si="12">G241+(H241*$C$234)</f>
        <v>2200000</v>
      </c>
      <c r="G241" s="198">
        <v>2200000</v>
      </c>
      <c r="H241" s="199">
        <v>0</v>
      </c>
      <c r="I241" s="238" t="s">
        <v>39</v>
      </c>
      <c r="J241" s="131" t="s">
        <v>23</v>
      </c>
      <c r="K241" s="170"/>
      <c r="L241" s="170"/>
    </row>
    <row r="242" spans="1:12" x14ac:dyDescent="0.2">
      <c r="A242" s="131">
        <v>152</v>
      </c>
      <c r="B242" s="197" t="s">
        <v>100</v>
      </c>
      <c r="C242" s="119" t="s">
        <v>73</v>
      </c>
      <c r="D242" s="214">
        <v>45327</v>
      </c>
      <c r="E242" s="214">
        <v>45387</v>
      </c>
      <c r="F242" s="198">
        <f t="shared" si="12"/>
        <v>36100000</v>
      </c>
      <c r="G242" s="198">
        <v>36100000</v>
      </c>
      <c r="H242" s="199">
        <v>0</v>
      </c>
      <c r="I242" s="238"/>
      <c r="J242" s="131" t="s">
        <v>23</v>
      </c>
      <c r="K242" s="170"/>
      <c r="L242" s="170"/>
    </row>
    <row r="243" spans="1:12" x14ac:dyDescent="0.2">
      <c r="A243" s="131">
        <v>153</v>
      </c>
      <c r="B243" s="197" t="s">
        <v>193</v>
      </c>
      <c r="C243" s="119" t="s">
        <v>73</v>
      </c>
      <c r="D243" s="214">
        <v>45358</v>
      </c>
      <c r="E243" s="214">
        <v>45389</v>
      </c>
      <c r="F243" s="198">
        <f t="shared" si="12"/>
        <v>1825000</v>
      </c>
      <c r="G243" s="198">
        <v>1825000</v>
      </c>
      <c r="H243" s="199">
        <v>0</v>
      </c>
      <c r="I243" s="238"/>
      <c r="J243" s="131" t="s">
        <v>23</v>
      </c>
      <c r="K243" s="170"/>
      <c r="L243" s="170"/>
    </row>
    <row r="244" spans="1:12" x14ac:dyDescent="0.2">
      <c r="A244" s="131">
        <v>154</v>
      </c>
      <c r="B244" s="197" t="s">
        <v>101</v>
      </c>
      <c r="C244" s="119" t="s">
        <v>130</v>
      </c>
      <c r="D244" s="214">
        <v>45156</v>
      </c>
      <c r="E244" s="214">
        <v>45525</v>
      </c>
      <c r="F244" s="198">
        <f t="shared" si="12"/>
        <v>69261698.049999997</v>
      </c>
      <c r="G244" s="198">
        <v>63109812.75</v>
      </c>
      <c r="H244" s="199">
        <v>830</v>
      </c>
      <c r="I244" s="238"/>
      <c r="J244" s="131" t="s">
        <v>23</v>
      </c>
      <c r="K244" s="170"/>
      <c r="L244" s="170"/>
    </row>
    <row r="245" spans="1:12" x14ac:dyDescent="0.2">
      <c r="A245" s="131">
        <v>155</v>
      </c>
      <c r="B245" s="197" t="s">
        <v>252</v>
      </c>
      <c r="C245" s="119" t="s">
        <v>73</v>
      </c>
      <c r="D245" s="214">
        <v>45358</v>
      </c>
      <c r="E245" s="214">
        <v>45389</v>
      </c>
      <c r="F245" s="198">
        <f t="shared" si="12"/>
        <v>2223573</v>
      </c>
      <c r="G245" s="198">
        <v>0</v>
      </c>
      <c r="H245" s="199">
        <v>300</v>
      </c>
      <c r="I245" s="238"/>
      <c r="J245" s="131" t="s">
        <v>23</v>
      </c>
      <c r="K245" s="170"/>
      <c r="L245" s="170"/>
    </row>
    <row r="246" spans="1:12" x14ac:dyDescent="0.2">
      <c r="A246" s="131">
        <v>156</v>
      </c>
      <c r="B246" s="197" t="s">
        <v>194</v>
      </c>
      <c r="C246" s="119" t="s">
        <v>89</v>
      </c>
      <c r="D246" s="214">
        <v>45381</v>
      </c>
      <c r="E246" s="214">
        <v>45412</v>
      </c>
      <c r="F246" s="198">
        <f t="shared" si="12"/>
        <v>-146144137.66</v>
      </c>
      <c r="G246" s="198">
        <v>-146144137.66</v>
      </c>
      <c r="H246" s="199">
        <v>0</v>
      </c>
      <c r="I246" s="238"/>
      <c r="J246" s="131" t="s">
        <v>23</v>
      </c>
      <c r="K246" s="170"/>
      <c r="L246" s="170"/>
    </row>
    <row r="247" spans="1:12" x14ac:dyDescent="0.2">
      <c r="A247" s="131">
        <v>157</v>
      </c>
      <c r="B247" s="197" t="s">
        <v>102</v>
      </c>
      <c r="C247" s="119" t="s">
        <v>73</v>
      </c>
      <c r="D247" s="214">
        <v>45372</v>
      </c>
      <c r="E247" s="214">
        <v>45392</v>
      </c>
      <c r="F247" s="198">
        <f t="shared" si="12"/>
        <v>1975000</v>
      </c>
      <c r="G247" s="198">
        <v>1975000</v>
      </c>
      <c r="H247" s="199">
        <v>0</v>
      </c>
      <c r="I247" s="238"/>
      <c r="J247" s="131" t="s">
        <v>23</v>
      </c>
      <c r="K247" s="170"/>
      <c r="L247" s="170"/>
    </row>
    <row r="248" spans="1:12" x14ac:dyDescent="0.2">
      <c r="A248" s="131">
        <v>158</v>
      </c>
      <c r="B248" s="197" t="s">
        <v>148</v>
      </c>
      <c r="C248" s="119" t="s">
        <v>73</v>
      </c>
      <c r="D248" s="214">
        <v>45370</v>
      </c>
      <c r="E248" s="214">
        <v>45401</v>
      </c>
      <c r="F248" s="198">
        <f t="shared" si="12"/>
        <v>422034.15539999999</v>
      </c>
      <c r="G248" s="198">
        <v>0</v>
      </c>
      <c r="H248" s="199">
        <v>56.94</v>
      </c>
      <c r="I248" s="238"/>
      <c r="J248" s="131" t="s">
        <v>23</v>
      </c>
      <c r="K248" s="170"/>
      <c r="L248" s="170"/>
    </row>
    <row r="249" spans="1:12" x14ac:dyDescent="0.2">
      <c r="A249" s="131">
        <v>159</v>
      </c>
      <c r="B249" s="197" t="s">
        <v>175</v>
      </c>
      <c r="C249" s="119" t="s">
        <v>73</v>
      </c>
      <c r="D249" s="214">
        <v>45370</v>
      </c>
      <c r="E249" s="214">
        <v>45401</v>
      </c>
      <c r="F249" s="198">
        <f t="shared" si="12"/>
        <v>5900000</v>
      </c>
      <c r="G249" s="198">
        <v>5900000</v>
      </c>
      <c r="H249" s="199">
        <v>0</v>
      </c>
      <c r="I249" s="238"/>
      <c r="J249" s="131" t="s">
        <v>23</v>
      </c>
      <c r="K249" s="170"/>
      <c r="L249" s="170"/>
    </row>
    <row r="250" spans="1:12" x14ac:dyDescent="0.2">
      <c r="A250" s="131">
        <v>160</v>
      </c>
      <c r="B250" s="197" t="s">
        <v>112</v>
      </c>
      <c r="C250" s="119" t="s">
        <v>73</v>
      </c>
      <c r="D250" s="214">
        <v>45358</v>
      </c>
      <c r="E250" s="214">
        <v>45389</v>
      </c>
      <c r="F250" s="198">
        <f t="shared" si="12"/>
        <v>51883370</v>
      </c>
      <c r="G250" s="198">
        <v>0</v>
      </c>
      <c r="H250" s="199">
        <v>7000</v>
      </c>
      <c r="I250" s="238"/>
      <c r="J250" s="131" t="s">
        <v>23</v>
      </c>
      <c r="K250" s="170"/>
      <c r="L250" s="170"/>
    </row>
    <row r="251" spans="1:12" x14ac:dyDescent="0.2">
      <c r="A251" s="131">
        <v>161</v>
      </c>
      <c r="B251" s="197" t="s">
        <v>103</v>
      </c>
      <c r="C251" s="119" t="s">
        <v>89</v>
      </c>
      <c r="D251" s="214">
        <v>45031</v>
      </c>
      <c r="E251" s="214">
        <v>45427</v>
      </c>
      <c r="F251" s="198">
        <f t="shared" si="12"/>
        <v>401679456.13</v>
      </c>
      <c r="G251" s="198">
        <v>370697672.32999998</v>
      </c>
      <c r="H251" s="199">
        <v>4180</v>
      </c>
      <c r="I251" s="238"/>
      <c r="J251" s="131" t="s">
        <v>23</v>
      </c>
      <c r="K251" s="170"/>
      <c r="L251" s="170"/>
    </row>
    <row r="252" spans="1:12" x14ac:dyDescent="0.2">
      <c r="A252" s="131">
        <v>162</v>
      </c>
      <c r="B252" s="197" t="s">
        <v>321</v>
      </c>
      <c r="C252" s="119" t="s">
        <v>73</v>
      </c>
      <c r="D252" s="214">
        <v>45356</v>
      </c>
      <c r="E252" s="214">
        <v>45387</v>
      </c>
      <c r="F252" s="198">
        <f t="shared" si="12"/>
        <v>1650000</v>
      </c>
      <c r="G252" s="198">
        <v>1650000</v>
      </c>
      <c r="H252" s="199">
        <v>0</v>
      </c>
      <c r="I252" s="238"/>
      <c r="J252" s="131" t="s">
        <v>23</v>
      </c>
      <c r="K252" s="170"/>
      <c r="L252" s="170"/>
    </row>
    <row r="253" spans="1:12" x14ac:dyDescent="0.2">
      <c r="A253" s="131">
        <v>163</v>
      </c>
      <c r="B253" s="197" t="s">
        <v>322</v>
      </c>
      <c r="C253" s="119" t="s">
        <v>73</v>
      </c>
      <c r="D253" s="214">
        <v>45356</v>
      </c>
      <c r="E253" s="214">
        <v>45387</v>
      </c>
      <c r="F253" s="198">
        <f t="shared" si="12"/>
        <v>1901198</v>
      </c>
      <c r="G253" s="198">
        <v>1901198</v>
      </c>
      <c r="H253" s="199">
        <v>0</v>
      </c>
      <c r="I253" s="238"/>
      <c r="J253" s="131" t="s">
        <v>23</v>
      </c>
      <c r="K253" s="170"/>
      <c r="L253" s="170"/>
    </row>
    <row r="254" spans="1:12" x14ac:dyDescent="0.2">
      <c r="A254" s="131">
        <v>164</v>
      </c>
      <c r="B254" s="197" t="s">
        <v>202</v>
      </c>
      <c r="C254" s="119" t="s">
        <v>73</v>
      </c>
      <c r="D254" s="214">
        <v>45366</v>
      </c>
      <c r="E254" s="214">
        <v>45397</v>
      </c>
      <c r="F254" s="198">
        <f t="shared" si="12"/>
        <v>2775920</v>
      </c>
      <c r="G254" s="198">
        <v>2775920</v>
      </c>
      <c r="H254" s="199">
        <v>0</v>
      </c>
      <c r="I254" s="238"/>
      <c r="J254" s="131" t="s">
        <v>23</v>
      </c>
      <c r="K254" s="170"/>
      <c r="L254" s="170"/>
    </row>
    <row r="255" spans="1:12" ht="12" customHeight="1" x14ac:dyDescent="0.2">
      <c r="A255" s="131">
        <v>165</v>
      </c>
      <c r="B255" s="197" t="s">
        <v>68</v>
      </c>
      <c r="C255" s="119" t="s">
        <v>73</v>
      </c>
      <c r="D255" s="214">
        <v>45380</v>
      </c>
      <c r="E255" s="214">
        <v>45441</v>
      </c>
      <c r="F255" s="198">
        <f t="shared" si="12"/>
        <v>59935743.143100001</v>
      </c>
      <c r="G255" s="198">
        <v>0</v>
      </c>
      <c r="H255" s="199">
        <v>8086.41</v>
      </c>
      <c r="I255" s="238"/>
      <c r="J255" s="131" t="s">
        <v>23</v>
      </c>
      <c r="K255" s="170"/>
      <c r="L255" s="170"/>
    </row>
    <row r="256" spans="1:12" ht="12" customHeight="1" x14ac:dyDescent="0.2">
      <c r="A256" s="131">
        <v>166</v>
      </c>
      <c r="B256" s="197" t="s">
        <v>253</v>
      </c>
      <c r="C256" s="119" t="s">
        <v>123</v>
      </c>
      <c r="D256" s="214">
        <v>45375</v>
      </c>
      <c r="E256" s="214">
        <v>45406</v>
      </c>
      <c r="F256" s="198">
        <f t="shared" si="12"/>
        <v>3668895.4499999997</v>
      </c>
      <c r="G256" s="198">
        <v>0</v>
      </c>
      <c r="H256" s="199">
        <v>495</v>
      </c>
      <c r="I256" s="238"/>
      <c r="J256" s="131" t="s">
        <v>23</v>
      </c>
      <c r="K256" s="170"/>
      <c r="L256" s="170"/>
    </row>
    <row r="257" spans="1:21" ht="12" customHeight="1" x14ac:dyDescent="0.2">
      <c r="A257" s="131">
        <v>167</v>
      </c>
      <c r="B257" s="197" t="s">
        <v>254</v>
      </c>
      <c r="C257" s="119" t="s">
        <v>130</v>
      </c>
      <c r="D257" s="214">
        <v>45356</v>
      </c>
      <c r="E257" s="214">
        <v>45387</v>
      </c>
      <c r="F257" s="198">
        <f t="shared" si="12"/>
        <v>10145472</v>
      </c>
      <c r="G257" s="198">
        <v>10145472</v>
      </c>
      <c r="H257" s="199">
        <v>0</v>
      </c>
      <c r="I257" s="238"/>
      <c r="J257" s="131" t="s">
        <v>23</v>
      </c>
      <c r="K257" s="170"/>
      <c r="L257" s="170"/>
    </row>
    <row r="258" spans="1:21" ht="12" customHeight="1" x14ac:dyDescent="0.2">
      <c r="A258" s="131">
        <v>168</v>
      </c>
      <c r="B258" s="197" t="s">
        <v>323</v>
      </c>
      <c r="C258" s="119" t="s">
        <v>73</v>
      </c>
      <c r="D258" s="214">
        <v>45354</v>
      </c>
      <c r="E258" s="214">
        <v>45385</v>
      </c>
      <c r="F258" s="198">
        <f t="shared" si="12"/>
        <v>840000</v>
      </c>
      <c r="G258" s="198">
        <v>840000</v>
      </c>
      <c r="H258" s="199">
        <v>0</v>
      </c>
      <c r="I258" s="238"/>
      <c r="J258" s="131" t="s">
        <v>23</v>
      </c>
      <c r="K258" s="170"/>
      <c r="L258" s="170"/>
    </row>
    <row r="259" spans="1:21" ht="12" customHeight="1" x14ac:dyDescent="0.2">
      <c r="A259" s="131">
        <v>169</v>
      </c>
      <c r="B259" s="197" t="s">
        <v>46</v>
      </c>
      <c r="C259" s="119" t="s">
        <v>50</v>
      </c>
      <c r="D259" s="214">
        <v>45367</v>
      </c>
      <c r="E259" s="214">
        <v>45392</v>
      </c>
      <c r="F259" s="198">
        <f t="shared" si="12"/>
        <v>401351179.25819999</v>
      </c>
      <c r="G259" s="198">
        <v>194395680</v>
      </c>
      <c r="H259" s="199">
        <v>27922.02</v>
      </c>
      <c r="I259" s="238"/>
      <c r="J259" s="131" t="s">
        <v>23</v>
      </c>
      <c r="K259" s="170"/>
      <c r="L259" s="170"/>
    </row>
    <row r="260" spans="1:21" ht="12" customHeight="1" x14ac:dyDescent="0.2">
      <c r="A260" s="131">
        <v>170</v>
      </c>
      <c r="B260" s="197" t="s">
        <v>176</v>
      </c>
      <c r="C260" s="119" t="s">
        <v>73</v>
      </c>
      <c r="D260" s="214">
        <v>45379</v>
      </c>
      <c r="E260" s="214">
        <v>45410</v>
      </c>
      <c r="F260" s="198">
        <f t="shared" si="12"/>
        <v>9265999.2865000013</v>
      </c>
      <c r="G260" s="198">
        <v>0</v>
      </c>
      <c r="H260" s="199">
        <v>1250.1500000000001</v>
      </c>
      <c r="I260" s="238"/>
      <c r="J260" s="131" t="s">
        <v>23</v>
      </c>
      <c r="K260" s="170"/>
      <c r="L260" s="170"/>
    </row>
    <row r="261" spans="1:21" ht="12" customHeight="1" x14ac:dyDescent="0.2">
      <c r="A261" s="131">
        <v>171</v>
      </c>
      <c r="B261" s="197" t="s">
        <v>69</v>
      </c>
      <c r="C261" s="119" t="s">
        <v>89</v>
      </c>
      <c r="D261" s="214">
        <v>45307</v>
      </c>
      <c r="E261" s="214">
        <v>45793</v>
      </c>
      <c r="F261" s="198">
        <f t="shared" si="12"/>
        <v>140097574</v>
      </c>
      <c r="G261" s="198">
        <v>140097574</v>
      </c>
      <c r="H261" s="199">
        <v>0</v>
      </c>
      <c r="I261" s="238"/>
      <c r="J261" s="131" t="s">
        <v>23</v>
      </c>
      <c r="K261" s="170"/>
      <c r="L261" s="170"/>
    </row>
    <row r="262" spans="1:21" ht="12" customHeight="1" x14ac:dyDescent="0.2">
      <c r="A262" s="131">
        <v>172</v>
      </c>
      <c r="B262" s="197" t="s">
        <v>324</v>
      </c>
      <c r="C262" s="119" t="s">
        <v>73</v>
      </c>
      <c r="D262" s="214">
        <v>45380</v>
      </c>
      <c r="E262" s="214">
        <v>45411</v>
      </c>
      <c r="F262" s="198">
        <f t="shared" si="12"/>
        <v>2000000</v>
      </c>
      <c r="G262" s="198">
        <v>2000000</v>
      </c>
      <c r="H262" s="199">
        <v>0</v>
      </c>
      <c r="I262" s="238"/>
      <c r="J262" s="131" t="s">
        <v>23</v>
      </c>
      <c r="K262" s="170"/>
      <c r="L262" s="170"/>
    </row>
    <row r="263" spans="1:21" ht="12" customHeight="1" x14ac:dyDescent="0.2">
      <c r="A263" s="131">
        <v>173</v>
      </c>
      <c r="B263" s="197" t="s">
        <v>195</v>
      </c>
      <c r="C263" s="119" t="s">
        <v>50</v>
      </c>
      <c r="D263" s="214">
        <v>45367</v>
      </c>
      <c r="E263" s="214">
        <v>45392</v>
      </c>
      <c r="F263" s="198">
        <f t="shared" si="12"/>
        <v>10780648</v>
      </c>
      <c r="G263" s="198">
        <v>10780648</v>
      </c>
      <c r="H263" s="199">
        <v>0</v>
      </c>
      <c r="I263" s="238"/>
      <c r="J263" s="131" t="s">
        <v>23</v>
      </c>
      <c r="K263" s="170"/>
      <c r="L263" s="170"/>
    </row>
    <row r="264" spans="1:21" ht="12" customHeight="1" x14ac:dyDescent="0.2">
      <c r="A264" s="131">
        <v>174</v>
      </c>
      <c r="B264" s="197" t="s">
        <v>325</v>
      </c>
      <c r="C264" s="119" t="s">
        <v>73</v>
      </c>
      <c r="D264" s="214">
        <v>45376</v>
      </c>
      <c r="E264" s="214">
        <v>45407</v>
      </c>
      <c r="F264" s="198">
        <f t="shared" si="12"/>
        <v>1543202</v>
      </c>
      <c r="G264" s="198">
        <v>1543202</v>
      </c>
      <c r="H264" s="199">
        <v>0</v>
      </c>
      <c r="I264" s="238"/>
      <c r="J264" s="131" t="s">
        <v>23</v>
      </c>
      <c r="K264" s="170"/>
      <c r="L264" s="170"/>
    </row>
    <row r="265" spans="1:21" ht="15" customHeight="1" x14ac:dyDescent="0.2">
      <c r="A265" s="131">
        <v>175</v>
      </c>
      <c r="B265" s="197" t="s">
        <v>113</v>
      </c>
      <c r="C265" s="119" t="s">
        <v>73</v>
      </c>
      <c r="D265" s="214">
        <v>45354</v>
      </c>
      <c r="E265" s="214">
        <v>45385</v>
      </c>
      <c r="F265" s="198">
        <f t="shared" si="12"/>
        <v>12172950.388499999</v>
      </c>
      <c r="G265" s="198">
        <v>0</v>
      </c>
      <c r="H265" s="199">
        <v>1642.35</v>
      </c>
      <c r="I265" s="238"/>
      <c r="J265" s="131" t="s">
        <v>23</v>
      </c>
      <c r="K265" s="170"/>
      <c r="L265" s="170"/>
    </row>
    <row r="266" spans="1:21" s="122" customFormat="1" x14ac:dyDescent="0.2">
      <c r="A266" s="131"/>
      <c r="B266" s="205"/>
      <c r="C266" s="205"/>
      <c r="D266" s="216"/>
      <c r="E266" s="216"/>
      <c r="F266" s="200">
        <f>SUM(F240:F265)</f>
        <v>23883932092.752895</v>
      </c>
      <c r="G266" s="200">
        <f>SUM(G240:G265)</f>
        <v>10138728887.24</v>
      </c>
      <c r="H266" s="201">
        <f>SUM(H240:H265)</f>
        <v>1854475.19</v>
      </c>
    </row>
    <row r="270" spans="1:21" s="122" customFormat="1" x14ac:dyDescent="0.2">
      <c r="A270" s="126" t="s">
        <v>115</v>
      </c>
      <c r="B270" s="127"/>
      <c r="C270" s="192" t="s">
        <v>277</v>
      </c>
      <c r="D270" s="218"/>
      <c r="E270" s="213"/>
      <c r="F270" s="191"/>
      <c r="G270" s="191"/>
      <c r="H270" s="191"/>
      <c r="I270" s="124"/>
      <c r="J270" s="124"/>
      <c r="K270" s="124"/>
      <c r="L270" s="124"/>
      <c r="M270" s="125"/>
      <c r="N270" s="125"/>
      <c r="O270" s="125"/>
      <c r="P270" s="125"/>
      <c r="Q270" s="125"/>
      <c r="R270" s="125"/>
      <c r="S270" s="125"/>
      <c r="T270" s="125"/>
      <c r="U270" s="125"/>
    </row>
    <row r="271" spans="1:21" s="122" customFormat="1" x14ac:dyDescent="0.2">
      <c r="A271" s="126" t="s">
        <v>116</v>
      </c>
      <c r="B271" s="127"/>
      <c r="C271" s="193">
        <v>7411.91</v>
      </c>
      <c r="D271" s="219"/>
      <c r="E271" s="213"/>
      <c r="F271" s="191"/>
      <c r="G271" s="191"/>
      <c r="H271" s="191"/>
      <c r="I271" s="124"/>
      <c r="J271" s="124"/>
      <c r="K271" s="124"/>
      <c r="L271" s="124"/>
      <c r="M271" s="125"/>
      <c r="N271" s="125"/>
      <c r="O271" s="125"/>
      <c r="P271" s="125"/>
      <c r="Q271" s="125"/>
      <c r="R271" s="125"/>
      <c r="S271" s="125"/>
      <c r="T271" s="125"/>
      <c r="U271" s="125"/>
    </row>
    <row r="272" spans="1:21" s="122" customFormat="1" x14ac:dyDescent="0.2">
      <c r="A272" s="128"/>
      <c r="B272" s="129"/>
      <c r="C272" s="129"/>
      <c r="D272" s="220"/>
      <c r="E272" s="213"/>
      <c r="F272" s="191"/>
      <c r="G272" s="191"/>
      <c r="H272" s="191"/>
      <c r="I272" s="124"/>
      <c r="J272" s="124"/>
      <c r="K272" s="124"/>
      <c r="L272" s="124"/>
      <c r="M272" s="125"/>
      <c r="N272" s="125"/>
      <c r="O272" s="125"/>
      <c r="P272" s="125"/>
      <c r="Q272" s="125"/>
      <c r="R272" s="125"/>
      <c r="S272" s="125"/>
      <c r="T272" s="125"/>
      <c r="U272" s="125"/>
    </row>
    <row r="273" spans="1:21" s="122" customFormat="1" x14ac:dyDescent="0.2">
      <c r="A273" s="123"/>
      <c r="B273" s="127" t="s">
        <v>10</v>
      </c>
      <c r="C273" s="129"/>
      <c r="D273" s="220"/>
      <c r="E273" s="213"/>
      <c r="F273" s="191"/>
      <c r="G273" s="191"/>
      <c r="H273" s="191"/>
      <c r="I273" s="124"/>
      <c r="J273" s="124"/>
      <c r="K273" s="124"/>
      <c r="L273" s="124"/>
      <c r="M273" s="125"/>
      <c r="N273" s="125"/>
      <c r="O273" s="125"/>
      <c r="P273" s="125"/>
      <c r="Q273" s="125"/>
      <c r="R273" s="125"/>
      <c r="S273" s="125"/>
      <c r="T273" s="125"/>
      <c r="U273" s="125"/>
    </row>
    <row r="274" spans="1:21" s="122" customFormat="1" x14ac:dyDescent="0.2">
      <c r="A274" s="127"/>
      <c r="B274" s="129"/>
      <c r="C274" s="129"/>
      <c r="D274" s="220"/>
      <c r="E274" s="213"/>
      <c r="F274" s="191"/>
      <c r="G274" s="191"/>
      <c r="H274" s="191"/>
      <c r="I274" s="124"/>
      <c r="J274" s="124"/>
      <c r="K274" s="124"/>
      <c r="L274" s="124"/>
      <c r="M274" s="125"/>
      <c r="N274" s="125"/>
      <c r="O274" s="125"/>
      <c r="P274" s="125"/>
      <c r="Q274" s="125"/>
      <c r="R274" s="125"/>
      <c r="S274" s="125"/>
      <c r="T274" s="125"/>
      <c r="U274" s="125"/>
    </row>
    <row r="275" spans="1:21" ht="14.1" customHeight="1" thickBot="1" x14ac:dyDescent="0.25">
      <c r="A275" s="239" t="s">
        <v>11</v>
      </c>
      <c r="B275" s="237" t="s">
        <v>25</v>
      </c>
      <c r="C275" s="237" t="s">
        <v>13</v>
      </c>
      <c r="D275" s="240" t="s">
        <v>26</v>
      </c>
      <c r="E275" s="240" t="s">
        <v>15</v>
      </c>
      <c r="F275" s="194" t="s">
        <v>16</v>
      </c>
      <c r="G275" s="236" t="s">
        <v>16</v>
      </c>
      <c r="H275" s="236"/>
      <c r="I275" s="237" t="s">
        <v>17</v>
      </c>
      <c r="J275" s="237" t="s">
        <v>18</v>
      </c>
      <c r="K275" s="170"/>
      <c r="L275" s="170"/>
    </row>
    <row r="276" spans="1:21" ht="12.75" thickBot="1" x14ac:dyDescent="0.25">
      <c r="A276" s="239"/>
      <c r="B276" s="237"/>
      <c r="C276" s="237"/>
      <c r="D276" s="240"/>
      <c r="E276" s="240"/>
      <c r="F276" s="195" t="s">
        <v>19</v>
      </c>
      <c r="G276" s="196" t="s">
        <v>20</v>
      </c>
      <c r="H276" s="196" t="s">
        <v>21</v>
      </c>
      <c r="I276" s="237"/>
      <c r="J276" s="237"/>
      <c r="K276" s="170"/>
      <c r="L276" s="170"/>
    </row>
    <row r="277" spans="1:21" x14ac:dyDescent="0.2">
      <c r="A277" s="210"/>
      <c r="B277" s="122" t="s">
        <v>34</v>
      </c>
      <c r="C277" s="210"/>
      <c r="D277" s="215"/>
      <c r="E277" s="215"/>
      <c r="F277" s="203">
        <f>+F266</f>
        <v>23883932092.752895</v>
      </c>
      <c r="G277" s="203">
        <f>+G266</f>
        <v>10138728887.24</v>
      </c>
      <c r="H277" s="201">
        <f>+H266</f>
        <v>1854475.19</v>
      </c>
      <c r="I277" s="210"/>
      <c r="J277" s="210"/>
      <c r="K277" s="170"/>
      <c r="L277" s="170"/>
    </row>
    <row r="278" spans="1:21" x14ac:dyDescent="0.2">
      <c r="A278" s="131">
        <v>176</v>
      </c>
      <c r="B278" s="197" t="s">
        <v>196</v>
      </c>
      <c r="C278" s="119" t="s">
        <v>73</v>
      </c>
      <c r="D278" s="214">
        <v>45380</v>
      </c>
      <c r="E278" s="214">
        <v>45411</v>
      </c>
      <c r="F278" s="198">
        <f t="shared" ref="F278:F302" si="13">G278+(H278*$C$271)</f>
        <v>3971200</v>
      </c>
      <c r="G278" s="198">
        <v>3971200</v>
      </c>
      <c r="H278" s="199">
        <v>0</v>
      </c>
      <c r="I278" s="238" t="s">
        <v>39</v>
      </c>
      <c r="J278" s="131" t="s">
        <v>23</v>
      </c>
      <c r="K278" s="170"/>
      <c r="L278" s="170"/>
    </row>
    <row r="279" spans="1:21" x14ac:dyDescent="0.2">
      <c r="A279" s="131">
        <v>177</v>
      </c>
      <c r="B279" s="197" t="s">
        <v>104</v>
      </c>
      <c r="C279" s="119" t="s">
        <v>73</v>
      </c>
      <c r="D279" s="214">
        <v>45354</v>
      </c>
      <c r="E279" s="214">
        <v>45385</v>
      </c>
      <c r="F279" s="198">
        <f t="shared" si="13"/>
        <v>2510000</v>
      </c>
      <c r="G279" s="198">
        <v>2510000</v>
      </c>
      <c r="H279" s="199">
        <v>0</v>
      </c>
      <c r="I279" s="238"/>
      <c r="J279" s="131" t="s">
        <v>23</v>
      </c>
      <c r="K279" s="170"/>
      <c r="L279" s="170"/>
    </row>
    <row r="280" spans="1:21" x14ac:dyDescent="0.2">
      <c r="A280" s="131">
        <v>178</v>
      </c>
      <c r="B280" s="197" t="s">
        <v>197</v>
      </c>
      <c r="C280" s="119" t="s">
        <v>73</v>
      </c>
      <c r="D280" s="214">
        <v>45365</v>
      </c>
      <c r="E280" s="214">
        <v>45396</v>
      </c>
      <c r="F280" s="198">
        <f t="shared" si="13"/>
        <v>2683111.42</v>
      </c>
      <c r="G280" s="198">
        <v>0</v>
      </c>
      <c r="H280" s="199">
        <v>362</v>
      </c>
      <c r="I280" s="238"/>
      <c r="J280" s="131" t="s">
        <v>23</v>
      </c>
      <c r="K280" s="170"/>
      <c r="L280" s="170"/>
    </row>
    <row r="281" spans="1:21" x14ac:dyDescent="0.2">
      <c r="A281" s="131">
        <v>179</v>
      </c>
      <c r="B281" s="197" t="s">
        <v>201</v>
      </c>
      <c r="C281" s="119" t="s">
        <v>73</v>
      </c>
      <c r="D281" s="214" t="s">
        <v>326</v>
      </c>
      <c r="E281" s="214">
        <v>46178</v>
      </c>
      <c r="F281" s="198">
        <f t="shared" si="13"/>
        <v>159356065</v>
      </c>
      <c r="G281" s="198">
        <v>0</v>
      </c>
      <c r="H281" s="199">
        <v>21500</v>
      </c>
      <c r="I281" s="238"/>
      <c r="J281" s="131" t="s">
        <v>23</v>
      </c>
      <c r="K281" s="170"/>
      <c r="L281" s="170"/>
    </row>
    <row r="282" spans="1:21" x14ac:dyDescent="0.2">
      <c r="A282" s="131">
        <v>180</v>
      </c>
      <c r="B282" s="197" t="s">
        <v>72</v>
      </c>
      <c r="C282" s="119" t="s">
        <v>73</v>
      </c>
      <c r="D282" s="214">
        <v>45361</v>
      </c>
      <c r="E282" s="214">
        <v>45392</v>
      </c>
      <c r="F282" s="198">
        <f t="shared" si="13"/>
        <v>4796000</v>
      </c>
      <c r="G282" s="198">
        <v>4796000</v>
      </c>
      <c r="H282" s="199">
        <v>0</v>
      </c>
      <c r="I282" s="238"/>
      <c r="J282" s="131" t="s">
        <v>23</v>
      </c>
      <c r="K282" s="170"/>
      <c r="L282" s="170"/>
    </row>
    <row r="283" spans="1:21" x14ac:dyDescent="0.2">
      <c r="A283" s="131">
        <v>181</v>
      </c>
      <c r="B283" s="197" t="s">
        <v>149</v>
      </c>
      <c r="C283" s="119" t="s">
        <v>73</v>
      </c>
      <c r="D283" s="214">
        <v>45371</v>
      </c>
      <c r="E283" s="214">
        <v>45402</v>
      </c>
      <c r="F283" s="198">
        <f t="shared" si="13"/>
        <v>4817430</v>
      </c>
      <c r="G283" s="198">
        <v>4817430</v>
      </c>
      <c r="H283" s="199">
        <v>0</v>
      </c>
      <c r="I283" s="238"/>
      <c r="J283" s="131" t="s">
        <v>23</v>
      </c>
      <c r="K283" s="170"/>
      <c r="L283" s="170"/>
    </row>
    <row r="284" spans="1:21" x14ac:dyDescent="0.2">
      <c r="A284" s="131">
        <v>182</v>
      </c>
      <c r="B284" s="197" t="s">
        <v>87</v>
      </c>
      <c r="C284" s="119" t="s">
        <v>73</v>
      </c>
      <c r="D284" s="214">
        <v>45375</v>
      </c>
      <c r="E284" s="214">
        <v>45406</v>
      </c>
      <c r="F284" s="198">
        <f t="shared" si="13"/>
        <v>42870630</v>
      </c>
      <c r="G284" s="198">
        <v>42870630</v>
      </c>
      <c r="H284" s="199">
        <v>0</v>
      </c>
      <c r="I284" s="238"/>
      <c r="J284" s="131" t="s">
        <v>23</v>
      </c>
      <c r="K284" s="170"/>
      <c r="L284" s="170"/>
    </row>
    <row r="285" spans="1:21" x14ac:dyDescent="0.2">
      <c r="A285" s="131">
        <v>183</v>
      </c>
      <c r="B285" s="197" t="s">
        <v>177</v>
      </c>
      <c r="C285" s="119" t="s">
        <v>73</v>
      </c>
      <c r="D285" s="214">
        <v>45368</v>
      </c>
      <c r="E285" s="214">
        <v>45399</v>
      </c>
      <c r="F285" s="198">
        <f t="shared" si="13"/>
        <v>11219778.762499999</v>
      </c>
      <c r="G285" s="198">
        <v>0</v>
      </c>
      <c r="H285" s="199">
        <v>1513.75</v>
      </c>
      <c r="I285" s="238"/>
      <c r="J285" s="131" t="s">
        <v>23</v>
      </c>
      <c r="K285" s="170"/>
      <c r="L285" s="170"/>
    </row>
    <row r="286" spans="1:21" x14ac:dyDescent="0.2">
      <c r="A286" s="131">
        <v>184</v>
      </c>
      <c r="B286" s="197" t="s">
        <v>327</v>
      </c>
      <c r="C286" s="119" t="s">
        <v>123</v>
      </c>
      <c r="D286" s="214">
        <v>45362</v>
      </c>
      <c r="E286" s="214">
        <v>45423</v>
      </c>
      <c r="F286" s="198">
        <f t="shared" si="13"/>
        <v>192932017.29999998</v>
      </c>
      <c r="G286" s="198">
        <v>0</v>
      </c>
      <c r="H286" s="199">
        <v>26030</v>
      </c>
      <c r="I286" s="238"/>
      <c r="J286" s="131" t="s">
        <v>23</v>
      </c>
      <c r="K286" s="170"/>
      <c r="L286" s="170"/>
    </row>
    <row r="287" spans="1:21" x14ac:dyDescent="0.2">
      <c r="A287" s="131">
        <v>185</v>
      </c>
      <c r="B287" s="197" t="s">
        <v>150</v>
      </c>
      <c r="C287" s="119" t="s">
        <v>73</v>
      </c>
      <c r="D287" s="214">
        <v>45369</v>
      </c>
      <c r="E287" s="214">
        <v>45400</v>
      </c>
      <c r="F287" s="198">
        <f t="shared" si="13"/>
        <v>60870310.875</v>
      </c>
      <c r="G287" s="198">
        <v>0</v>
      </c>
      <c r="H287" s="199">
        <v>8212.5</v>
      </c>
      <c r="I287" s="238"/>
      <c r="J287" s="131" t="s">
        <v>23</v>
      </c>
      <c r="K287" s="170"/>
      <c r="L287" s="170"/>
    </row>
    <row r="288" spans="1:21" x14ac:dyDescent="0.2">
      <c r="A288" s="131">
        <v>186</v>
      </c>
      <c r="B288" s="197" t="s">
        <v>255</v>
      </c>
      <c r="C288" s="119" t="s">
        <v>73</v>
      </c>
      <c r="D288" s="214">
        <v>45371</v>
      </c>
      <c r="E288" s="214">
        <v>45386</v>
      </c>
      <c r="F288" s="198">
        <f t="shared" si="13"/>
        <v>632000</v>
      </c>
      <c r="G288" s="198">
        <v>632000</v>
      </c>
      <c r="H288" s="199">
        <v>0</v>
      </c>
      <c r="I288" s="238"/>
      <c r="J288" s="131" t="s">
        <v>23</v>
      </c>
      <c r="K288" s="170"/>
      <c r="L288" s="170"/>
    </row>
    <row r="289" spans="1:12" x14ac:dyDescent="0.2">
      <c r="A289" s="131">
        <v>187</v>
      </c>
      <c r="B289" s="197" t="s">
        <v>151</v>
      </c>
      <c r="C289" s="119" t="s">
        <v>89</v>
      </c>
      <c r="D289" s="214">
        <v>45085</v>
      </c>
      <c r="E289" s="214">
        <v>45451</v>
      </c>
      <c r="F289" s="198">
        <f t="shared" si="13"/>
        <v>105042683</v>
      </c>
      <c r="G289" s="198">
        <v>105042683</v>
      </c>
      <c r="H289" s="199">
        <v>0</v>
      </c>
      <c r="I289" s="238"/>
      <c r="J289" s="131" t="s">
        <v>23</v>
      </c>
      <c r="K289" s="170"/>
      <c r="L289" s="170"/>
    </row>
    <row r="290" spans="1:12" x14ac:dyDescent="0.2">
      <c r="A290" s="131">
        <v>188</v>
      </c>
      <c r="B290" s="197" t="s">
        <v>200</v>
      </c>
      <c r="C290" s="119" t="s">
        <v>73</v>
      </c>
      <c r="D290" s="214">
        <v>45377</v>
      </c>
      <c r="E290" s="214">
        <v>45390</v>
      </c>
      <c r="F290" s="198">
        <f t="shared" si="13"/>
        <v>312699</v>
      </c>
      <c r="G290" s="198">
        <v>312699</v>
      </c>
      <c r="H290" s="199">
        <v>0</v>
      </c>
      <c r="I290" s="238"/>
      <c r="J290" s="131" t="s">
        <v>23</v>
      </c>
      <c r="K290" s="170"/>
      <c r="L290" s="170"/>
    </row>
    <row r="291" spans="1:12" x14ac:dyDescent="0.2">
      <c r="A291" s="131">
        <v>189</v>
      </c>
      <c r="B291" s="197" t="s">
        <v>152</v>
      </c>
      <c r="C291" s="119" t="s">
        <v>89</v>
      </c>
      <c r="D291" s="214">
        <v>45122</v>
      </c>
      <c r="E291" s="214">
        <v>45488</v>
      </c>
      <c r="F291" s="198">
        <f t="shared" si="13"/>
        <v>148238200</v>
      </c>
      <c r="G291" s="198">
        <v>0</v>
      </c>
      <c r="H291" s="199">
        <v>20000</v>
      </c>
      <c r="I291" s="238"/>
      <c r="J291" s="131" t="s">
        <v>23</v>
      </c>
      <c r="K291" s="170"/>
      <c r="L291" s="170"/>
    </row>
    <row r="292" spans="1:12" x14ac:dyDescent="0.2">
      <c r="A292" s="131">
        <v>190</v>
      </c>
      <c r="B292" s="197" t="s">
        <v>256</v>
      </c>
      <c r="C292" s="119" t="s">
        <v>73</v>
      </c>
      <c r="D292" s="214">
        <v>45363</v>
      </c>
      <c r="E292" s="214">
        <v>45394</v>
      </c>
      <c r="F292" s="198">
        <f t="shared" si="13"/>
        <v>12600247</v>
      </c>
      <c r="G292" s="198">
        <v>0</v>
      </c>
      <c r="H292" s="199">
        <v>1700</v>
      </c>
      <c r="I292" s="238"/>
      <c r="J292" s="131" t="s">
        <v>23</v>
      </c>
      <c r="K292" s="170"/>
      <c r="L292" s="170"/>
    </row>
    <row r="293" spans="1:12" x14ac:dyDescent="0.2">
      <c r="A293" s="131">
        <v>191</v>
      </c>
      <c r="B293" s="197" t="s">
        <v>118</v>
      </c>
      <c r="C293" s="119" t="s">
        <v>73</v>
      </c>
      <c r="D293" s="214">
        <v>45298</v>
      </c>
      <c r="E293" s="214">
        <v>45419</v>
      </c>
      <c r="F293" s="198">
        <f t="shared" si="13"/>
        <v>48658000</v>
      </c>
      <c r="G293" s="198">
        <v>48658000</v>
      </c>
      <c r="H293" s="199">
        <v>0</v>
      </c>
      <c r="I293" s="238"/>
      <c r="J293" s="131" t="s">
        <v>23</v>
      </c>
      <c r="K293" s="170"/>
      <c r="L293" s="170"/>
    </row>
    <row r="294" spans="1:12" x14ac:dyDescent="0.2">
      <c r="A294" s="131">
        <v>192</v>
      </c>
      <c r="B294" s="197" t="s">
        <v>328</v>
      </c>
      <c r="C294" s="119" t="s">
        <v>89</v>
      </c>
      <c r="D294" s="214">
        <v>45161</v>
      </c>
      <c r="E294" s="214">
        <v>45527</v>
      </c>
      <c r="F294" s="198">
        <f t="shared" si="13"/>
        <v>165969489.9357</v>
      </c>
      <c r="G294" s="198">
        <v>0</v>
      </c>
      <c r="H294" s="199">
        <v>22392.27</v>
      </c>
      <c r="I294" s="238"/>
      <c r="J294" s="131" t="s">
        <v>23</v>
      </c>
      <c r="K294" s="170"/>
      <c r="L294" s="170"/>
    </row>
    <row r="295" spans="1:12" x14ac:dyDescent="0.2">
      <c r="A295" s="131">
        <v>193</v>
      </c>
      <c r="B295" s="197" t="s">
        <v>88</v>
      </c>
      <c r="C295" s="119" t="s">
        <v>73</v>
      </c>
      <c r="D295" s="214">
        <v>45362</v>
      </c>
      <c r="E295" s="214">
        <v>45423</v>
      </c>
      <c r="F295" s="198">
        <f t="shared" si="13"/>
        <v>143492032</v>
      </c>
      <c r="G295" s="198">
        <v>142009650</v>
      </c>
      <c r="H295" s="199">
        <v>200</v>
      </c>
      <c r="I295" s="238"/>
      <c r="J295" s="131" t="s">
        <v>23</v>
      </c>
      <c r="K295" s="170"/>
      <c r="L295" s="170"/>
    </row>
    <row r="296" spans="1:12" x14ac:dyDescent="0.2">
      <c r="A296" s="131">
        <v>194</v>
      </c>
      <c r="B296" s="197" t="s">
        <v>257</v>
      </c>
      <c r="C296" s="119" t="s">
        <v>89</v>
      </c>
      <c r="D296" s="214">
        <v>45124</v>
      </c>
      <c r="E296" s="214">
        <v>45490</v>
      </c>
      <c r="F296" s="198">
        <f t="shared" si="13"/>
        <v>97431028</v>
      </c>
      <c r="G296" s="198">
        <v>97431028</v>
      </c>
      <c r="H296" s="199">
        <v>0</v>
      </c>
      <c r="I296" s="238"/>
      <c r="J296" s="131" t="s">
        <v>23</v>
      </c>
      <c r="K296" s="170"/>
      <c r="L296" s="170"/>
    </row>
    <row r="297" spans="1:12" x14ac:dyDescent="0.2">
      <c r="A297" s="131">
        <v>195</v>
      </c>
      <c r="B297" s="197" t="s">
        <v>153</v>
      </c>
      <c r="C297" s="119" t="s">
        <v>73</v>
      </c>
      <c r="D297" s="214">
        <v>45356</v>
      </c>
      <c r="E297" s="214">
        <v>45387</v>
      </c>
      <c r="F297" s="198">
        <f t="shared" si="13"/>
        <v>4875000</v>
      </c>
      <c r="G297" s="198">
        <v>4875000</v>
      </c>
      <c r="H297" s="199">
        <v>0</v>
      </c>
      <c r="I297" s="238"/>
      <c r="J297" s="131" t="s">
        <v>23</v>
      </c>
      <c r="K297" s="170"/>
      <c r="L297" s="170"/>
    </row>
    <row r="298" spans="1:12" x14ac:dyDescent="0.2">
      <c r="A298" s="131">
        <v>196</v>
      </c>
      <c r="B298" s="197" t="s">
        <v>154</v>
      </c>
      <c r="C298" s="119" t="s">
        <v>73</v>
      </c>
      <c r="D298" s="214">
        <v>45357</v>
      </c>
      <c r="E298" s="214">
        <v>45388</v>
      </c>
      <c r="F298" s="198">
        <f t="shared" si="13"/>
        <v>1543382.0192999998</v>
      </c>
      <c r="G298" s="198">
        <v>0</v>
      </c>
      <c r="H298" s="199">
        <v>208.23</v>
      </c>
      <c r="I298" s="238"/>
      <c r="J298" s="131" t="s">
        <v>23</v>
      </c>
      <c r="K298" s="170"/>
      <c r="L298" s="170"/>
    </row>
    <row r="299" spans="1:12" x14ac:dyDescent="0.2">
      <c r="A299" s="131">
        <v>197</v>
      </c>
      <c r="B299" s="197" t="s">
        <v>329</v>
      </c>
      <c r="C299" s="119" t="s">
        <v>123</v>
      </c>
      <c r="D299" s="214">
        <v>45371</v>
      </c>
      <c r="E299" s="214">
        <v>45402</v>
      </c>
      <c r="F299" s="198">
        <f t="shared" si="13"/>
        <v>16105070.549999999</v>
      </c>
      <c r="G299" s="198">
        <v>503000</v>
      </c>
      <c r="H299" s="199">
        <v>2105</v>
      </c>
      <c r="I299" s="238"/>
      <c r="J299" s="131" t="s">
        <v>23</v>
      </c>
      <c r="K299" s="170"/>
      <c r="L299" s="170"/>
    </row>
    <row r="300" spans="1:12" x14ac:dyDescent="0.2">
      <c r="A300" s="131">
        <v>198</v>
      </c>
      <c r="B300" s="119" t="s">
        <v>120</v>
      </c>
      <c r="C300" s="119" t="s">
        <v>130</v>
      </c>
      <c r="D300" s="214">
        <v>45366</v>
      </c>
      <c r="E300" s="214">
        <v>45397</v>
      </c>
      <c r="F300" s="198">
        <f t="shared" si="13"/>
        <v>22254556.251399998</v>
      </c>
      <c r="G300" s="198">
        <v>0</v>
      </c>
      <c r="H300" s="199">
        <v>3002.54</v>
      </c>
      <c r="I300" s="238"/>
      <c r="J300" s="131" t="s">
        <v>23</v>
      </c>
      <c r="K300" s="170"/>
      <c r="L300" s="170"/>
    </row>
    <row r="301" spans="1:12" x14ac:dyDescent="0.2">
      <c r="A301" s="131">
        <v>199</v>
      </c>
      <c r="B301" s="197" t="s">
        <v>105</v>
      </c>
      <c r="C301" s="119" t="s">
        <v>123</v>
      </c>
      <c r="D301" s="214">
        <v>45369</v>
      </c>
      <c r="E301" s="214">
        <v>45400</v>
      </c>
      <c r="F301" s="198">
        <f t="shared" si="13"/>
        <v>6038800</v>
      </c>
      <c r="G301" s="198">
        <v>6038800</v>
      </c>
      <c r="H301" s="199">
        <v>0</v>
      </c>
      <c r="I301" s="238"/>
      <c r="J301" s="131" t="s">
        <v>23</v>
      </c>
      <c r="K301" s="170"/>
      <c r="L301" s="170"/>
    </row>
    <row r="302" spans="1:12" x14ac:dyDescent="0.2">
      <c r="A302" s="131">
        <v>200</v>
      </c>
      <c r="B302" s="197" t="s">
        <v>47</v>
      </c>
      <c r="C302" s="119" t="s">
        <v>50</v>
      </c>
      <c r="D302" s="214">
        <v>45337</v>
      </c>
      <c r="E302" s="214">
        <v>45392</v>
      </c>
      <c r="F302" s="198">
        <f t="shared" si="13"/>
        <v>1165247411</v>
      </c>
      <c r="G302" s="198">
        <v>1165247411</v>
      </c>
      <c r="H302" s="199">
        <v>0</v>
      </c>
      <c r="I302" s="238"/>
      <c r="J302" s="131" t="s">
        <v>23</v>
      </c>
      <c r="K302" s="170"/>
      <c r="L302" s="170"/>
    </row>
    <row r="303" spans="1:12" s="122" customFormat="1" x14ac:dyDescent="0.2">
      <c r="A303" s="131"/>
      <c r="B303" s="205"/>
      <c r="C303" s="205"/>
      <c r="D303" s="216"/>
      <c r="E303" s="216"/>
      <c r="F303" s="200">
        <f>SUM(F277:F302)</f>
        <v>26308399234.866791</v>
      </c>
      <c r="G303" s="200">
        <f>SUM(G277:G302)</f>
        <v>11768444418.24</v>
      </c>
      <c r="H303" s="201">
        <f>SUM(H277:H302)</f>
        <v>1961701.48</v>
      </c>
    </row>
    <row r="308" spans="1:10" x14ac:dyDescent="0.2">
      <c r="A308" s="126" t="s">
        <v>115</v>
      </c>
      <c r="B308" s="127"/>
      <c r="C308" s="192" t="s">
        <v>277</v>
      </c>
      <c r="D308" s="218"/>
      <c r="E308" s="213"/>
      <c r="F308" s="191"/>
      <c r="G308" s="191"/>
      <c r="H308" s="191"/>
      <c r="I308" s="124"/>
      <c r="J308" s="124"/>
    </row>
    <row r="309" spans="1:10" x14ac:dyDescent="0.2">
      <c r="A309" s="126" t="s">
        <v>116</v>
      </c>
      <c r="B309" s="127"/>
      <c r="C309" s="193">
        <v>7411.91</v>
      </c>
      <c r="D309" s="219"/>
      <c r="E309" s="213"/>
      <c r="F309" s="191"/>
      <c r="G309" s="191"/>
      <c r="H309" s="191"/>
      <c r="I309" s="124"/>
      <c r="J309" s="124"/>
    </row>
    <row r="310" spans="1:10" x14ac:dyDescent="0.2">
      <c r="A310" s="128"/>
      <c r="B310" s="129"/>
      <c r="C310" s="129"/>
      <c r="D310" s="220"/>
      <c r="E310" s="213"/>
      <c r="F310" s="191"/>
      <c r="G310" s="191"/>
      <c r="H310" s="191"/>
      <c r="I310" s="124"/>
      <c r="J310" s="124"/>
    </row>
    <row r="311" spans="1:10" x14ac:dyDescent="0.2">
      <c r="A311" s="123"/>
      <c r="B311" s="127" t="s">
        <v>10</v>
      </c>
      <c r="C311" s="129"/>
      <c r="D311" s="220"/>
      <c r="E311" s="213"/>
      <c r="F311" s="191"/>
      <c r="G311" s="191"/>
      <c r="H311" s="191"/>
      <c r="I311" s="124"/>
      <c r="J311" s="124"/>
    </row>
    <row r="312" spans="1:10" x14ac:dyDescent="0.2">
      <c r="A312" s="127"/>
      <c r="B312" s="129"/>
      <c r="C312" s="129"/>
      <c r="D312" s="220"/>
      <c r="E312" s="213"/>
      <c r="F312" s="191"/>
      <c r="G312" s="191"/>
      <c r="H312" s="191"/>
      <c r="I312" s="124"/>
      <c r="J312" s="124"/>
    </row>
    <row r="313" spans="1:10" ht="12.75" customHeight="1" thickBot="1" x14ac:dyDescent="0.25">
      <c r="A313" s="239" t="s">
        <v>11</v>
      </c>
      <c r="B313" s="237" t="s">
        <v>25</v>
      </c>
      <c r="C313" s="237" t="s">
        <v>13</v>
      </c>
      <c r="D313" s="240" t="s">
        <v>26</v>
      </c>
      <c r="E313" s="240" t="s">
        <v>15</v>
      </c>
      <c r="F313" s="194" t="s">
        <v>16</v>
      </c>
      <c r="G313" s="236" t="s">
        <v>16</v>
      </c>
      <c r="H313" s="236"/>
      <c r="I313" s="237" t="s">
        <v>17</v>
      </c>
      <c r="J313" s="237" t="s">
        <v>18</v>
      </c>
    </row>
    <row r="314" spans="1:10" ht="12.75" thickBot="1" x14ac:dyDescent="0.25">
      <c r="A314" s="239"/>
      <c r="B314" s="237"/>
      <c r="C314" s="237"/>
      <c r="D314" s="240"/>
      <c r="E314" s="240"/>
      <c r="F314" s="195" t="s">
        <v>19</v>
      </c>
      <c r="G314" s="196" t="s">
        <v>20</v>
      </c>
      <c r="H314" s="196" t="s">
        <v>21</v>
      </c>
      <c r="I314" s="237"/>
      <c r="J314" s="237"/>
    </row>
    <row r="315" spans="1:10" x14ac:dyDescent="0.2">
      <c r="A315" s="210"/>
      <c r="B315" s="122" t="s">
        <v>34</v>
      </c>
      <c r="C315" s="210"/>
      <c r="D315" s="215"/>
      <c r="E315" s="215"/>
      <c r="F315" s="203">
        <f>+F303</f>
        <v>26308399234.866791</v>
      </c>
      <c r="G315" s="203">
        <f t="shared" ref="G315:H315" si="14">+G303</f>
        <v>11768444418.24</v>
      </c>
      <c r="H315" s="203">
        <f t="shared" si="14"/>
        <v>1961701.48</v>
      </c>
      <c r="I315" s="210"/>
      <c r="J315" s="210"/>
    </row>
    <row r="316" spans="1:10" x14ac:dyDescent="0.2">
      <c r="A316" s="131">
        <v>201</v>
      </c>
      <c r="B316" s="197" t="s">
        <v>330</v>
      </c>
      <c r="C316" s="119" t="s">
        <v>73</v>
      </c>
      <c r="D316" s="214">
        <v>45363</v>
      </c>
      <c r="E316" s="214">
        <v>45394</v>
      </c>
      <c r="F316" s="198">
        <f t="shared" ref="F316:F340" si="15">G316+(H316*$C$271)</f>
        <v>600000</v>
      </c>
      <c r="G316" s="198">
        <v>600000</v>
      </c>
      <c r="H316" s="199">
        <v>0</v>
      </c>
      <c r="I316" s="238"/>
      <c r="J316" s="131" t="s">
        <v>23</v>
      </c>
    </row>
    <row r="317" spans="1:10" x14ac:dyDescent="0.2">
      <c r="A317" s="131">
        <v>202</v>
      </c>
      <c r="B317" s="197" t="s">
        <v>258</v>
      </c>
      <c r="C317" s="119" t="s">
        <v>73</v>
      </c>
      <c r="D317" s="214">
        <v>45375</v>
      </c>
      <c r="E317" s="214">
        <v>45406</v>
      </c>
      <c r="F317" s="198">
        <f t="shared" si="15"/>
        <v>8148860</v>
      </c>
      <c r="G317" s="198">
        <v>8148860</v>
      </c>
      <c r="H317" s="199">
        <v>0</v>
      </c>
      <c r="I317" s="238"/>
      <c r="J317" s="131" t="s">
        <v>23</v>
      </c>
    </row>
    <row r="318" spans="1:10" x14ac:dyDescent="0.2">
      <c r="A318" s="131">
        <v>203</v>
      </c>
      <c r="B318" s="197" t="s">
        <v>331</v>
      </c>
      <c r="C318" s="119" t="s">
        <v>123</v>
      </c>
      <c r="D318" s="214">
        <v>45358</v>
      </c>
      <c r="E318" s="214">
        <v>45389</v>
      </c>
      <c r="F318" s="198">
        <f t="shared" si="15"/>
        <v>5603403.96</v>
      </c>
      <c r="G318" s="198">
        <v>0</v>
      </c>
      <c r="H318" s="199">
        <v>756</v>
      </c>
      <c r="I318" s="238"/>
      <c r="J318" s="131" t="s">
        <v>23</v>
      </c>
    </row>
    <row r="319" spans="1:10" x14ac:dyDescent="0.2">
      <c r="A319" s="131">
        <v>204</v>
      </c>
      <c r="B319" s="197" t="s">
        <v>259</v>
      </c>
      <c r="C319" s="119" t="s">
        <v>89</v>
      </c>
      <c r="D319" s="214">
        <v>45091</v>
      </c>
      <c r="E319" s="214">
        <v>45457</v>
      </c>
      <c r="F319" s="198">
        <f t="shared" si="15"/>
        <v>314700238</v>
      </c>
      <c r="G319" s="198">
        <v>314700238</v>
      </c>
      <c r="H319" s="199">
        <v>0</v>
      </c>
      <c r="I319" s="238"/>
      <c r="J319" s="131" t="s">
        <v>23</v>
      </c>
    </row>
    <row r="320" spans="1:10" x14ac:dyDescent="0.2">
      <c r="A320" s="131">
        <v>205</v>
      </c>
      <c r="B320" s="197" t="s">
        <v>106</v>
      </c>
      <c r="C320" s="119" t="s">
        <v>73</v>
      </c>
      <c r="D320" s="214">
        <v>45370</v>
      </c>
      <c r="E320" s="214">
        <v>45462</v>
      </c>
      <c r="F320" s="198">
        <f t="shared" si="15"/>
        <v>51460000</v>
      </c>
      <c r="G320" s="198">
        <v>51460000</v>
      </c>
      <c r="H320" s="199">
        <v>0</v>
      </c>
      <c r="I320" s="238"/>
      <c r="J320" s="131" t="s">
        <v>23</v>
      </c>
    </row>
    <row r="321" spans="1:10" x14ac:dyDescent="0.2">
      <c r="A321" s="131">
        <v>206</v>
      </c>
      <c r="B321" s="197" t="s">
        <v>332</v>
      </c>
      <c r="C321" s="119" t="s">
        <v>89</v>
      </c>
      <c r="D321" s="214">
        <v>45378</v>
      </c>
      <c r="E321" s="214">
        <v>45439</v>
      </c>
      <c r="F321" s="198">
        <f t="shared" si="15"/>
        <v>103549719.27519999</v>
      </c>
      <c r="G321" s="198">
        <v>0</v>
      </c>
      <c r="H321" s="199">
        <v>13970.72</v>
      </c>
      <c r="I321" s="238"/>
      <c r="J321" s="131" t="s">
        <v>23</v>
      </c>
    </row>
    <row r="322" spans="1:10" x14ac:dyDescent="0.2">
      <c r="A322" s="131">
        <v>207</v>
      </c>
      <c r="B322" s="197" t="s">
        <v>121</v>
      </c>
      <c r="C322" s="119" t="s">
        <v>73</v>
      </c>
      <c r="D322" s="214">
        <v>45358</v>
      </c>
      <c r="E322" s="214">
        <v>45389</v>
      </c>
      <c r="F322" s="198">
        <f t="shared" si="15"/>
        <v>23930111.149999999</v>
      </c>
      <c r="G322" s="198">
        <v>18260000</v>
      </c>
      <c r="H322" s="199">
        <v>765</v>
      </c>
      <c r="I322" s="238"/>
      <c r="J322" s="131" t="s">
        <v>23</v>
      </c>
    </row>
    <row r="323" spans="1:10" x14ac:dyDescent="0.2">
      <c r="A323" s="131">
        <v>208</v>
      </c>
      <c r="B323" s="197" t="s">
        <v>76</v>
      </c>
      <c r="C323" s="119" t="s">
        <v>73</v>
      </c>
      <c r="D323" s="214">
        <v>45358</v>
      </c>
      <c r="E323" s="214">
        <v>45385</v>
      </c>
      <c r="F323" s="198">
        <f t="shared" si="15"/>
        <v>44747876</v>
      </c>
      <c r="G323" s="198">
        <v>44747876</v>
      </c>
      <c r="H323" s="199">
        <v>0</v>
      </c>
      <c r="I323" s="238"/>
      <c r="J323" s="131" t="s">
        <v>23</v>
      </c>
    </row>
    <row r="324" spans="1:10" x14ac:dyDescent="0.2">
      <c r="A324" s="131">
        <v>209</v>
      </c>
      <c r="B324" s="197" t="s">
        <v>333</v>
      </c>
      <c r="C324" s="119" t="s">
        <v>73</v>
      </c>
      <c r="D324" s="214">
        <v>45378</v>
      </c>
      <c r="E324" s="214">
        <v>45409</v>
      </c>
      <c r="F324" s="198">
        <f t="shared" si="15"/>
        <v>511000</v>
      </c>
      <c r="G324" s="198">
        <v>511000</v>
      </c>
      <c r="H324" s="199">
        <v>0</v>
      </c>
      <c r="I324" s="238"/>
      <c r="J324" s="131" t="s">
        <v>23</v>
      </c>
    </row>
    <row r="325" spans="1:10" x14ac:dyDescent="0.2">
      <c r="A325" s="131">
        <v>210</v>
      </c>
      <c r="B325" s="197" t="s">
        <v>107</v>
      </c>
      <c r="C325" s="119" t="s">
        <v>73</v>
      </c>
      <c r="D325" s="214">
        <v>45376</v>
      </c>
      <c r="E325" s="214">
        <v>45407</v>
      </c>
      <c r="F325" s="198">
        <f t="shared" si="15"/>
        <v>4028687</v>
      </c>
      <c r="G325" s="198">
        <v>4028687</v>
      </c>
      <c r="H325" s="199">
        <v>0</v>
      </c>
      <c r="I325" s="238"/>
      <c r="J325" s="131" t="s">
        <v>23</v>
      </c>
    </row>
    <row r="326" spans="1:10" x14ac:dyDescent="0.2">
      <c r="A326" s="131">
        <v>211</v>
      </c>
      <c r="B326" s="197" t="s">
        <v>334</v>
      </c>
      <c r="C326" s="119" t="s">
        <v>89</v>
      </c>
      <c r="D326" s="214">
        <v>45304</v>
      </c>
      <c r="E326" s="214">
        <v>45425</v>
      </c>
      <c r="F326" s="198">
        <f t="shared" si="15"/>
        <v>38658150.748800002</v>
      </c>
      <c r="G326" s="198">
        <v>0</v>
      </c>
      <c r="H326" s="199">
        <v>5215.68</v>
      </c>
      <c r="I326" s="238"/>
      <c r="J326" s="131" t="s">
        <v>23</v>
      </c>
    </row>
    <row r="327" spans="1:10" x14ac:dyDescent="0.2">
      <c r="A327" s="131">
        <v>212</v>
      </c>
      <c r="B327" s="197" t="s">
        <v>335</v>
      </c>
      <c r="C327" s="119" t="s">
        <v>89</v>
      </c>
      <c r="D327" s="214">
        <v>45312</v>
      </c>
      <c r="E327" s="214">
        <v>45464</v>
      </c>
      <c r="F327" s="198">
        <f t="shared" si="15"/>
        <v>267284147.75040001</v>
      </c>
      <c r="G327" s="198">
        <v>0</v>
      </c>
      <c r="H327" s="199">
        <v>36061.440000000002</v>
      </c>
      <c r="I327" s="238"/>
      <c r="J327" s="131" t="s">
        <v>23</v>
      </c>
    </row>
    <row r="328" spans="1:10" x14ac:dyDescent="0.2">
      <c r="A328" s="131">
        <v>213</v>
      </c>
      <c r="B328" s="197" t="s">
        <v>336</v>
      </c>
      <c r="C328" s="119" t="s">
        <v>73</v>
      </c>
      <c r="D328" s="214">
        <v>45379</v>
      </c>
      <c r="E328" s="214">
        <v>45410</v>
      </c>
      <c r="F328" s="198">
        <f t="shared" si="15"/>
        <v>4000000</v>
      </c>
      <c r="G328" s="198">
        <v>4000000</v>
      </c>
      <c r="H328" s="199">
        <v>0</v>
      </c>
      <c r="I328" s="238"/>
      <c r="J328" s="131" t="s">
        <v>23</v>
      </c>
    </row>
    <row r="329" spans="1:10" x14ac:dyDescent="0.2">
      <c r="A329" s="131">
        <v>214</v>
      </c>
      <c r="B329" s="197" t="s">
        <v>337</v>
      </c>
      <c r="C329" s="119" t="s">
        <v>73</v>
      </c>
      <c r="D329" s="214">
        <v>45361</v>
      </c>
      <c r="E329" s="214">
        <v>45392</v>
      </c>
      <c r="F329" s="198">
        <f t="shared" si="15"/>
        <v>1095007</v>
      </c>
      <c r="G329" s="198">
        <v>1095007</v>
      </c>
      <c r="H329" s="199">
        <v>0</v>
      </c>
      <c r="I329" s="238"/>
      <c r="J329" s="131" t="s">
        <v>23</v>
      </c>
    </row>
    <row r="330" spans="1:10" x14ac:dyDescent="0.2">
      <c r="A330" s="131">
        <v>215</v>
      </c>
      <c r="B330" s="197" t="s">
        <v>155</v>
      </c>
      <c r="C330" s="119" t="s">
        <v>73</v>
      </c>
      <c r="D330" s="214">
        <v>45380</v>
      </c>
      <c r="E330" s="214">
        <v>45411</v>
      </c>
      <c r="F330" s="198">
        <f t="shared" si="15"/>
        <v>22517129</v>
      </c>
      <c r="G330" s="198">
        <v>22517129</v>
      </c>
      <c r="H330" s="199">
        <v>0</v>
      </c>
      <c r="I330" s="238"/>
      <c r="J330" s="131" t="s">
        <v>23</v>
      </c>
    </row>
    <row r="331" spans="1:10" x14ac:dyDescent="0.2">
      <c r="A331" s="131">
        <v>216</v>
      </c>
      <c r="B331" s="197" t="s">
        <v>338</v>
      </c>
      <c r="C331" s="119" t="s">
        <v>89</v>
      </c>
      <c r="D331" s="214">
        <v>45377</v>
      </c>
      <c r="E331" s="214">
        <v>45408</v>
      </c>
      <c r="F331" s="198">
        <f t="shared" si="15"/>
        <v>33455657.000700004</v>
      </c>
      <c r="G331" s="198">
        <v>0</v>
      </c>
      <c r="H331" s="199">
        <v>4513.7700000000004</v>
      </c>
      <c r="I331" s="238"/>
      <c r="J331" s="131" t="s">
        <v>23</v>
      </c>
    </row>
    <row r="332" spans="1:10" x14ac:dyDescent="0.2">
      <c r="A332" s="131">
        <v>217</v>
      </c>
      <c r="B332" s="197" t="s">
        <v>199</v>
      </c>
      <c r="C332" s="119" t="s">
        <v>73</v>
      </c>
      <c r="D332" s="214">
        <v>45360</v>
      </c>
      <c r="E332" s="214">
        <v>45421</v>
      </c>
      <c r="F332" s="198">
        <f t="shared" si="15"/>
        <v>13152000</v>
      </c>
      <c r="G332" s="198">
        <v>13152000</v>
      </c>
      <c r="H332" s="199">
        <v>0</v>
      </c>
      <c r="I332" s="238"/>
      <c r="J332" s="131" t="s">
        <v>23</v>
      </c>
    </row>
    <row r="333" spans="1:10" x14ac:dyDescent="0.2">
      <c r="A333" s="131">
        <v>218</v>
      </c>
      <c r="B333" s="197" t="s">
        <v>114</v>
      </c>
      <c r="C333" s="119" t="s">
        <v>89</v>
      </c>
      <c r="D333" s="214">
        <v>45304</v>
      </c>
      <c r="E333" s="214">
        <v>45425</v>
      </c>
      <c r="F333" s="198">
        <f t="shared" si="15"/>
        <v>83016579.121299997</v>
      </c>
      <c r="G333" s="198">
        <v>0</v>
      </c>
      <c r="H333" s="199">
        <v>11200.43</v>
      </c>
      <c r="I333" s="238"/>
      <c r="J333" s="131" t="s">
        <v>23</v>
      </c>
    </row>
    <row r="334" spans="1:10" x14ac:dyDescent="0.2">
      <c r="A334" s="131">
        <v>219</v>
      </c>
      <c r="B334" s="197" t="s">
        <v>156</v>
      </c>
      <c r="C334" s="119" t="s">
        <v>73</v>
      </c>
      <c r="D334" s="214">
        <v>45373</v>
      </c>
      <c r="E334" s="214">
        <v>45404</v>
      </c>
      <c r="F334" s="198">
        <f t="shared" si="15"/>
        <v>984000</v>
      </c>
      <c r="G334" s="198">
        <v>984000</v>
      </c>
      <c r="H334" s="199">
        <v>0</v>
      </c>
      <c r="I334" s="238"/>
      <c r="J334" s="131" t="s">
        <v>23</v>
      </c>
    </row>
    <row r="335" spans="1:10" x14ac:dyDescent="0.2">
      <c r="A335" s="131">
        <v>220</v>
      </c>
      <c r="B335" s="197" t="s">
        <v>70</v>
      </c>
      <c r="C335" s="119" t="s">
        <v>73</v>
      </c>
      <c r="D335" s="214">
        <v>45373</v>
      </c>
      <c r="E335" s="214">
        <v>45465</v>
      </c>
      <c r="F335" s="198">
        <f t="shared" si="15"/>
        <v>131566206</v>
      </c>
      <c r="G335" s="198">
        <v>131566206</v>
      </c>
      <c r="H335" s="199">
        <v>0</v>
      </c>
      <c r="I335" s="238"/>
      <c r="J335" s="131" t="s">
        <v>23</v>
      </c>
    </row>
    <row r="336" spans="1:10" x14ac:dyDescent="0.2">
      <c r="A336" s="131">
        <v>221</v>
      </c>
      <c r="B336" s="197" t="s">
        <v>198</v>
      </c>
      <c r="C336" s="119" t="s">
        <v>73</v>
      </c>
      <c r="D336" s="214">
        <v>45362</v>
      </c>
      <c r="E336" s="214">
        <v>45393</v>
      </c>
      <c r="F336" s="198">
        <f t="shared" si="15"/>
        <v>800000</v>
      </c>
      <c r="G336" s="198">
        <v>800000</v>
      </c>
      <c r="H336" s="199">
        <v>0</v>
      </c>
      <c r="I336" s="238"/>
      <c r="J336" s="131" t="s">
        <v>23</v>
      </c>
    </row>
    <row r="337" spans="1:10" x14ac:dyDescent="0.2">
      <c r="A337" s="131">
        <v>222</v>
      </c>
      <c r="B337" s="197" t="s">
        <v>260</v>
      </c>
      <c r="C337" s="119" t="s">
        <v>73</v>
      </c>
      <c r="D337" s="214">
        <v>45353</v>
      </c>
      <c r="E337" s="214">
        <v>45384</v>
      </c>
      <c r="F337" s="198">
        <f t="shared" si="15"/>
        <v>7260000</v>
      </c>
      <c r="G337" s="198">
        <v>7260000</v>
      </c>
      <c r="H337" s="199">
        <v>0</v>
      </c>
      <c r="I337" s="238"/>
      <c r="J337" s="131" t="s">
        <v>23</v>
      </c>
    </row>
    <row r="338" spans="1:10" x14ac:dyDescent="0.2">
      <c r="A338" s="131">
        <v>223</v>
      </c>
      <c r="B338" s="197" t="s">
        <v>157</v>
      </c>
      <c r="C338" s="119" t="s">
        <v>73</v>
      </c>
      <c r="D338" s="214">
        <v>45356</v>
      </c>
      <c r="E338" s="214">
        <v>45387</v>
      </c>
      <c r="F338" s="198">
        <f t="shared" si="15"/>
        <v>4891860.5999999996</v>
      </c>
      <c r="G338" s="198">
        <v>0</v>
      </c>
      <c r="H338" s="199">
        <v>660</v>
      </c>
      <c r="I338" s="238"/>
      <c r="J338" s="131" t="s">
        <v>23</v>
      </c>
    </row>
    <row r="339" spans="1:10" x14ac:dyDescent="0.2">
      <c r="A339" s="131">
        <v>224</v>
      </c>
      <c r="B339" s="197" t="s">
        <v>339</v>
      </c>
      <c r="C339" s="119" t="s">
        <v>89</v>
      </c>
      <c r="D339" s="214">
        <v>45378</v>
      </c>
      <c r="E339" s="214">
        <v>45409</v>
      </c>
      <c r="F339" s="198">
        <f t="shared" si="15"/>
        <v>127287769.3131</v>
      </c>
      <c r="G339" s="198">
        <v>0</v>
      </c>
      <c r="H339" s="199">
        <v>17173.41</v>
      </c>
      <c r="I339" s="238"/>
      <c r="J339" s="131" t="s">
        <v>23</v>
      </c>
    </row>
    <row r="340" spans="1:10" x14ac:dyDescent="0.2">
      <c r="A340" s="131">
        <v>225</v>
      </c>
      <c r="B340" s="197" t="s">
        <v>158</v>
      </c>
      <c r="C340" s="119" t="s">
        <v>73</v>
      </c>
      <c r="D340" s="214">
        <v>45320</v>
      </c>
      <c r="E340" s="214">
        <v>45564</v>
      </c>
      <c r="F340" s="198">
        <f t="shared" si="15"/>
        <v>14190506</v>
      </c>
      <c r="G340" s="198">
        <v>14190506</v>
      </c>
      <c r="H340" s="199"/>
      <c r="I340" s="210"/>
      <c r="J340" s="131"/>
    </row>
    <row r="341" spans="1:10" x14ac:dyDescent="0.2">
      <c r="A341" s="131"/>
      <c r="B341" s="205"/>
      <c r="C341" s="205"/>
      <c r="D341" s="216"/>
      <c r="E341" s="216"/>
      <c r="F341" s="200">
        <f>SUM(F315:F340)</f>
        <v>27615838142.786289</v>
      </c>
      <c r="G341" s="200">
        <f>SUM(G315:G340)</f>
        <v>12406465927.24</v>
      </c>
      <c r="H341" s="200">
        <f>SUM(H315:H340)</f>
        <v>2052017.9299999997</v>
      </c>
      <c r="I341" s="122"/>
      <c r="J341" s="122"/>
    </row>
    <row r="346" spans="1:10" x14ac:dyDescent="0.2">
      <c r="A346" s="126" t="s">
        <v>115</v>
      </c>
      <c r="B346" s="127"/>
      <c r="C346" s="192" t="s">
        <v>277</v>
      </c>
      <c r="D346" s="218"/>
      <c r="E346" s="213"/>
      <c r="F346" s="191"/>
      <c r="G346" s="191"/>
      <c r="H346" s="191"/>
      <c r="I346" s="124"/>
      <c r="J346" s="124"/>
    </row>
    <row r="347" spans="1:10" x14ac:dyDescent="0.2">
      <c r="A347" s="126" t="s">
        <v>116</v>
      </c>
      <c r="B347" s="127"/>
      <c r="C347" s="193">
        <v>7411.91</v>
      </c>
      <c r="D347" s="219"/>
      <c r="E347" s="213"/>
      <c r="F347" s="191"/>
      <c r="G347" s="191"/>
      <c r="H347" s="191"/>
      <c r="I347" s="124"/>
      <c r="J347" s="124"/>
    </row>
    <row r="348" spans="1:10" x14ac:dyDescent="0.2">
      <c r="A348" s="128"/>
      <c r="B348" s="129"/>
      <c r="C348" s="129"/>
      <c r="D348" s="220"/>
      <c r="E348" s="213"/>
      <c r="F348" s="191"/>
      <c r="G348" s="191"/>
      <c r="H348" s="191"/>
      <c r="I348" s="124"/>
      <c r="J348" s="124"/>
    </row>
    <row r="349" spans="1:10" x14ac:dyDescent="0.2">
      <c r="A349" s="123"/>
      <c r="B349" s="127" t="s">
        <v>10</v>
      </c>
      <c r="C349" s="129"/>
      <c r="D349" s="220"/>
      <c r="E349" s="213"/>
      <c r="F349" s="191"/>
      <c r="G349" s="191"/>
      <c r="H349" s="191"/>
      <c r="I349" s="124"/>
      <c r="J349" s="124"/>
    </row>
    <row r="350" spans="1:10" x14ac:dyDescent="0.2">
      <c r="A350" s="127"/>
      <c r="B350" s="129"/>
      <c r="C350" s="129"/>
      <c r="D350" s="220"/>
      <c r="E350" s="213"/>
      <c r="F350" s="191"/>
      <c r="G350" s="191"/>
      <c r="H350" s="191"/>
      <c r="I350" s="124"/>
      <c r="J350" s="124"/>
    </row>
    <row r="351" spans="1:10" ht="12.75" customHeight="1" thickBot="1" x14ac:dyDescent="0.25">
      <c r="A351" s="239" t="s">
        <v>11</v>
      </c>
      <c r="B351" s="237" t="s">
        <v>25</v>
      </c>
      <c r="C351" s="237" t="s">
        <v>13</v>
      </c>
      <c r="D351" s="240" t="s">
        <v>26</v>
      </c>
      <c r="E351" s="240" t="s">
        <v>15</v>
      </c>
      <c r="F351" s="194" t="s">
        <v>16</v>
      </c>
      <c r="G351" s="236" t="s">
        <v>16</v>
      </c>
      <c r="H351" s="236"/>
      <c r="I351" s="237" t="s">
        <v>17</v>
      </c>
      <c r="J351" s="237" t="s">
        <v>18</v>
      </c>
    </row>
    <row r="352" spans="1:10" ht="12.75" thickBot="1" x14ac:dyDescent="0.25">
      <c r="A352" s="239"/>
      <c r="B352" s="237"/>
      <c r="C352" s="237"/>
      <c r="D352" s="240"/>
      <c r="E352" s="240"/>
      <c r="F352" s="195" t="s">
        <v>19</v>
      </c>
      <c r="G352" s="196" t="s">
        <v>20</v>
      </c>
      <c r="H352" s="196" t="s">
        <v>21</v>
      </c>
      <c r="I352" s="237"/>
      <c r="J352" s="237"/>
    </row>
    <row r="353" spans="1:10" x14ac:dyDescent="0.2">
      <c r="A353" s="210"/>
      <c r="B353" s="122" t="s">
        <v>34</v>
      </c>
      <c r="C353" s="210"/>
      <c r="D353" s="215"/>
      <c r="E353" s="215"/>
      <c r="F353" s="203">
        <f>+F341</f>
        <v>27615838142.786289</v>
      </c>
      <c r="G353" s="203">
        <f t="shared" ref="G353:H353" si="16">+G341</f>
        <v>12406465927.24</v>
      </c>
      <c r="H353" s="203">
        <f t="shared" si="16"/>
        <v>2052017.9299999997</v>
      </c>
      <c r="I353" s="210"/>
      <c r="J353" s="210"/>
    </row>
    <row r="354" spans="1:10" x14ac:dyDescent="0.2">
      <c r="A354" s="131">
        <v>226</v>
      </c>
      <c r="B354" s="197" t="s">
        <v>340</v>
      </c>
      <c r="C354" s="119" t="s">
        <v>73</v>
      </c>
      <c r="D354" s="214">
        <v>45371</v>
      </c>
      <c r="E354" s="214">
        <v>45387</v>
      </c>
      <c r="F354" s="198">
        <f t="shared" ref="F354:F360" si="17">G354+(H354*$C$271)</f>
        <v>1850000</v>
      </c>
      <c r="G354" s="198">
        <v>1850000</v>
      </c>
      <c r="H354" s="199">
        <v>0</v>
      </c>
      <c r="I354" s="238"/>
      <c r="J354" s="131" t="s">
        <v>23</v>
      </c>
    </row>
    <row r="355" spans="1:10" x14ac:dyDescent="0.2">
      <c r="A355" s="131">
        <v>227</v>
      </c>
      <c r="B355" s="197" t="s">
        <v>341</v>
      </c>
      <c r="C355" s="119" t="s">
        <v>123</v>
      </c>
      <c r="D355" s="214">
        <v>45364</v>
      </c>
      <c r="E355" s="214">
        <v>45395</v>
      </c>
      <c r="F355" s="198">
        <f t="shared" si="17"/>
        <v>3176670.5068999999</v>
      </c>
      <c r="G355" s="198">
        <v>0</v>
      </c>
      <c r="H355" s="199">
        <v>428.59</v>
      </c>
      <c r="I355" s="238"/>
      <c r="J355" s="131" t="s">
        <v>23</v>
      </c>
    </row>
    <row r="356" spans="1:10" x14ac:dyDescent="0.2">
      <c r="A356" s="131">
        <v>228</v>
      </c>
      <c r="B356" s="197" t="s">
        <v>122</v>
      </c>
      <c r="C356" s="119" t="s">
        <v>89</v>
      </c>
      <c r="D356" s="214">
        <v>45352</v>
      </c>
      <c r="E356" s="214">
        <v>45413</v>
      </c>
      <c r="F356" s="198">
        <f t="shared" si="17"/>
        <v>134414098.4208</v>
      </c>
      <c r="G356" s="198">
        <v>0</v>
      </c>
      <c r="H356" s="199">
        <v>18134.88</v>
      </c>
      <c r="I356" s="238"/>
      <c r="J356" s="131" t="s">
        <v>23</v>
      </c>
    </row>
    <row r="357" spans="1:10" x14ac:dyDescent="0.2">
      <c r="A357" s="131">
        <v>229</v>
      </c>
      <c r="B357" s="197" t="s">
        <v>342</v>
      </c>
      <c r="C357" s="119" t="s">
        <v>73</v>
      </c>
      <c r="D357" s="214">
        <v>45371</v>
      </c>
      <c r="E357" s="214">
        <v>45402</v>
      </c>
      <c r="F357" s="198">
        <f t="shared" si="17"/>
        <v>1375000</v>
      </c>
      <c r="G357" s="198">
        <v>1375000</v>
      </c>
      <c r="H357" s="199">
        <v>0</v>
      </c>
      <c r="I357" s="238"/>
      <c r="J357" s="131" t="s">
        <v>23</v>
      </c>
    </row>
    <row r="358" spans="1:10" x14ac:dyDescent="0.2">
      <c r="A358" s="131">
        <v>230</v>
      </c>
      <c r="B358" s="197" t="s">
        <v>343</v>
      </c>
      <c r="C358" s="119" t="s">
        <v>73</v>
      </c>
      <c r="D358" s="214">
        <v>45354</v>
      </c>
      <c r="E358" s="214">
        <v>45413</v>
      </c>
      <c r="F358" s="198">
        <f t="shared" si="17"/>
        <v>21252600</v>
      </c>
      <c r="G358" s="198">
        <v>21252600</v>
      </c>
      <c r="H358" s="199">
        <v>0</v>
      </c>
      <c r="I358" s="238"/>
      <c r="J358" s="131" t="s">
        <v>23</v>
      </c>
    </row>
    <row r="359" spans="1:10" x14ac:dyDescent="0.2">
      <c r="A359" s="131">
        <v>231</v>
      </c>
      <c r="B359" s="197" t="s">
        <v>77</v>
      </c>
      <c r="C359" s="119" t="s">
        <v>89</v>
      </c>
      <c r="D359" s="214">
        <v>45352</v>
      </c>
      <c r="E359" s="214">
        <v>45730</v>
      </c>
      <c r="F359" s="198">
        <f t="shared" si="17"/>
        <v>33481648</v>
      </c>
      <c r="G359" s="198">
        <v>33481648</v>
      </c>
      <c r="H359" s="199">
        <v>0</v>
      </c>
      <c r="I359" s="238"/>
      <c r="J359" s="131" t="s">
        <v>23</v>
      </c>
    </row>
    <row r="360" spans="1:10" x14ac:dyDescent="0.2">
      <c r="A360" s="131">
        <v>232</v>
      </c>
      <c r="B360" s="197" t="s">
        <v>71</v>
      </c>
      <c r="C360" s="119" t="s">
        <v>89</v>
      </c>
      <c r="D360" s="214">
        <v>45344</v>
      </c>
      <c r="E360" s="214">
        <v>45434</v>
      </c>
      <c r="F360" s="198">
        <f t="shared" si="17"/>
        <v>533501425.17540002</v>
      </c>
      <c r="G360" s="198">
        <v>0</v>
      </c>
      <c r="H360" s="199">
        <v>71978.94</v>
      </c>
      <c r="I360" s="238"/>
      <c r="J360" s="131" t="s">
        <v>23</v>
      </c>
    </row>
    <row r="361" spans="1:10" x14ac:dyDescent="0.2">
      <c r="A361" s="131"/>
      <c r="B361" s="205"/>
      <c r="C361" s="205"/>
      <c r="D361" s="216"/>
      <c r="E361" s="216"/>
      <c r="F361" s="200">
        <f>SUM(F353:F360)</f>
        <v>28344889584.889389</v>
      </c>
      <c r="G361" s="200">
        <f>SUM(G353:G360)</f>
        <v>12464425175.24</v>
      </c>
      <c r="H361" s="201">
        <f>SUM(H353:H360)</f>
        <v>2142560.34</v>
      </c>
      <c r="I361" s="122"/>
      <c r="J361" s="122"/>
    </row>
    <row r="363" spans="1:10" ht="14.25" x14ac:dyDescent="0.2">
      <c r="F363" s="211"/>
    </row>
  </sheetData>
  <mergeCells count="91">
    <mergeCell ref="A5:J5"/>
    <mergeCell ref="A10:A11"/>
    <mergeCell ref="B10:B11"/>
    <mergeCell ref="C10:C11"/>
    <mergeCell ref="D10:D11"/>
    <mergeCell ref="E10:E11"/>
    <mergeCell ref="G10:H10"/>
    <mergeCell ref="I10:I11"/>
    <mergeCell ref="J10:J11"/>
    <mergeCell ref="I12:I36"/>
    <mergeCell ref="A47:A48"/>
    <mergeCell ref="B47:B48"/>
    <mergeCell ref="C47:C48"/>
    <mergeCell ref="D47:D48"/>
    <mergeCell ref="E47:E48"/>
    <mergeCell ref="G47:H47"/>
    <mergeCell ref="I47:I48"/>
    <mergeCell ref="J47:J48"/>
    <mergeCell ref="I50:I74"/>
    <mergeCell ref="A85:A86"/>
    <mergeCell ref="B85:B86"/>
    <mergeCell ref="C85:C86"/>
    <mergeCell ref="D85:D86"/>
    <mergeCell ref="E85:E86"/>
    <mergeCell ref="G85:H85"/>
    <mergeCell ref="I85:I86"/>
    <mergeCell ref="J85:J86"/>
    <mergeCell ref="I88:I112"/>
    <mergeCell ref="A123:A124"/>
    <mergeCell ref="B123:B124"/>
    <mergeCell ref="C123:C124"/>
    <mergeCell ref="D123:D124"/>
    <mergeCell ref="E123:E124"/>
    <mergeCell ref="G123:H123"/>
    <mergeCell ref="I123:I124"/>
    <mergeCell ref="J123:J124"/>
    <mergeCell ref="I126:I150"/>
    <mergeCell ref="A161:A162"/>
    <mergeCell ref="B161:B162"/>
    <mergeCell ref="C161:C162"/>
    <mergeCell ref="D161:D162"/>
    <mergeCell ref="E161:E162"/>
    <mergeCell ref="G161:H161"/>
    <mergeCell ref="I161:I162"/>
    <mergeCell ref="J161:J162"/>
    <mergeCell ref="I164:I188"/>
    <mergeCell ref="A200:A201"/>
    <mergeCell ref="B200:B201"/>
    <mergeCell ref="C200:C201"/>
    <mergeCell ref="D200:D201"/>
    <mergeCell ref="E200:E201"/>
    <mergeCell ref="G200:H200"/>
    <mergeCell ref="I200:I201"/>
    <mergeCell ref="J200:J201"/>
    <mergeCell ref="I203:I227"/>
    <mergeCell ref="A238:A239"/>
    <mergeCell ref="B238:B239"/>
    <mergeCell ref="C238:C239"/>
    <mergeCell ref="D238:D239"/>
    <mergeCell ref="E238:E239"/>
    <mergeCell ref="G238:H238"/>
    <mergeCell ref="I238:I239"/>
    <mergeCell ref="J238:J239"/>
    <mergeCell ref="I241:I265"/>
    <mergeCell ref="A275:A276"/>
    <mergeCell ref="B275:B276"/>
    <mergeCell ref="C275:C276"/>
    <mergeCell ref="D275:D276"/>
    <mergeCell ref="E275:E276"/>
    <mergeCell ref="G275:H275"/>
    <mergeCell ref="I275:I276"/>
    <mergeCell ref="J275:J276"/>
    <mergeCell ref="I278:I302"/>
    <mergeCell ref="A313:A314"/>
    <mergeCell ref="B313:B314"/>
    <mergeCell ref="C313:C314"/>
    <mergeCell ref="D313:D314"/>
    <mergeCell ref="E313:E314"/>
    <mergeCell ref="G313:H313"/>
    <mergeCell ref="I313:I314"/>
    <mergeCell ref="J313:J314"/>
    <mergeCell ref="A351:A352"/>
    <mergeCell ref="B351:B352"/>
    <mergeCell ref="C351:C352"/>
    <mergeCell ref="D351:D352"/>
    <mergeCell ref="E351:E352"/>
    <mergeCell ref="G351:H351"/>
    <mergeCell ref="I351:I352"/>
    <mergeCell ref="J351:J352"/>
    <mergeCell ref="I316:I339"/>
    <mergeCell ref="I354:I360"/>
  </mergeCells>
  <printOptions horizontalCentered="1"/>
  <pageMargins left="0.70866141732283472" right="0.70866141732283472" top="0.55118110236220474" bottom="1.1417322834645669" header="0.51181102362204722" footer="0.51181102362204722"/>
  <pageSetup paperSize="9" scale="79" firstPageNumber="0" orientation="landscape" r:id="rId1"/>
  <headerFooter alignWithMargins="0">
    <oddHeader>&amp;L&amp;G</oddHead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35"/>
  <sheetViews>
    <sheetView topLeftCell="A25" zoomScaleNormal="100" workbookViewId="0">
      <selection activeCell="K26" sqref="K26"/>
    </sheetView>
  </sheetViews>
  <sheetFormatPr baseColWidth="10" defaultRowHeight="14.25" x14ac:dyDescent="0.2"/>
  <cols>
    <col min="1" max="1" width="6" style="97" customWidth="1"/>
    <col min="2" max="2" width="41.625" bestFit="1" customWidth="1"/>
    <col min="3" max="3" width="12.875" bestFit="1" customWidth="1"/>
    <col min="4" max="4" width="9.625" customWidth="1"/>
    <col min="5" max="5" width="12.375" customWidth="1"/>
    <col min="6" max="6" width="10.75" style="39" bestFit="1" customWidth="1"/>
    <col min="7" max="7" width="10.75" customWidth="1"/>
    <col min="8" max="8" width="7.25" bestFit="1" customWidth="1"/>
    <col min="9" max="9" width="14.125" bestFit="1" customWidth="1"/>
    <col min="10" max="10" width="7.875" customWidth="1"/>
  </cols>
  <sheetData>
    <row r="1" spans="1:10" x14ac:dyDescent="0.2">
      <c r="A1" s="175" t="s">
        <v>7</v>
      </c>
      <c r="B1" s="19"/>
      <c r="C1" s="19"/>
      <c r="D1" s="19"/>
      <c r="E1" s="19"/>
      <c r="F1" s="83"/>
      <c r="G1" s="19"/>
      <c r="H1" s="19"/>
      <c r="I1" s="19"/>
      <c r="J1" s="19"/>
    </row>
    <row r="2" spans="1:10" x14ac:dyDescent="0.2">
      <c r="A2" s="94"/>
      <c r="B2" s="47"/>
      <c r="C2" s="47"/>
      <c r="D2" s="47"/>
      <c r="E2" s="47"/>
      <c r="F2" s="84"/>
      <c r="G2" s="47"/>
      <c r="H2" s="47"/>
      <c r="I2" s="47"/>
      <c r="J2" s="47"/>
    </row>
    <row r="3" spans="1:10" x14ac:dyDescent="0.2">
      <c r="A3" s="61"/>
      <c r="C3" s="48"/>
      <c r="D3" s="48"/>
      <c r="E3" s="48"/>
      <c r="F3" s="67"/>
      <c r="G3" s="48"/>
      <c r="H3" s="48"/>
      <c r="I3" s="48"/>
      <c r="J3" s="48"/>
    </row>
    <row r="4" spans="1:10" x14ac:dyDescent="0.2">
      <c r="A4" s="61"/>
      <c r="B4" s="48"/>
      <c r="C4" s="48"/>
      <c r="D4" s="48"/>
      <c r="E4" s="48"/>
      <c r="F4" s="67"/>
      <c r="G4" s="48"/>
      <c r="H4" s="48"/>
      <c r="I4" s="48"/>
      <c r="J4" s="48"/>
    </row>
    <row r="5" spans="1:10" x14ac:dyDescent="0.2">
      <c r="A5" s="61"/>
      <c r="B5" s="48"/>
      <c r="C5" s="49"/>
      <c r="D5" s="48"/>
      <c r="E5" s="48"/>
      <c r="F5" s="67"/>
      <c r="G5" s="48"/>
      <c r="H5" s="48"/>
      <c r="I5" s="48"/>
      <c r="J5" s="48"/>
    </row>
    <row r="6" spans="1:10" x14ac:dyDescent="0.2">
      <c r="A6" s="61"/>
      <c r="B6" s="48"/>
      <c r="C6" s="49"/>
      <c r="D6" s="48"/>
      <c r="E6" s="48"/>
      <c r="F6" s="67"/>
      <c r="G6" s="48"/>
      <c r="H6" s="48"/>
      <c r="I6" s="48"/>
      <c r="J6" s="48"/>
    </row>
    <row r="7" spans="1:10" s="159" customFormat="1" ht="15.75" x14ac:dyDescent="0.25">
      <c r="A7" s="221" t="s">
        <v>166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0" x14ac:dyDescent="0.2">
      <c r="A8" s="62"/>
      <c r="B8" s="50"/>
      <c r="C8" s="50"/>
      <c r="D8" s="50"/>
      <c r="E8" s="50"/>
      <c r="F8" s="85"/>
      <c r="G8" s="50"/>
      <c r="H8" s="50"/>
      <c r="I8" s="50"/>
      <c r="J8" s="50"/>
    </row>
    <row r="9" spans="1:10" x14ac:dyDescent="0.2">
      <c r="A9" s="103" t="s">
        <v>8</v>
      </c>
      <c r="B9" s="53"/>
      <c r="C9" s="54" t="str">
        <f>indice!D13</f>
        <v>31 DE MARZO 2024</v>
      </c>
      <c r="D9" s="54"/>
      <c r="E9" s="50"/>
      <c r="F9" s="85"/>
      <c r="G9" s="50"/>
      <c r="H9" s="50"/>
      <c r="I9" s="50"/>
      <c r="J9" s="50"/>
    </row>
    <row r="10" spans="1:10" x14ac:dyDescent="0.2">
      <c r="A10" s="103" t="s">
        <v>9</v>
      </c>
      <c r="B10" s="53"/>
      <c r="C10" s="55">
        <f>indice!D15</f>
        <v>7411.91</v>
      </c>
      <c r="D10" s="76"/>
      <c r="E10" s="50"/>
      <c r="F10" s="85"/>
      <c r="G10" s="50"/>
      <c r="H10" s="50"/>
      <c r="I10" s="50"/>
      <c r="J10" s="50"/>
    </row>
    <row r="11" spans="1:10" x14ac:dyDescent="0.2">
      <c r="A11" s="95"/>
      <c r="B11" s="57"/>
      <c r="C11" s="77"/>
      <c r="D11" s="77"/>
      <c r="E11" s="50"/>
      <c r="F11" s="85"/>
      <c r="G11" s="50"/>
      <c r="H11" s="50"/>
      <c r="I11" s="50"/>
      <c r="J11" s="50"/>
    </row>
    <row r="12" spans="1:10" x14ac:dyDescent="0.2">
      <c r="A12" s="104" t="s">
        <v>10</v>
      </c>
      <c r="B12" s="57"/>
      <c r="C12" s="77"/>
      <c r="D12" s="77"/>
      <c r="E12" s="50"/>
      <c r="F12" s="85"/>
      <c r="G12" s="50"/>
      <c r="H12" s="50"/>
      <c r="I12" s="50"/>
      <c r="J12" s="50"/>
    </row>
    <row r="13" spans="1:10" x14ac:dyDescent="0.2">
      <c r="A13" s="96"/>
      <c r="B13" s="57"/>
      <c r="C13" s="77"/>
      <c r="D13" s="77"/>
      <c r="E13" s="50"/>
      <c r="F13" s="85"/>
      <c r="G13" s="50"/>
      <c r="H13" s="50"/>
      <c r="I13" s="50"/>
      <c r="J13" s="50"/>
    </row>
    <row r="14" spans="1:10" ht="15" thickBot="1" x14ac:dyDescent="0.25">
      <c r="A14" s="248" t="s">
        <v>11</v>
      </c>
      <c r="B14" s="249" t="s">
        <v>27</v>
      </c>
      <c r="C14" s="249" t="s">
        <v>13</v>
      </c>
      <c r="D14" s="249" t="s">
        <v>26</v>
      </c>
      <c r="E14" s="249" t="s">
        <v>15</v>
      </c>
      <c r="F14" s="86" t="s">
        <v>16</v>
      </c>
      <c r="G14" s="250" t="s">
        <v>16</v>
      </c>
      <c r="H14" s="250"/>
      <c r="I14" s="249" t="s">
        <v>17</v>
      </c>
      <c r="J14" s="249" t="s">
        <v>18</v>
      </c>
    </row>
    <row r="15" spans="1:10" ht="24.75" thickBot="1" x14ac:dyDescent="0.25">
      <c r="A15" s="248"/>
      <c r="B15" s="249"/>
      <c r="C15" s="249"/>
      <c r="D15" s="249"/>
      <c r="E15" s="249"/>
      <c r="F15" s="87" t="s">
        <v>19</v>
      </c>
      <c r="G15" s="60" t="s">
        <v>20</v>
      </c>
      <c r="H15" s="60" t="s">
        <v>21</v>
      </c>
      <c r="I15" s="249"/>
      <c r="J15" s="249"/>
    </row>
    <row r="16" spans="1:10" ht="14.25" customHeight="1" x14ac:dyDescent="0.2">
      <c r="A16" s="88">
        <v>1</v>
      </c>
      <c r="B16" s="89" t="s">
        <v>265</v>
      </c>
      <c r="C16" s="89" t="s">
        <v>32</v>
      </c>
      <c r="D16" s="90">
        <v>45291</v>
      </c>
      <c r="E16" s="91">
        <v>45393</v>
      </c>
      <c r="F16" s="188">
        <v>301306680.80000001</v>
      </c>
      <c r="G16" s="120">
        <f>+F16</f>
        <v>301306680.80000001</v>
      </c>
      <c r="H16" s="93"/>
      <c r="I16" s="251" t="s">
        <v>39</v>
      </c>
      <c r="J16" s="88" t="s">
        <v>23</v>
      </c>
    </row>
    <row r="17" spans="1:10" x14ac:dyDescent="0.2">
      <c r="A17" s="88">
        <v>2</v>
      </c>
      <c r="B17" s="89" t="s">
        <v>266</v>
      </c>
      <c r="C17" s="89" t="s">
        <v>32</v>
      </c>
      <c r="D17" s="90">
        <v>45016</v>
      </c>
      <c r="E17" s="91">
        <v>45393</v>
      </c>
      <c r="F17" s="188">
        <v>1192464.3999999999</v>
      </c>
      <c r="G17" s="120">
        <f t="shared" ref="G17:G21" si="0">+F17</f>
        <v>1192464.3999999999</v>
      </c>
      <c r="H17" s="92"/>
      <c r="I17" s="252"/>
      <c r="J17" s="88" t="s">
        <v>23</v>
      </c>
    </row>
    <row r="18" spans="1:10" x14ac:dyDescent="0.2">
      <c r="A18" s="88">
        <v>3</v>
      </c>
      <c r="B18" s="89" t="s">
        <v>267</v>
      </c>
      <c r="C18" s="89" t="s">
        <v>32</v>
      </c>
      <c r="D18" s="90">
        <v>45293</v>
      </c>
      <c r="E18" s="91">
        <v>45657</v>
      </c>
      <c r="F18" s="188">
        <v>6292631</v>
      </c>
      <c r="G18" s="120">
        <f t="shared" si="0"/>
        <v>6292631</v>
      </c>
      <c r="H18" s="92"/>
      <c r="I18" s="252"/>
      <c r="J18" s="88" t="s">
        <v>23</v>
      </c>
    </row>
    <row r="19" spans="1:10" x14ac:dyDescent="0.2">
      <c r="A19" s="88">
        <v>4</v>
      </c>
      <c r="B19" s="89" t="s">
        <v>268</v>
      </c>
      <c r="C19" s="89" t="s">
        <v>79</v>
      </c>
      <c r="D19" s="90">
        <v>45016</v>
      </c>
      <c r="E19" s="91">
        <v>45399</v>
      </c>
      <c r="F19" s="188">
        <v>406356727.23000002</v>
      </c>
      <c r="G19" s="120">
        <f t="shared" si="0"/>
        <v>406356727.23000002</v>
      </c>
      <c r="H19" s="92"/>
      <c r="I19" s="252"/>
      <c r="J19" s="88" t="s">
        <v>23</v>
      </c>
    </row>
    <row r="20" spans="1:10" x14ac:dyDescent="0.2">
      <c r="A20" s="88">
        <v>5</v>
      </c>
      <c r="B20" s="89" t="s">
        <v>82</v>
      </c>
      <c r="C20" s="89" t="s">
        <v>79</v>
      </c>
      <c r="D20" s="90">
        <v>45292</v>
      </c>
      <c r="E20" s="91">
        <v>45655</v>
      </c>
      <c r="F20" s="188">
        <v>725260822.54999995</v>
      </c>
      <c r="G20" s="120">
        <f t="shared" si="0"/>
        <v>725260822.54999995</v>
      </c>
      <c r="H20" s="92"/>
      <c r="I20" s="252"/>
      <c r="J20" s="88" t="s">
        <v>23</v>
      </c>
    </row>
    <row r="21" spans="1:10" ht="15" thickBot="1" x14ac:dyDescent="0.25">
      <c r="A21" s="88">
        <v>6</v>
      </c>
      <c r="B21" s="89" t="s">
        <v>269</v>
      </c>
      <c r="C21" s="89" t="s">
        <v>274</v>
      </c>
      <c r="D21" s="90">
        <v>45292</v>
      </c>
      <c r="E21" s="91">
        <v>45655</v>
      </c>
      <c r="F21" s="188">
        <v>121764627.31</v>
      </c>
      <c r="G21" s="120">
        <f t="shared" si="0"/>
        <v>121764627.31</v>
      </c>
      <c r="H21" s="92"/>
      <c r="I21" s="252"/>
      <c r="J21" s="88" t="s">
        <v>23</v>
      </c>
    </row>
    <row r="22" spans="1:10" ht="15" thickBot="1" x14ac:dyDescent="0.25">
      <c r="A22" s="61"/>
      <c r="B22" s="118"/>
      <c r="C22" s="48"/>
      <c r="D22" s="48"/>
      <c r="F22" s="71">
        <f>SUM(F16:F21)</f>
        <v>1562173953.29</v>
      </c>
      <c r="G22" s="71">
        <f>SUM(G16:G21)</f>
        <v>1562173953.29</v>
      </c>
      <c r="H22" s="71">
        <f>SUM(H17:H21)</f>
        <v>0</v>
      </c>
      <c r="I22" s="252"/>
      <c r="J22" s="48"/>
    </row>
    <row r="23" spans="1:10" ht="15" thickTop="1" x14ac:dyDescent="0.2">
      <c r="A23" s="96"/>
      <c r="B23" s="57"/>
      <c r="C23" s="77"/>
      <c r="D23" s="77"/>
      <c r="E23" s="50"/>
      <c r="F23" s="85"/>
      <c r="G23" s="50"/>
      <c r="H23" s="50"/>
      <c r="I23" s="48"/>
      <c r="J23" s="50"/>
    </row>
    <row r="24" spans="1:10" x14ac:dyDescent="0.2">
      <c r="A24" s="61"/>
      <c r="B24" s="62"/>
      <c r="C24" s="48"/>
      <c r="D24" s="48"/>
      <c r="E24" s="61"/>
      <c r="F24" s="65"/>
      <c r="G24" s="48"/>
      <c r="H24" s="48"/>
      <c r="I24" s="50"/>
      <c r="J24" s="48"/>
    </row>
    <row r="25" spans="1:10" x14ac:dyDescent="0.2">
      <c r="A25" s="104" t="s">
        <v>24</v>
      </c>
      <c r="B25" s="62"/>
      <c r="C25" s="48"/>
      <c r="D25" s="48"/>
      <c r="E25" s="61"/>
      <c r="F25" s="65"/>
      <c r="G25" s="48"/>
      <c r="H25" s="48"/>
      <c r="I25" s="48"/>
      <c r="J25" s="48"/>
    </row>
    <row r="26" spans="1:10" x14ac:dyDescent="0.2">
      <c r="A26" s="61"/>
      <c r="B26" s="62"/>
      <c r="C26" s="48"/>
      <c r="D26" s="48"/>
      <c r="E26" s="61"/>
      <c r="F26" s="65"/>
      <c r="G26" s="48"/>
      <c r="H26" s="48"/>
      <c r="I26" s="48"/>
      <c r="J26" s="48"/>
    </row>
    <row r="27" spans="1:10" ht="15" thickBot="1" x14ac:dyDescent="0.25">
      <c r="A27" s="248" t="s">
        <v>11</v>
      </c>
      <c r="B27" s="249" t="s">
        <v>27</v>
      </c>
      <c r="C27" s="249" t="s">
        <v>13</v>
      </c>
      <c r="D27" s="249" t="s">
        <v>26</v>
      </c>
      <c r="E27" s="249" t="s">
        <v>15</v>
      </c>
      <c r="F27" s="86" t="s">
        <v>16</v>
      </c>
      <c r="G27" s="250" t="s">
        <v>16</v>
      </c>
      <c r="H27" s="250"/>
      <c r="I27" s="249" t="s">
        <v>17</v>
      </c>
      <c r="J27" s="249" t="s">
        <v>18</v>
      </c>
    </row>
    <row r="28" spans="1:10" ht="24.75" thickBot="1" x14ac:dyDescent="0.25">
      <c r="A28" s="248"/>
      <c r="B28" s="249"/>
      <c r="C28" s="249"/>
      <c r="D28" s="249"/>
      <c r="E28" s="249"/>
      <c r="F28" s="87" t="s">
        <v>19</v>
      </c>
      <c r="G28" s="60" t="s">
        <v>20</v>
      </c>
      <c r="H28" s="60" t="s">
        <v>21</v>
      </c>
      <c r="I28" s="249"/>
      <c r="J28" s="249"/>
    </row>
    <row r="29" spans="1:10" ht="15" thickBot="1" x14ac:dyDescent="0.25">
      <c r="A29" s="61"/>
      <c r="B29" s="62"/>
      <c r="C29" s="48"/>
      <c r="D29" s="48"/>
      <c r="E29" s="61"/>
      <c r="F29" s="80">
        <v>0</v>
      </c>
      <c r="G29" s="48">
        <v>0</v>
      </c>
      <c r="H29" s="48">
        <v>0</v>
      </c>
      <c r="I29" s="48"/>
      <c r="J29" s="48"/>
    </row>
    <row r="30" spans="1:10" ht="15" thickBot="1" x14ac:dyDescent="0.25">
      <c r="A30" s="60"/>
      <c r="B30" s="111" t="s">
        <v>43</v>
      </c>
      <c r="C30" s="68"/>
      <c r="D30" s="68"/>
      <c r="E30" s="60"/>
      <c r="F30" s="71">
        <v>0</v>
      </c>
      <c r="G30" s="71">
        <v>0</v>
      </c>
      <c r="H30" s="71">
        <v>0</v>
      </c>
      <c r="I30" s="68"/>
      <c r="J30" s="68"/>
    </row>
    <row r="31" spans="1:10" ht="15" thickBot="1" x14ac:dyDescent="0.25">
      <c r="A31" s="61"/>
      <c r="B31" s="102" t="s">
        <v>31</v>
      </c>
      <c r="C31" s="48"/>
      <c r="D31" s="48"/>
      <c r="F31" s="71">
        <f>+F22+F30</f>
        <v>1562173953.29</v>
      </c>
      <c r="G31" s="71">
        <f t="shared" ref="G31:H31" si="1">+G22+G30</f>
        <v>1562173953.29</v>
      </c>
      <c r="H31" s="71">
        <f t="shared" si="1"/>
        <v>0</v>
      </c>
      <c r="I31" s="48"/>
      <c r="J31" s="48"/>
    </row>
    <row r="32" spans="1:10" ht="15" thickTop="1" x14ac:dyDescent="0.2">
      <c r="A32" s="61"/>
      <c r="B32" s="62"/>
      <c r="C32" s="48"/>
      <c r="D32" s="48"/>
      <c r="E32" s="61"/>
      <c r="F32" s="65"/>
      <c r="G32" s="48"/>
      <c r="H32" s="48"/>
      <c r="I32" s="48"/>
      <c r="J32" s="48"/>
    </row>
    <row r="34" spans="6:6" x14ac:dyDescent="0.2">
      <c r="F34" s="115"/>
    </row>
    <row r="35" spans="6:6" x14ac:dyDescent="0.2">
      <c r="F35" s="115"/>
    </row>
  </sheetData>
  <mergeCells count="18">
    <mergeCell ref="C14:C15"/>
    <mergeCell ref="D14:D15"/>
    <mergeCell ref="A27:A28"/>
    <mergeCell ref="B27:B28"/>
    <mergeCell ref="C27:C28"/>
    <mergeCell ref="D27:D28"/>
    <mergeCell ref="A7:J7"/>
    <mergeCell ref="J14:J15"/>
    <mergeCell ref="G27:H27"/>
    <mergeCell ref="I27:I28"/>
    <mergeCell ref="J27:J28"/>
    <mergeCell ref="E27:E28"/>
    <mergeCell ref="E14:E15"/>
    <mergeCell ref="G14:H14"/>
    <mergeCell ref="I14:I15"/>
    <mergeCell ref="I16:I22"/>
    <mergeCell ref="A14:A15"/>
    <mergeCell ref="B14:B15"/>
  </mergeCells>
  <hyperlinks>
    <hyperlink ref="A1" location="indice!A1" display="Regresar al Índice"/>
  </hyperlinks>
  <printOptions horizontalCentered="1"/>
  <pageMargins left="1.1023622047244095" right="0.70866141732283472" top="0.35433070866141736" bottom="0.74803149606299213" header="0.31496062992125984" footer="0.31496062992125984"/>
  <pageSetup paperSize="9" scale="8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V83"/>
  <sheetViews>
    <sheetView topLeftCell="A16" zoomScaleNormal="100" zoomScaleSheetLayoutView="100" workbookViewId="0">
      <selection activeCell="H19" sqref="H19"/>
    </sheetView>
  </sheetViews>
  <sheetFormatPr baseColWidth="10" defaultColWidth="8.375" defaultRowHeight="12.75" customHeight="1" x14ac:dyDescent="0.2"/>
  <cols>
    <col min="1" max="1" width="5.5" style="72" customWidth="1"/>
    <col min="2" max="2" width="32.25" style="73" customWidth="1"/>
    <col min="3" max="3" width="11.125" style="99" customWidth="1"/>
    <col min="4" max="4" width="10.125" style="72" customWidth="1"/>
    <col min="5" max="5" width="9.75" style="74" customWidth="1"/>
    <col min="6" max="6" width="12.5" style="75" customWidth="1"/>
    <col min="7" max="7" width="12.5" style="72" customWidth="1"/>
    <col min="8" max="8" width="11.25" style="72" customWidth="1"/>
    <col min="9" max="9" width="15.625" style="72" customWidth="1"/>
    <col min="10" max="10" width="10.125" style="72" customWidth="1"/>
    <col min="11" max="16384" width="8.375" style="72"/>
  </cols>
  <sheetData>
    <row r="1" spans="1:22" s="47" customFormat="1" ht="12.75" customHeight="1" x14ac:dyDescent="0.2">
      <c r="A1" s="134" t="s">
        <v>7</v>
      </c>
      <c r="B1" s="19"/>
      <c r="C1" s="83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</row>
    <row r="2" spans="1:22" s="47" customFormat="1" ht="12.75" customHeight="1" x14ac:dyDescent="0.2">
      <c r="C2" s="84"/>
    </row>
    <row r="3" spans="1:22" s="47" customFormat="1" ht="12.75" customHeight="1" x14ac:dyDescent="0.2">
      <c r="A3" s="48"/>
      <c r="B3"/>
      <c r="C3" s="67"/>
      <c r="D3" s="48"/>
      <c r="E3" s="48"/>
      <c r="F3" s="48"/>
      <c r="G3" s="48"/>
      <c r="H3" s="48"/>
      <c r="I3" s="48"/>
      <c r="J3" s="48"/>
    </row>
    <row r="4" spans="1:22" s="47" customFormat="1" ht="12.75" customHeight="1" x14ac:dyDescent="0.2">
      <c r="A4" s="48"/>
      <c r="B4" s="48"/>
      <c r="C4" s="67"/>
      <c r="D4" s="48"/>
      <c r="E4" s="48"/>
      <c r="F4" s="48"/>
      <c r="G4" s="48"/>
      <c r="H4" s="48"/>
      <c r="I4" s="48"/>
      <c r="J4" s="48"/>
    </row>
    <row r="5" spans="1:22" s="47" customFormat="1" ht="12.75" customHeight="1" x14ac:dyDescent="0.2">
      <c r="A5" s="48"/>
      <c r="B5" s="48"/>
      <c r="C5" s="67"/>
      <c r="D5" s="48"/>
      <c r="E5" s="48"/>
      <c r="F5" s="48"/>
      <c r="G5" s="48"/>
      <c r="H5" s="48"/>
      <c r="I5" s="48"/>
      <c r="J5" s="48"/>
    </row>
    <row r="6" spans="1:22" s="47" customFormat="1" ht="12.75" customHeight="1" x14ac:dyDescent="0.2">
      <c r="A6" s="48"/>
      <c r="B6" s="48"/>
      <c r="C6" s="67"/>
      <c r="D6" s="48"/>
      <c r="E6" s="48"/>
      <c r="F6" s="48"/>
      <c r="G6" s="48"/>
      <c r="H6" s="48"/>
      <c r="I6" s="48"/>
      <c r="J6" s="48"/>
    </row>
    <row r="7" spans="1:22" s="159" customFormat="1" ht="15.75" x14ac:dyDescent="0.25">
      <c r="A7" s="221" t="s">
        <v>167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22" s="47" customFormat="1" ht="12.75" customHeight="1" x14ac:dyDescent="0.2">
      <c r="A8" s="52" t="s">
        <v>8</v>
      </c>
      <c r="B8" s="53"/>
      <c r="C8" s="54" t="str">
        <f>indice!D13</f>
        <v>31 DE MARZO 2024</v>
      </c>
      <c r="D8" s="54"/>
      <c r="E8" s="50"/>
      <c r="F8" s="50"/>
      <c r="G8" s="50"/>
      <c r="H8" s="50"/>
      <c r="I8" s="50"/>
      <c r="J8" s="50"/>
      <c r="K8" s="51"/>
      <c r="L8" s="51"/>
      <c r="M8" s="51"/>
      <c r="N8" s="51"/>
      <c r="O8" s="51"/>
      <c r="P8" s="51"/>
      <c r="Q8" s="51"/>
      <c r="R8" s="51"/>
      <c r="S8" s="51"/>
      <c r="T8" s="51"/>
      <c r="U8" s="51"/>
      <c r="V8" s="51"/>
    </row>
    <row r="9" spans="1:22" s="47" customFormat="1" ht="12.75" customHeight="1" x14ac:dyDescent="0.2">
      <c r="A9" s="52" t="s">
        <v>9</v>
      </c>
      <c r="B9" s="53"/>
      <c r="C9" s="55">
        <f>indice!D15</f>
        <v>7411.91</v>
      </c>
      <c r="D9" s="76"/>
      <c r="E9" s="50"/>
      <c r="F9" s="50"/>
      <c r="G9" s="50"/>
      <c r="H9" s="50"/>
      <c r="I9" s="50"/>
      <c r="J9" s="50"/>
      <c r="K9" s="51"/>
      <c r="L9" s="51"/>
      <c r="M9" s="51"/>
      <c r="N9" s="51"/>
      <c r="O9" s="51"/>
      <c r="P9" s="51"/>
      <c r="Q9" s="51"/>
      <c r="R9" s="51"/>
      <c r="S9" s="51"/>
      <c r="T9" s="51"/>
      <c r="U9" s="51"/>
      <c r="V9" s="51"/>
    </row>
    <row r="10" spans="1:22" s="47" customFormat="1" ht="12.75" customHeight="1" x14ac:dyDescent="0.2">
      <c r="A10" s="56"/>
      <c r="B10" s="57"/>
      <c r="C10" s="100"/>
      <c r="D10" s="77"/>
      <c r="E10" s="50"/>
      <c r="F10" s="50"/>
      <c r="G10" s="50"/>
      <c r="H10" s="50"/>
      <c r="I10" s="50"/>
      <c r="J10" s="50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</row>
    <row r="11" spans="1:22" s="47" customFormat="1" ht="12.75" customHeight="1" x14ac:dyDescent="0.2">
      <c r="A11" s="53" t="s">
        <v>10</v>
      </c>
      <c r="B11" s="57"/>
      <c r="C11" s="100"/>
      <c r="D11" s="77"/>
      <c r="E11" s="50"/>
      <c r="F11" s="50"/>
      <c r="G11" s="50"/>
      <c r="H11" s="50"/>
      <c r="I11" s="50"/>
      <c r="J11" s="50"/>
      <c r="K11" s="51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</row>
    <row r="12" spans="1:22" s="47" customFormat="1" ht="12.75" customHeight="1" x14ac:dyDescent="0.2">
      <c r="A12" s="53"/>
      <c r="B12" s="57"/>
      <c r="C12" s="100"/>
      <c r="D12" s="77"/>
      <c r="E12" s="50"/>
      <c r="F12" s="50"/>
      <c r="G12" s="50"/>
      <c r="H12" s="50"/>
      <c r="I12" s="50"/>
      <c r="J12" s="50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51"/>
      <c r="V12" s="51"/>
    </row>
    <row r="13" spans="1:22" ht="12.75" customHeight="1" x14ac:dyDescent="0.2">
      <c r="A13" s="248" t="s">
        <v>11</v>
      </c>
      <c r="B13" s="249" t="s">
        <v>27</v>
      </c>
      <c r="C13" s="253" t="s">
        <v>13</v>
      </c>
      <c r="D13" s="249" t="s">
        <v>26</v>
      </c>
      <c r="E13" s="249" t="s">
        <v>15</v>
      </c>
      <c r="F13" s="58" t="s">
        <v>16</v>
      </c>
      <c r="G13" s="250" t="s">
        <v>16</v>
      </c>
      <c r="H13" s="250"/>
      <c r="I13" s="249" t="s">
        <v>17</v>
      </c>
      <c r="J13" s="249" t="s">
        <v>18</v>
      </c>
    </row>
    <row r="14" spans="1:22" ht="24" customHeight="1" thickBot="1" x14ac:dyDescent="0.25">
      <c r="A14" s="248"/>
      <c r="B14" s="249"/>
      <c r="C14" s="253"/>
      <c r="D14" s="249"/>
      <c r="E14" s="249"/>
      <c r="F14" s="59" t="s">
        <v>19</v>
      </c>
      <c r="G14" s="60" t="s">
        <v>20</v>
      </c>
      <c r="H14" s="60" t="s">
        <v>21</v>
      </c>
      <c r="I14" s="249"/>
      <c r="J14" s="249"/>
    </row>
    <row r="15" spans="1:22" ht="19.899999999999999" customHeight="1" x14ac:dyDescent="0.2">
      <c r="A15" s="61">
        <v>1</v>
      </c>
      <c r="B15" s="189" t="s">
        <v>48</v>
      </c>
      <c r="C15" s="67" t="s">
        <v>28</v>
      </c>
      <c r="D15" s="63">
        <v>45132</v>
      </c>
      <c r="E15" s="64">
        <v>45498</v>
      </c>
      <c r="F15" s="188">
        <v>500000000</v>
      </c>
      <c r="G15" s="188">
        <v>500000000</v>
      </c>
      <c r="H15" s="113">
        <v>0</v>
      </c>
      <c r="I15" s="251" t="s">
        <v>39</v>
      </c>
      <c r="J15" s="61" t="s">
        <v>23</v>
      </c>
    </row>
    <row r="16" spans="1:22" ht="19.899999999999999" customHeight="1" x14ac:dyDescent="0.2">
      <c r="A16" s="61">
        <v>2</v>
      </c>
      <c r="B16" s="189" t="s">
        <v>37</v>
      </c>
      <c r="C16" s="67" t="s">
        <v>28</v>
      </c>
      <c r="D16" s="63">
        <v>45017</v>
      </c>
      <c r="E16" s="64">
        <v>45383</v>
      </c>
      <c r="F16" s="65">
        <v>150000000</v>
      </c>
      <c r="G16" s="65">
        <v>150000000</v>
      </c>
      <c r="H16" s="113">
        <v>0</v>
      </c>
      <c r="I16" s="252"/>
      <c r="J16" s="61" t="s">
        <v>23</v>
      </c>
    </row>
    <row r="17" spans="1:22" ht="19.899999999999999" customHeight="1" x14ac:dyDescent="0.2">
      <c r="A17" s="61">
        <v>3</v>
      </c>
      <c r="B17" s="189" t="s">
        <v>168</v>
      </c>
      <c r="C17" s="67" t="s">
        <v>28</v>
      </c>
      <c r="D17" s="63">
        <v>45138</v>
      </c>
      <c r="E17" s="64">
        <v>45504</v>
      </c>
      <c r="F17" s="65">
        <v>437672879.37</v>
      </c>
      <c r="G17" s="65">
        <f>+F17</f>
        <v>437672879.37</v>
      </c>
      <c r="H17" s="78">
        <f>+F17/C9</f>
        <v>59049.945205756681</v>
      </c>
      <c r="I17" s="252"/>
      <c r="J17" s="61" t="s">
        <v>23</v>
      </c>
    </row>
    <row r="18" spans="1:22" ht="19.899999999999999" customHeight="1" x14ac:dyDescent="0.2">
      <c r="A18" s="61">
        <v>4</v>
      </c>
      <c r="B18" s="189" t="s">
        <v>270</v>
      </c>
      <c r="C18" s="67" t="s">
        <v>28</v>
      </c>
      <c r="D18" s="63">
        <v>45331</v>
      </c>
      <c r="E18" s="64">
        <v>45657</v>
      </c>
      <c r="F18" s="65">
        <v>30000000</v>
      </c>
      <c r="G18" s="65">
        <f t="shared" ref="G18:G19" si="0">+F18</f>
        <v>30000000</v>
      </c>
      <c r="H18" s="78"/>
      <c r="I18" s="252"/>
      <c r="J18" s="61" t="s">
        <v>23</v>
      </c>
    </row>
    <row r="19" spans="1:22" ht="19.899999999999999" customHeight="1" thickBot="1" x14ac:dyDescent="0.25">
      <c r="A19" s="61">
        <v>5</v>
      </c>
      <c r="B19" s="189" t="s">
        <v>271</v>
      </c>
      <c r="C19" s="67" t="s">
        <v>28</v>
      </c>
      <c r="D19" s="63">
        <v>45334</v>
      </c>
      <c r="E19" s="64">
        <v>45657</v>
      </c>
      <c r="F19" s="65">
        <v>55000000</v>
      </c>
      <c r="G19" s="65">
        <f t="shared" si="0"/>
        <v>55000000</v>
      </c>
      <c r="H19" s="78"/>
      <c r="I19" s="252"/>
      <c r="J19" s="61" t="s">
        <v>23</v>
      </c>
    </row>
    <row r="20" spans="1:22" ht="13.5" thickBot="1" x14ac:dyDescent="0.25">
      <c r="A20" s="48"/>
      <c r="B20" s="102" t="s">
        <v>40</v>
      </c>
      <c r="C20" s="67"/>
      <c r="D20" s="48"/>
      <c r="F20" s="71">
        <f>SUM(F15:F19)</f>
        <v>1172672879.3699999</v>
      </c>
      <c r="G20" s="71">
        <f>SUM(G15:G19)</f>
        <v>1172672879.3699999</v>
      </c>
      <c r="H20" s="71">
        <f>SUM(H15:H19)</f>
        <v>59049.945205756681</v>
      </c>
      <c r="I20" s="252"/>
      <c r="J20" s="61" t="s">
        <v>23</v>
      </c>
    </row>
    <row r="21" spans="1:22" s="47" customFormat="1" ht="12.75" customHeight="1" thickTop="1" x14ac:dyDescent="0.2">
      <c r="A21" s="53"/>
      <c r="B21" s="57"/>
      <c r="C21" s="100"/>
      <c r="D21" s="77"/>
      <c r="E21" s="50"/>
      <c r="F21" s="50"/>
      <c r="G21" s="50"/>
      <c r="H21" s="50"/>
      <c r="I21" s="50"/>
      <c r="J21" s="50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</row>
    <row r="22" spans="1:22" ht="12.75" customHeight="1" x14ac:dyDescent="0.2">
      <c r="A22" s="53" t="s">
        <v>24</v>
      </c>
      <c r="B22" s="62"/>
      <c r="C22" s="67"/>
      <c r="D22" s="48"/>
      <c r="E22" s="61"/>
      <c r="F22" s="65"/>
      <c r="G22" s="48"/>
      <c r="H22" s="48"/>
      <c r="I22" s="48"/>
      <c r="J22" s="48"/>
    </row>
    <row r="23" spans="1:22" ht="12.75" customHeight="1" x14ac:dyDescent="0.2">
      <c r="A23" s="48"/>
      <c r="B23" s="62"/>
      <c r="C23" s="67"/>
      <c r="D23" s="48"/>
      <c r="E23" s="61"/>
      <c r="F23" s="65"/>
      <c r="G23" s="48"/>
      <c r="H23" s="48"/>
      <c r="I23" s="48"/>
      <c r="J23" s="48"/>
    </row>
    <row r="24" spans="1:22" ht="12.75" customHeight="1" thickBot="1" x14ac:dyDescent="0.25">
      <c r="A24" s="248" t="s">
        <v>11</v>
      </c>
      <c r="B24" s="249" t="s">
        <v>27</v>
      </c>
      <c r="C24" s="253" t="s">
        <v>13</v>
      </c>
      <c r="D24" s="249" t="s">
        <v>26</v>
      </c>
      <c r="E24" s="249" t="s">
        <v>15</v>
      </c>
      <c r="F24" s="58" t="s">
        <v>16</v>
      </c>
      <c r="G24" s="250" t="s">
        <v>16</v>
      </c>
      <c r="H24" s="250"/>
      <c r="I24" s="249" t="s">
        <v>17</v>
      </c>
      <c r="J24" s="249" t="s">
        <v>18</v>
      </c>
    </row>
    <row r="25" spans="1:22" ht="24" customHeight="1" thickBot="1" x14ac:dyDescent="0.25">
      <c r="A25" s="248"/>
      <c r="B25" s="249"/>
      <c r="C25" s="253"/>
      <c r="D25" s="249"/>
      <c r="E25" s="249"/>
      <c r="F25" s="59" t="s">
        <v>19</v>
      </c>
      <c r="G25" s="60" t="s">
        <v>20</v>
      </c>
      <c r="H25" s="60" t="s">
        <v>21</v>
      </c>
      <c r="I25" s="249"/>
      <c r="J25" s="249"/>
    </row>
    <row r="26" spans="1:22" ht="19.899999999999999" customHeight="1" x14ac:dyDescent="0.2">
      <c r="A26" s="61">
        <v>1</v>
      </c>
      <c r="B26" s="116" t="s">
        <v>117</v>
      </c>
      <c r="C26" s="67" t="s">
        <v>28</v>
      </c>
      <c r="D26" s="63">
        <v>45065</v>
      </c>
      <c r="E26" s="64">
        <v>45431</v>
      </c>
      <c r="F26" s="120">
        <v>500000000</v>
      </c>
      <c r="G26" s="120">
        <f>+F26</f>
        <v>500000000</v>
      </c>
      <c r="H26" s="113">
        <v>0</v>
      </c>
      <c r="I26" s="254" t="s">
        <v>39</v>
      </c>
      <c r="J26" s="61" t="s">
        <v>23</v>
      </c>
    </row>
    <row r="27" spans="1:22" ht="19.899999999999999" customHeight="1" thickBot="1" x14ac:dyDescent="0.25">
      <c r="A27" s="61">
        <v>2</v>
      </c>
      <c r="B27" s="117" t="s">
        <v>52</v>
      </c>
      <c r="C27" s="67" t="s">
        <v>28</v>
      </c>
      <c r="D27" s="63">
        <v>45008</v>
      </c>
      <c r="E27" s="64">
        <v>45711</v>
      </c>
      <c r="F27" s="120">
        <v>370595500</v>
      </c>
      <c r="G27" s="120">
        <f>+F27</f>
        <v>370595500</v>
      </c>
      <c r="H27" s="113">
        <f>+F27/$C$9</f>
        <v>50000</v>
      </c>
      <c r="I27" s="255"/>
      <c r="J27" s="61" t="s">
        <v>23</v>
      </c>
    </row>
    <row r="28" spans="1:22" ht="14.25" customHeight="1" thickBot="1" x14ac:dyDescent="0.25">
      <c r="A28" s="66"/>
      <c r="B28" s="102" t="s">
        <v>41</v>
      </c>
      <c r="C28" s="67"/>
      <c r="D28" s="48"/>
      <c r="E28" s="61"/>
      <c r="F28" s="71">
        <f>SUM(F26:F27)</f>
        <v>870595500</v>
      </c>
      <c r="G28" s="71">
        <f>SUM(G26:G27)</f>
        <v>870595500</v>
      </c>
      <c r="H28" s="112">
        <f>SUM(H26:H27)</f>
        <v>50000</v>
      </c>
      <c r="I28" s="48"/>
      <c r="J28" s="48"/>
    </row>
    <row r="29" spans="1:22" ht="14.25" thickTop="1" thickBot="1" x14ac:dyDescent="0.25">
      <c r="A29" s="68"/>
      <c r="B29" s="69"/>
      <c r="C29" s="101"/>
      <c r="D29" s="68"/>
      <c r="E29" s="60"/>
      <c r="F29" s="70"/>
      <c r="G29" s="68"/>
      <c r="H29" s="68"/>
      <c r="I29" s="68"/>
      <c r="J29" s="68"/>
    </row>
    <row r="30" spans="1:22" ht="13.5" thickBot="1" x14ac:dyDescent="0.25">
      <c r="A30" s="48"/>
      <c r="B30" s="102" t="s">
        <v>31</v>
      </c>
      <c r="C30" s="67"/>
      <c r="D30" s="48"/>
      <c r="E30" s="79"/>
      <c r="F30" s="71">
        <f>+F20+F28</f>
        <v>2043268379.3699999</v>
      </c>
      <c r="G30" s="71">
        <f>+G20+G28</f>
        <v>2043268379.3699999</v>
      </c>
      <c r="H30" s="112">
        <f>+H20+H28</f>
        <v>109049.94520575668</v>
      </c>
      <c r="I30" s="48"/>
      <c r="J30" s="48"/>
    </row>
    <row r="31" spans="1:22" ht="12.75" customHeight="1" thickTop="1" x14ac:dyDescent="0.2">
      <c r="A31" s="48"/>
      <c r="B31" s="62"/>
      <c r="C31" s="67"/>
      <c r="D31" s="48"/>
      <c r="E31" s="61"/>
      <c r="F31" s="65"/>
      <c r="G31" s="48"/>
      <c r="H31" s="48"/>
      <c r="I31" s="48"/>
      <c r="J31" s="48"/>
    </row>
    <row r="32" spans="1:22" ht="12.75" customHeight="1" x14ac:dyDescent="0.2">
      <c r="F32" s="81"/>
    </row>
    <row r="33" spans="2:6" ht="12.75" customHeight="1" x14ac:dyDescent="0.2">
      <c r="F33" s="81"/>
    </row>
    <row r="34" spans="2:6" ht="12.75" customHeight="1" x14ac:dyDescent="0.2">
      <c r="B34" s="98"/>
      <c r="F34" s="81"/>
    </row>
    <row r="35" spans="2:6" ht="12.75" customHeight="1" x14ac:dyDescent="0.2">
      <c r="F35" s="81"/>
    </row>
    <row r="36" spans="2:6" ht="12.75" customHeight="1" x14ac:dyDescent="0.2">
      <c r="F36" s="81"/>
    </row>
    <row r="37" spans="2:6" ht="12.75" customHeight="1" x14ac:dyDescent="0.2">
      <c r="F37" s="81"/>
    </row>
    <row r="38" spans="2:6" ht="12.75" customHeight="1" x14ac:dyDescent="0.2">
      <c r="F38" s="81"/>
    </row>
    <row r="39" spans="2:6" ht="12.75" customHeight="1" x14ac:dyDescent="0.2">
      <c r="F39" s="81"/>
    </row>
    <row r="40" spans="2:6" ht="12.75" customHeight="1" x14ac:dyDescent="0.2">
      <c r="F40" s="81"/>
    </row>
    <row r="41" spans="2:6" ht="12.75" customHeight="1" x14ac:dyDescent="0.2">
      <c r="F41" s="81"/>
    </row>
    <row r="42" spans="2:6" ht="12.75" customHeight="1" x14ac:dyDescent="0.2">
      <c r="F42" s="81"/>
    </row>
    <row r="43" spans="2:6" ht="12.75" customHeight="1" x14ac:dyDescent="0.2">
      <c r="F43" s="81"/>
    </row>
    <row r="44" spans="2:6" ht="12.75" customHeight="1" x14ac:dyDescent="0.2">
      <c r="F44" s="81"/>
    </row>
    <row r="45" spans="2:6" ht="12.75" customHeight="1" x14ac:dyDescent="0.2">
      <c r="F45" s="81"/>
    </row>
    <row r="46" spans="2:6" ht="12.75" customHeight="1" x14ac:dyDescent="0.2">
      <c r="F46" s="81"/>
    </row>
    <row r="47" spans="2:6" ht="12.75" customHeight="1" x14ac:dyDescent="0.2">
      <c r="F47" s="81"/>
    </row>
    <row r="48" spans="2:6" ht="12.75" customHeight="1" x14ac:dyDescent="0.2">
      <c r="F48" s="81"/>
    </row>
    <row r="49" spans="6:6" ht="12.75" customHeight="1" x14ac:dyDescent="0.2">
      <c r="F49" s="81"/>
    </row>
    <row r="50" spans="6:6" ht="12.75" customHeight="1" x14ac:dyDescent="0.2">
      <c r="F50" s="81"/>
    </row>
    <row r="51" spans="6:6" ht="12.75" customHeight="1" x14ac:dyDescent="0.2">
      <c r="F51" s="81"/>
    </row>
    <row r="52" spans="6:6" ht="12.75" customHeight="1" x14ac:dyDescent="0.2">
      <c r="F52" s="81"/>
    </row>
    <row r="53" spans="6:6" ht="12.75" customHeight="1" x14ac:dyDescent="0.2">
      <c r="F53" s="81"/>
    </row>
    <row r="54" spans="6:6" ht="12.75" customHeight="1" x14ac:dyDescent="0.2">
      <c r="F54" s="81"/>
    </row>
    <row r="55" spans="6:6" ht="12.75" customHeight="1" x14ac:dyDescent="0.2">
      <c r="F55" s="81"/>
    </row>
    <row r="56" spans="6:6" ht="12.75" customHeight="1" x14ac:dyDescent="0.2">
      <c r="F56" s="81"/>
    </row>
    <row r="57" spans="6:6" ht="12.75" customHeight="1" x14ac:dyDescent="0.2">
      <c r="F57" s="81"/>
    </row>
    <row r="58" spans="6:6" ht="12.75" customHeight="1" x14ac:dyDescent="0.2">
      <c r="F58" s="81"/>
    </row>
    <row r="59" spans="6:6" ht="12.75" customHeight="1" x14ac:dyDescent="0.2">
      <c r="F59" s="81"/>
    </row>
    <row r="60" spans="6:6" ht="12.75" customHeight="1" x14ac:dyDescent="0.2">
      <c r="F60" s="81"/>
    </row>
    <row r="61" spans="6:6" ht="12.75" customHeight="1" x14ac:dyDescent="0.2">
      <c r="F61" s="81"/>
    </row>
    <row r="62" spans="6:6" ht="12.75" customHeight="1" x14ac:dyDescent="0.2">
      <c r="F62" s="81"/>
    </row>
    <row r="63" spans="6:6" ht="12.75" customHeight="1" x14ac:dyDescent="0.2">
      <c r="F63" s="81"/>
    </row>
    <row r="64" spans="6:6" ht="12.75" customHeight="1" x14ac:dyDescent="0.2">
      <c r="F64" s="81"/>
    </row>
    <row r="65" spans="6:6" ht="12.75" customHeight="1" x14ac:dyDescent="0.2">
      <c r="F65" s="81"/>
    </row>
    <row r="66" spans="6:6" ht="12.75" customHeight="1" x14ac:dyDescent="0.2">
      <c r="F66" s="81"/>
    </row>
    <row r="67" spans="6:6" ht="12.75" customHeight="1" x14ac:dyDescent="0.2">
      <c r="F67" s="81"/>
    </row>
    <row r="68" spans="6:6" ht="12.75" customHeight="1" x14ac:dyDescent="0.2">
      <c r="F68" s="81"/>
    </row>
    <row r="69" spans="6:6" ht="12.75" customHeight="1" x14ac:dyDescent="0.2">
      <c r="F69" s="81"/>
    </row>
    <row r="70" spans="6:6" ht="12.75" customHeight="1" x14ac:dyDescent="0.2">
      <c r="F70" s="81"/>
    </row>
    <row r="71" spans="6:6" ht="12.75" customHeight="1" x14ac:dyDescent="0.2">
      <c r="F71" s="81"/>
    </row>
    <row r="72" spans="6:6" ht="12.75" customHeight="1" x14ac:dyDescent="0.2">
      <c r="F72" s="81"/>
    </row>
    <row r="73" spans="6:6" ht="12.75" customHeight="1" x14ac:dyDescent="0.2">
      <c r="F73" s="81"/>
    </row>
    <row r="74" spans="6:6" ht="12.75" customHeight="1" x14ac:dyDescent="0.2">
      <c r="F74" s="81"/>
    </row>
    <row r="75" spans="6:6" ht="12.75" customHeight="1" x14ac:dyDescent="0.2">
      <c r="F75" s="81"/>
    </row>
    <row r="76" spans="6:6" ht="12.75" customHeight="1" x14ac:dyDescent="0.2">
      <c r="F76" s="81"/>
    </row>
    <row r="77" spans="6:6" ht="12.75" customHeight="1" x14ac:dyDescent="0.2">
      <c r="F77" s="81"/>
    </row>
    <row r="78" spans="6:6" ht="12.75" customHeight="1" x14ac:dyDescent="0.2">
      <c r="F78" s="81"/>
    </row>
    <row r="79" spans="6:6" ht="12.75" customHeight="1" x14ac:dyDescent="0.2">
      <c r="F79" s="81"/>
    </row>
    <row r="80" spans="6:6" ht="12.75" customHeight="1" x14ac:dyDescent="0.2">
      <c r="F80" s="81"/>
    </row>
    <row r="81" spans="6:6" ht="12.75" customHeight="1" x14ac:dyDescent="0.2">
      <c r="F81" s="81"/>
    </row>
    <row r="82" spans="6:6" ht="12.75" customHeight="1" x14ac:dyDescent="0.2">
      <c r="F82" s="81"/>
    </row>
    <row r="83" spans="6:6" ht="12.75" customHeight="1" x14ac:dyDescent="0.2">
      <c r="F83" s="81"/>
    </row>
  </sheetData>
  <sortState ref="B25:H26">
    <sortCondition ref="D25:D26"/>
  </sortState>
  <mergeCells count="19">
    <mergeCell ref="I26:I27"/>
    <mergeCell ref="E24:E25"/>
    <mergeCell ref="G24:H24"/>
    <mergeCell ref="I24:I25"/>
    <mergeCell ref="J24:J25"/>
    <mergeCell ref="A24:A25"/>
    <mergeCell ref="A7:J7"/>
    <mergeCell ref="A13:A14"/>
    <mergeCell ref="B13:B14"/>
    <mergeCell ref="C13:C14"/>
    <mergeCell ref="D13:D14"/>
    <mergeCell ref="E13:E14"/>
    <mergeCell ref="G13:H13"/>
    <mergeCell ref="I13:I14"/>
    <mergeCell ref="J13:J14"/>
    <mergeCell ref="B24:B25"/>
    <mergeCell ref="C24:C25"/>
    <mergeCell ref="D24:D25"/>
    <mergeCell ref="I15:I20"/>
  </mergeCells>
  <hyperlinks>
    <hyperlink ref="A1" location="indice!A1" display="Regresar al Índice"/>
  </hyperlinks>
  <printOptions horizontalCentered="1"/>
  <pageMargins left="1.4960629921259843" right="0.70866141732283472" top="0.74803149606299213" bottom="0.74803149606299213" header="0.51181102362204722" footer="0.51181102362204722"/>
  <pageSetup paperSize="9" scale="85" firstPageNumber="0" orientation="landscape" r:id="rId1"/>
  <headerFooter alignWithMargins="0"/>
  <drawing r:id="rId2"/>
</worksheet>
</file>

<file path=_xmlsignatures/_rels/origin.sigs.rels><?xml version="1.0" encoding="UTF-8" standalone="yes"?>
<Relationships xmlns="http://schemas.openxmlformats.org/package/2006/relationships"><Relationship Id="rId2" Type="http://schemas.openxmlformats.org/package/2006/relationships/digital-signature/signature" Target="sig2.xml"/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6fqCQ81McJj7aXRocJ2ttZf2XEdM5XjEhmmLwnr9L2c=</DigestValue>
    </Reference>
    <Reference Type="http://www.w3.org/2000/09/xmldsig#Object" URI="#idOfficeObject">
      <DigestMethod Algorithm="http://www.w3.org/2001/04/xmlenc#sha256"/>
      <DigestValue>1N6seMFmzcvLEBmx0ykg9fUQQwvIsNc92/I8QAQcupA=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NiaWpvs5efV+r+lohA0wUqfDm1j2tNujIKBS2Gss1kc=</DigestValue>
    </Reference>
    <Reference Type="http://www.w3.org/2000/09/xmldsig#Object" URI="#idValidSigLnImg">
      <DigestMethod Algorithm="http://www.w3.org/2001/04/xmlenc#sha256"/>
      <DigestValue>dt5QHkVZpfe9CGY2n+kORJDL1PYTN1as4fw9Qv+IPDo=</DigestValue>
    </Reference>
    <Reference Type="http://www.w3.org/2000/09/xmldsig#Object" URI="#idInvalidSigLnImg">
      <DigestMethod Algorithm="http://www.w3.org/2001/04/xmlenc#sha256"/>
      <DigestValue>L62lsPPtkpLYx0ArEqf+d58tO+yA4c8aPwPMByLHKkE=</DigestValue>
    </Reference>
  </SignedInfo>
  <SignatureValue>iDODsViny2AofX53PWeKz9hqb52arjbeXdDotIBGrpP7GaxQ7OTP52zHB+fyEHEoJ1fGiJrpzkPZ
pGHbn6i4z/ICBzwWcKnC2E3k9xqIgOyxzWLSyddlZuEQCo3e1Bxeez1suFjpocgxXeRaI7+Wirbw
LgPpByRNpzyujvu2yKZrQQauCoopk4srEkNv6dGVnqN92ecJN9CXqWbk/joX0dRmH8RgFILnkidg
100H+cXDzgQoCH5M5aVbvMcn/Cp9Zzz59gfAQFmVz5GOjwrCMkYysTxxUE3F2FS0XKjzaVz9K7me
MKInP6fhkLrbsJPPPOcuPkEmxgnUV6CxzOiXDA==</SignatureValue>
  <KeyInfo>
    <X509Data>
      <X509Certificate>MIIIkjCCBnqgAwIBAgIIJvm9OXFmFOgwDQYJKoZIhvcNAQELBQAwWjEaMBgGA1UEAwwRQ0EtRE9DVU1FTlRBIFMuQS4xFjAUBgNVBAUTDVJVQzgwMDUwMTcyLTExFzAVBgNVBAoMDkRPQ1VNRU5UQSBTLkEuMQswCQYDVQQGEwJQWTAeFw0yMjEyMjYxNDExMDBaFw0yNDEyMjUxNDExMDBaMIHHMSowKAYDVQQDDCFPQ1RBVklPIEFMQkVSVE8gU0FMTFVTVFJPIENBTExJWk8xEjAQBgNVBAUTCUNJMjA4MzM4MDEYMBYGA1UEKgwPT0NUQVZJTyBBTEJFUlRPMRowGAYDVQQEDBFTQUxMVVNUUk8gQ0FMTElaTzELMAkGA1UECwwCRjIxNTAzBgNVBAoMLENFUlRJRklDQURPIENVQUxJRklDQURPIERFIEZJUk1BIEVMRUNUUk9OSUNBMQswCQYDVQQGEwJQWTCCASIwDQYJKoZIhvcNAQEBBQADggEPADCCAQoCggEBAJ0jrCKnfIPNckcw68p93C+L+q29k2uV8yMyHWfzYlbw/v9+gBH3tdl35jq3VhKFv49D0Nd3IBi+25bOgNHQ6PdugcfBY8UdhHPztFHHW5Bf/N++OEE/QdSjkVaDp9KXPYz6t2bUYP7KFDCxRT5RqMJ5Pa+0ArzgGj/xrTYYfuZdRUeQ8b9n2QGwvIq1MEXmBiVONlQKoObxBpnIqjBF7GvHTQXWp8lLJur3snalIEN2wVB4V0lT9lQDjVzkjnF5VGSJJdgIIjja0rGZa4aCSHQZi3FMnIPQGp1rdi0PUrHxdaz2JO8t/BwSTmFn7T4tLXqs5NcyqnqEddYUcMQr4f0CAwEAAaOCA+wwggPoMAwGA1UdEwEB/wQCMAAwHwYDVR0jBBgwFoAUoT2FK83YLJYfOQIMn1M7WNiVC3swgZQGCCsGAQUFBwEBBIGHMIGEMFUGCCsGAQUFBzAChklodHRwczovL3d3dy5kaWdpdG8uY29tLnB5L3VwbG9hZHMvY2VydGlmaWNhZG8tZG9jdW1lbnRhLXNhLTE1MzUxMTc3NzEuY3J0MCsGCCsGAQUFBzABhh9odHRwczovL3d3dy5kaWdpdG8uY29tLnB5L29jc3AvME8GA1UdEQRIMEaBGG9jdGF2aW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BWekzBqywRRux/rIXSpM9BBUlFMMA4GA1UdDwEB/wQEAwIF4DANBgkqhkiG9w0BAQsFAAOCAgEAsPp0lel4qBogMXkIaFmtWD2h4JKKYp26VGXcw26fz9oVo84fmDv6+PVHnbod6bfaT3d56W09sY4WksYUiiiIQimbQ3u9qAgh2LXwcMCRSa62Mw5Aypaqpsg2ksR5Sdlghhipp43Z8dieRE2pjdAus56g5NniY2xLE+MHd4imEuLdY9zopxJN8X9Uo3Zrc22VihtNk7eeDDWmKvXLybGq7W1a4TYyhGQPMIpn6QbGg6QY2CwnQnuu62H01GoPfrPmeTMsZzRqg4jfBdONvXMFhiOPx9MTfhWsx1B1R67h5l/i6yTN8TO+sSvYmx17eWtFOhKXpbfUSAn1vpz1fR0b2SD1XbFGV3t47/SlazHy6QTs4OqdLVi6LeZFq05/emUfxaME8L7rNqxhgRwKqIIXjmWxiDK55AfsOFrXdaWOPfa/pKmBUOty1GiY48OIQE5cAT96ws5BhJzuxF5w80v1DnxrKUmuNJO+Y2WC2JKWiqQoRJR5WesEmW8tBt3ZBcdQbdyKE1Lhj+t+arDneSMhZmpm3x872fnsAKR8qDm2R7pH8SaHcB3Tv1jcAmoonbbSk5X7Zhz7m0/rOzXJUdpZ5qHEB7B9jmb1CcnMLwK7gH1XK7IuVI27wDRs47StdwKhy3jp4L97PpVdme7as0rFdd1RI/Qq106kbrWImbeZ/yI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3cO+VqNDO3EfZsPtGECzm2wbWvVyR0Im1YObG03rbYY=</DigestValue>
      </Reference>
      <Reference URI="/xl/comments1.xml?ContentType=application/vnd.openxmlformats-officedocument.spreadsheetml.comments+xml">
        <DigestMethod Algorithm="http://www.w3.org/2001/04/xmlenc#sha256"/>
        <DigestValue>VcbafMZ2lrJvVn1hXSPsF7uL86S1Eau2aTKOgOYR2BE=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FWCB+Qv3ALQQqFis4KBSsgaQRdiCC88ifNnqb2bTN40=</DigestValue>
      </Reference>
      <Reference URI="/xl/drawings/drawing2.xml?ContentType=application/vnd.openxmlformats-officedocument.drawing+xml">
        <DigestMethod Algorithm="http://www.w3.org/2001/04/xmlenc#sha256"/>
        <DigestValue>k4/y+gp7n8wsFe7El3rPCRQdTtF9Meal6/hDYvjqLaI=</DigestValue>
      </Reference>
      <Reference URI="/xl/drawings/drawing3.xml?ContentType=application/vnd.openxmlformats-officedocument.drawing+xml">
        <DigestMethod Algorithm="http://www.w3.org/2001/04/xmlenc#sha256"/>
        <DigestValue>XrDHkxbKTlnxIOjgxGVBhCDW7MafosNRfXXvEBnqPWQ=</DigestValue>
      </Reference>
      <Reference URI="/xl/drawings/drawing4.xml?ContentType=application/vnd.openxmlformats-officedocument.drawing+xml">
        <DigestMethod Algorithm="http://www.w3.org/2001/04/xmlenc#sha256"/>
        <DigestValue>0/dPBvijXSlKFGo7/xy0wn5zCcZ3ujbOTYaqkmeW6WY=</DigestValue>
      </Reference>
      <Reference URI="/xl/drawings/drawing5.xml?ContentType=application/vnd.openxmlformats-officedocument.drawing+xml">
        <DigestMethod Algorithm="http://www.w3.org/2001/04/xmlenc#sha256"/>
        <DigestValue>5Bz0aL1jsJ+cwiD/mevn0Q5fud1qxqryzKKFgEkSRQU=</DigestValue>
      </Reference>
      <Reference URI="/xl/drawings/vmlDrawing1.vml?ContentType=application/vnd.openxmlformats-officedocument.vmlDrawing">
        <DigestMethod Algorithm="http://www.w3.org/2001/04/xmlenc#sha256"/>
        <DigestValue>1oYWWaWNkMiNAHW1r+buy3YkkWKb5X4+FLuGNxh7nvM=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zIAB3riZ7rZKkoinAlkBqxo99Ywk666YURCIQl9Hyr0=</DigestValue>
      </Reference>
      <Reference URI="/xl/media/image3.emf?ContentType=image/x-emf">
        <DigestMethod Algorithm="http://www.w3.org/2001/04/xmlenc#sha256"/>
        <DigestValue>naxuQfbf9RdAtsRMahoqLPblEp9/48iNPGTQGro2/VA=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SK3ve5YjWvCu/bPgXnCB+vXPOFLwdezqOIyUlNYX1Rs=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KTGq8TVQxipMSeoMZLlTF5TgXYvaeT5Q/rF/ZxqdXfY=</DigestValue>
      </Reference>
      <Reference URI="/xl/styles.xml?ContentType=application/vnd.openxmlformats-officedocument.spreadsheetml.styles+xml">
        <DigestMethod Algorithm="http://www.w3.org/2001/04/xmlenc#sha256"/>
        <DigestValue>YnNzzqU43mZh/MH0zH4JJm5i6iXiKCsFMqS/qgZdwEg=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mrNNwMzyfARI78Wju1gTC9Aj5LTLVxeR51UKzJxln6Y=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PMtEBK/DQvCOO3c4TFPbXX692xS0uWSF/fDo/xGOXjg=</DigestValue>
      </Reference>
      <Reference URI="/xl/worksheets/sheet2.xml?ContentType=application/vnd.openxmlformats-officedocument.spreadsheetml.worksheet+xml">
        <DigestMethod Algorithm="http://www.w3.org/2001/04/xmlenc#sha256"/>
        <DigestValue>J0q7oZwyF4eRvnQ802eoLRSRDWWmv3/wGi9RtLW08b8=</DigestValue>
      </Reference>
      <Reference URI="/xl/worksheets/sheet3.xml?ContentType=application/vnd.openxmlformats-officedocument.spreadsheetml.worksheet+xml">
        <DigestMethod Algorithm="http://www.w3.org/2001/04/xmlenc#sha256"/>
        <DigestValue>rep8QSPFJatKDzdC0LMEX5JgQX0yHX5K5lCUqAH6ID0=</DigestValue>
      </Reference>
      <Reference URI="/xl/worksheets/sheet4.xml?ContentType=application/vnd.openxmlformats-officedocument.spreadsheetml.worksheet+xml">
        <DigestMethod Algorithm="http://www.w3.org/2001/04/xmlenc#sha256"/>
        <DigestValue>XR97amdQ7z5E5KDotMuNapO5eotBnq3BHQYQ5KYzx14=</DigestValue>
      </Reference>
      <Reference URI="/xl/worksheets/sheet5.xml?ContentType=application/vnd.openxmlformats-officedocument.spreadsheetml.worksheet+xml">
        <DigestMethod Algorithm="http://www.w3.org/2001/04/xmlenc#sha256"/>
        <DigestValue>mXf/lKgT8FRDcDfu2xXa3o2niXnZCmmYwURaENSs05Q=</DigestValue>
      </Reference>
      <Reference URI="/xl/worksheets/sheet6.xml?ContentType=application/vnd.openxmlformats-officedocument.spreadsheetml.worksheet+xml">
        <DigestMethod Algorithm="http://www.w3.org/2001/04/xmlenc#sha256"/>
        <DigestValue>S4XRShtQ3NM8sWIpL78rSBfkOeTXo+qdZvKw3LXoZYM=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2024-05-14T17:39:56Z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{3F67EFB1-5FAC-405E-9615-B2BAFB1AB136}</SetupID>
          <SignatureText>Octavio Sallustro Callizo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2024-05-14T17:39:56Z</xd:SigningTime>
          <xd:SigningCertificate>
            <xd:Cert>
              <xd:CertDigest>
                <DigestMethod Algorithm="http://www.w3.org/2001/04/xmlenc#sha256"/>
                <DigestValue>Dfuuz7x1VLTsNWtyB2jHmLlpyIdCxJwySLODhKdGsc8=</DigestValue>
              </xd:CertDigest>
              <xd:IssuerSerial>
                <X509IssuerName>C=PY, O=DOCUMENTA S.A., SERIALNUMBER=RUC80050172-1, CN=CA-DOCUMENTA S.A.</X509IssuerName>
                <X509SerialNumber>2808483897055515880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Y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QA0AC8ANQAvADIAMAAyADQAbnM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G5p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Z2U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Z0k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L3c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  <Object Id="idInvalidSigLnImg">AQAAAGwAAAAAAAAAAAAAACQBAAB/AAAAAAAAAAAAAADTHAAAkQwAACBFTUYAAAEA0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AAA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NIAAABHAAAAKQAAADMAAACq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NMAAABIAAAAJQAAAAwAAAAEAAAAVAAAAOQAAAAqAAAAMwAAANEAAABHAAAAAQAAANF2yUGrCslBKgAAADMAAAAZAAAATAAAAAAAAAAAAAAAAAAAAP//////////gAAAAE8AYwB0AGEAdgBpAG8AIABTAGEAbABsAHUAcwB0AHIAbwAgAEMAYQBsAGwAaQB6AG8AAAAMAAAABwAAAAUAAAAIAAAACAAAAAQAAAAJAAAABAAAAAkAAAAIAAAABAAAAAQAAAAJAAAABwAAAAUAAAAGAAAACQAAAAQAAAAKAAAACAAAAAQAAAAEAAAABAAAAAc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OQAAAAKAAAAUAAAAIUAAABcAAAAAQAAANF2yUGrCslBCgAAAFAAAAAZAAAATAAAAAAAAAAAAAAAAAAAAP//////////gAAAAE8AYwB0AGEAdgBpAG8AIABTAGEAbABsAHUAcwB0AHIAbwAgAEMAYQBsAGwAaQB6AG8AbmcJAAAABQAAAAQAAAAGAAAABQAAAAMAAAAHAAAAAwAAAAYAAAAGAAAAAwAAAAMAAAAHAAAABQAAAAQAAAAEAAAABwAAAAMAAAAHAAAABgAAAAMAAAADAAAAAwAAAAU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qAAAAAoAAABgAAAAWAAAAGwAAAABAAAA0XbJQasKyUEKAAAAYAAAAA8AAABMAAAAAAAAAAAAAAAAAAAA//////////9sAAAAVgBpAGMAZQAtAFAAcgBlAHMAaQBkAGUAbgB0AGUAIHgHAAAAAwAAAAUAAAAGAAAABAAAAAYAAAAEAAAABgAAAAUAAAADAAAABwAAAAYAAAAHAAAABAAAAAYAAABLAAAAQAAAADAAAAAFAAAAIAAAAAEAAAABAAAAEAAAAAAAAAAAAAAAJQEAAIAAAAAAAAAAAAAAACUBAACAAAAAJQAAAAwAAAACAAAAJwAAABgAAAAFAAAAAAAAAP///wAAAAAAJQAAAAwAAAAFAAAATAAAAGQAAAAJAAAAcAAAABsBAAB8AAAACQAAAHAAAAATAQAADQAAACEA8AAAAAAAAAAAAAAAgD8AAAAAAAAAAAAAgD8AAAAAAAAAAAAAAAAAAAAAAAAAAAAAAAAAAAAAAAAAACUAAAAMAAAAAAAAgCgAAAAMAAAABQAAACUAAAAMAAAAAQAAABgAAAAMAAAAAAAAABIAAAAMAAAAAQAAABYAAAAMAAAAAAAAAFQAAABgAQAACgAAAHAAAAAaAQAAfAAAAAEAAADRdslBqwrJQQoAAABwAAAALgAAAEwAAAAEAAAACQAAAHAAAAAcAQAAfQAAAKgAAABGAGkAcgBtAGEAZABvACAAcABvAHIAOgAgAE8AQwBUAEEAVgBJAE8AIABBAEwAQgBFAFIAVABPACAAUwBBAEwATABVAFMAVABSAE8AIABDAEEATABMAEkAWgBPAAYAAAADAAAABAAAAAkAAAAGAAAABwAAAAcAAAADAAAABwAAAAcAAAAEAAAAAwAAAAMAAAAJAAAABwAAAAYAAAAHAAAABwAAAAMAAAAJAAAAAwAAAAcAAAAFAAAABgAAAAYAAAAHAAAABgAAAAkAAAADAAAABgAAAAcAAAAFAAAABQAAAAgAAAAGAAAABgAAAAcAAAAJAAAAAwAAAAcAAAAHAAAABQAAAAUAAAADAAAABgAAAAkAAAAWAAAADAAAAAAAAAAlAAAADAAAAAIAAAAOAAAAFAAAAAAAAAAQAAAAFAAAAA==</Object>
</Signature>
</file>

<file path=_xmlsignatures/sig2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1/04/xmldsig-more#rsa-sha256"/>
    <Reference Type="http://www.w3.org/2000/09/xmldsig#Object" URI="#idPackageObject">
      <DigestMethod Algorithm="http://www.w3.org/2001/04/xmlenc#sha256"/>
      <DigestValue>VcJq4mMAJuIXUfFDtUTZTxPNL1xY0mJG4XWIqWKMkRQ=</DigestValue>
    </Reference>
    <Reference Type="http://www.w3.org/2000/09/xmldsig#Object" URI="#idOfficeObject">
      <DigestMethod Algorithm="http://www.w3.org/2001/04/xmlenc#sha256"/>
      <DigestValue>5JeKFNuN3nfWmOH0lI49T6k/3lJUUdsqsse+ajI/a/w=</DigestValue>
    </Reference>
    <Reference Type="http://uri.etsi.org/01903#SignedProperties" URI="#idSignedProperties">
      <Transforms>
        <Transform Algorithm="http://www.w3.org/TR/2001/REC-xml-c14n-20010315"/>
      </Transforms>
      <DigestMethod Algorithm="http://www.w3.org/2001/04/xmlenc#sha256"/>
      <DigestValue>3eub3GkVOgRRtEWBvio87zQ8CP0eIaKhCrCq50ARpvA=</DigestValue>
    </Reference>
    <Reference Type="http://www.w3.org/2000/09/xmldsig#Object" URI="#idValidSigLnImg">
      <DigestMethod Algorithm="http://www.w3.org/2001/04/xmlenc#sha256"/>
      <DigestValue>21ulUrYxIphuK4c7ZD0UP8szO8DVCMCVUAJ1xDlHBxc=</DigestValue>
    </Reference>
    <Reference Type="http://www.w3.org/2000/09/xmldsig#Object" URI="#idInvalidSigLnImg">
      <DigestMethod Algorithm="http://www.w3.org/2001/04/xmlenc#sha256"/>
      <DigestValue>jWXVJ55uksHJQQ87HOsW8nINViLtrqH5ieSmSUxgtl4=</DigestValue>
    </Reference>
  </SignedInfo>
  <SignatureValue>yNUiuSu0hfrNb664DGm8lSWhdLq5W2bjr05nAaKTQvu5NvYydpQd85mZ3r8ScvO1ozhGz02hkQ02
39kgU5jbgGBWFtIjGToQLw5EI3kWS+tlog0kUGf4eMAnevrwCU20Zlov6mQFe3jC1JFZTTbAv86x
Ie2aGXLJMP0hfp+CmwA7GH+nML4fjnWnElZU8IrTVPM66/65D21qKDSA/cUa2H3bbWTBwJg96xmG
mC9W36kj1zIhuEWtJC8UjgBGwf5MNI6/22bscASIDF5cZfm31IhObojdubbCj6v7T5SkeOBoUSVi
62tXljcSyBDYpGKF/QiZAp22rw2ANYxlbq4peA==</SignatureValue>
  <KeyInfo>
    <X509Data>
      <X509Certificate>MIIIkjCCBnqgAwIBAgIISxkbeNlvh8kwDQYJKoZIhvcNAQELBQAwWjEaMBgGA1UEAwwRQ0EtRE9DVU1FTlRBIFMuQS4xFjAUBgNVBAUTDVJVQzgwMDUwMTcyLTExFzAVBgNVBAoMDkRPQ1VNRU5UQSBTLkEuMQswCQYDVQQGEwJQWTAeFw0yMjEyMjYxNDM2MDBaFw0yNDEyMjUxNDM2MDBaMIHEMSkwJwYDVQQDDCBBTEJFUlRPIENBWUVUQU5PIFNBTExVU1RSTyBNQVJJTjERMA8GA1UEBRMIQ0k0NDE3MDExGTAXBgNVBCoMEEFMQkVSVE8gQ0FZRVRBTk8xGDAWBgNVBAQMD1NBTExVU1RSTyBNQVJJTjELMAkGA1UECwwCRjIxNTAzBgNVBAoMLENFUlRJRklDQURPIENVQUxJRklDQURPIERFIEZJUk1BIEVMRUNUUk9OSUNBMQswCQYDVQQGEwJQWTCCASIwDQYJKoZIhvcNAQEBBQADggEPADCCAQoCggEBAM/1uiry2Dmu9VRfQdxTnd+4s8CNNX0r8ymFeQCY5ObdvvFNOp+tGzwud68d0GE026PVXsNRYyokO9cb5Iq+C5d9bnnOcUOTSFLOWy4Iquadf9GEisYdBK1OFDZloEultTmDeg1cplyrZ9+OCsgeAUeA/UMmyvuW/HOPw5Jn161LXH+f3MjpuSPEd63L1Jpzny2m6CWKFg3/hWvvcM1h14PiPvfV/XtYMCeh0s/TAj9O4Iqro6PVHR4MmkmcQfco+RxMFfDjDlIO06mRUqvJe4bju4BH72zo4OKhVE6fZudXR2BxnknL08HLrc2/2ItmOU7l0UChMQid5nRL9BxTym0CAwEAAaOCA+8wggPrMAwGA1UdEwEB/wQCMAAwHwYDVR0jBBgwFoAUoT2FK83YLJYfOQIMn1M7WNiVC3swgZQGCCsGAQUFBwEBBIGHMIGEMFUGCCsGAQUFBzAChklodHRwczovL3d3dy5kaWdpdG8uY29tLnB5L3VwbG9hZHMvY2VydGlmaWNhZG8tZG9jdW1lbnRhLXNhLTE1MzUxMTc3NzEuY3J0MCsGCCsGAQUFBzABhh9odHRwczovL3d3dy5kaWdpdG8uY29tLnB5L29jc3AvMFIGA1UdEQRLMEmBG2FzYWxsdXN0cm9Ac2FsbHVzdHJvLmNvbS5weaQqMCgxJjAkBgNVBA0MHUZJUk1BIEVMRUNUUk9OSUNBIENVQUxJRklDQURBMIIB9QYDVR0gBIIB7DCCAegwggHkBg0rBgEEAYL5OwEBAQoBMIIB0TAvBggrBgEFBQcCARYjaHR0cHM6Ly93d3cuZGlnaXRvLmNvbS5weS9kZXNjYXJnYXMwggGcBggrBgEFBQcCAjCCAY4eggGKAEMAZQByAHQAaQBmAGkAYwBhAGQAbwAgAGMAdQBhAGwAaQBmAGkAYwBhAGQAbwAgAGQAZQAgAGYAaQByAG0AYQAgAGUAbABlAGMAdAByAPMAbgBpAGMAYQAgAHQAaQBwAG8AIABGADIAIAAoAGMAbABhAHYAZQBzACAAZQBuACAAZABpAHMAcABvAHMAaQB0AGkAdgBvACAAYwB1AGEAbABpAGYAaQBjAGEAZABvACkALAAgAHMAdQBqAGUAdABhACAAYQAgAGwAYQBzACAAYwBvAG4AZABpAGMAaQBvAG4AZQBzACAAZABlACAAdQBzAG8AIABlAHgAcAB1AGUAcwB0AGEAcwAgAGUAbgAgAGwAYQAgAEQAZQBjAGwAYQByAGEAYwBpAPMAbgAgAGQAZQAgAFAAcgDhAGMAdABpAGMAYQBzACAAZABlACAAQwBlAHIAdABpAGYAaQBjAGEAYwBpAPMAbgAgAGQAZQAgAEQATwBDAFUATQBFAE4AVABBACAAUwAuAEEALjAqBgNVHSUBAf8EIDAeBggrBgEFBQcDAgYIKwYBBQUHAwQGCCsGAQUFBwMBMHsGA1UdHwR0MHIwNKAyoDCGLmh0dHBzOi8vd3d3LmRpZ2l0by5jb20ucHkvY3JsL2RvY3VtZW50YV9jYS5jcmwwOqA4oDaGNGh0dHBzOi8vd3d3LmRvY3VtZW50YS5jb20ucHkvZGlnaXRvL2RvY3VtZW50YV9jYS5jcmwwHQYDVR0OBBYEFOKhDyoGqj/kXAtPVQsiXtpFGb3DMA4GA1UdDwEB/wQEAwIF4DANBgkqhkiG9w0BAQsFAAOCAgEAk+fr7Ld53bk7n8+k/0M7tlGPBH8aK8axwvRUOHYVyNNhhZnNPSbZk7Ga3VYBpiuMYJjrjZfZlA40KajohqWJEZ7L1xVcY3/CMlGmj5REcXXMi7lMYpZAQATI2ZWBhZLIsd1lPqQP9pcfuqROIZFgdaUcVqr87IMYsIpg/+wFVdwNv4UcQIYm4WK5Yk9naXpoTfU/+b09eCyecN2Vkry9uC65h6Q0I6G5t9lCIvwXLkmEUu0w+MwZ0An6iR7TcGjwer8qICKbRJ8ArTo9KuD4StzPiMb8pV7BEC70mP3oD1NS4BqjTpWTDVpWtn0E9UWqasnqtJ5k7NFyO8Aw8SjS+6TyBY+bO806dmJsmXMGMKQdWmiDiifG1yv6mT0N4/xwuu4+Lkvc6ZM4cZBCZK0A0LT6rvQKYR1hMpaW1wSOrixwCjuwzq0hm3lb61o/z98ETmV4g5mC5EVXpmv0AC6zBM9rk4MWlof3jzMjmyfuTUgkwxqo0Qp7n0g8fqnPxFhtD/1GZTwD5CUqJoO7eAXNrd/T9SAYSqhU+vw5dDH2rQvZWs0I29IR5IiH2Jb20RvQjMVyU8bDWlkDei1v1pvEPv4DYIa2zvoWQthQMKVY2RCHfO5bXIlaP8npX5UJyj8ISJz3w/8Tmy4VklRKKQfxxKkqagNVK9i4AKyXJDrKgh4=</X509Certificate>
    </X509Data>
  </KeyInfo>
  <Object Id="idPackageObject">
    <Manifest>
      <Reference URI="/_rels/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2f3AFpmV4xMG5w1iTrxxA0J9QIy47+YsQamqbXmHTzc=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5"/>
            <mdssi:RelationshipReference xmlns:mdssi="http://schemas.openxmlformats.org/package/2006/digital-signature" SourceId="rId10"/>
            <mdssi:RelationshipReference xmlns:mdssi="http://schemas.openxmlformats.org/package/2006/digital-signature" SourceId="rId4"/>
            <mdssi:RelationshipReference xmlns:mdssi="http://schemas.openxmlformats.org/package/2006/digital-signature" SourceId="rId9"/>
            <mdssi:RelationshipReference xmlns:mdssi="http://schemas.openxmlformats.org/package/2006/digital-signature" SourceId="rId8"/>
            <mdssi:RelationshipReference xmlns:mdssi="http://schemas.openxmlformats.org/package/2006/digital-signature" SourceId="rId3"/>
            <mdssi:RelationshipReference xmlns:mdssi="http://schemas.openxmlformats.org/package/2006/digital-signature" SourceId="rId7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6"/>
          </Transform>
          <Transform Algorithm="http://www.w3.org/TR/2001/REC-xml-c14n-20010315"/>
        </Transforms>
        <DigestMethod Algorithm="http://www.w3.org/2001/04/xmlenc#sha256"/>
        <DigestValue>lzLbaIzpG443ZAmlR8oaCgxFoLmp2QKXFIw9ML8wpds=</DigestValue>
      </Reference>
      <Reference URI="/xl/calcChain.xml?ContentType=application/vnd.openxmlformats-officedocument.spreadsheetml.calcChain+xml">
        <DigestMethod Algorithm="http://www.w3.org/2001/04/xmlenc#sha256"/>
        <DigestValue>3cO+VqNDO3EfZsPtGECzm2wbWvVyR0Im1YObG03rbYY=</DigestValue>
      </Reference>
      <Reference URI="/xl/comments1.xml?ContentType=application/vnd.openxmlformats-officedocument.spreadsheetml.comments+xml">
        <DigestMethod Algorithm="http://www.w3.org/2001/04/xmlenc#sha256"/>
        <DigestValue>VcbafMZ2lrJvVn1hXSPsF7uL86S1Eau2aTKOgOYR2BE=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drawing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TKyH5Z3AAgSAsyJe27yyyhGgyezqkq1Xx34wUHFnndo=</DigestValue>
      </Reference>
      <Reference URI="/xl/drawings/_rels/drawing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Kgz2T+jdnPwtS/b6SG36nlMh/tsyQtlsftvhZkyXlb8=</DigestValue>
      </Reference>
      <Reference URI="/xl/drawings/_rels/vmlDrawing1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S9Sj+Tzwipf0w/2Q1Awt/nmWcha+RGDwfrceJMwrk+Q=</DigestValue>
      </Reference>
      <Reference URI="/xl/drawings/_rels/vmlDrawing2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CHqaHTuftENll1Plk985c5Y2idDSqR7f0J1kKaAV7cg=</DigestValue>
      </Reference>
      <Reference URI="/xl/drawings/_rels/vmlDrawing4.v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+XdzWc+wyQHdwwJoJAAUigYMuelNwVqgqpt0RsJs22s=</DigestValue>
      </Reference>
      <Reference URI="/xl/drawings/drawing1.xml?ContentType=application/vnd.openxmlformats-officedocument.drawing+xml">
        <DigestMethod Algorithm="http://www.w3.org/2001/04/xmlenc#sha256"/>
        <DigestValue>FWCB+Qv3ALQQqFis4KBSsgaQRdiCC88ifNnqb2bTN40=</DigestValue>
      </Reference>
      <Reference URI="/xl/drawings/drawing2.xml?ContentType=application/vnd.openxmlformats-officedocument.drawing+xml">
        <DigestMethod Algorithm="http://www.w3.org/2001/04/xmlenc#sha256"/>
        <DigestValue>k4/y+gp7n8wsFe7El3rPCRQdTtF9Meal6/hDYvjqLaI=</DigestValue>
      </Reference>
      <Reference URI="/xl/drawings/drawing3.xml?ContentType=application/vnd.openxmlformats-officedocument.drawing+xml">
        <DigestMethod Algorithm="http://www.w3.org/2001/04/xmlenc#sha256"/>
        <DigestValue>XrDHkxbKTlnxIOjgxGVBhCDW7MafosNRfXXvEBnqPWQ=</DigestValue>
      </Reference>
      <Reference URI="/xl/drawings/drawing4.xml?ContentType=application/vnd.openxmlformats-officedocument.drawing+xml">
        <DigestMethod Algorithm="http://www.w3.org/2001/04/xmlenc#sha256"/>
        <DigestValue>0/dPBvijXSlKFGo7/xy0wn5zCcZ3ujbOTYaqkmeW6WY=</DigestValue>
      </Reference>
      <Reference URI="/xl/drawings/drawing5.xml?ContentType=application/vnd.openxmlformats-officedocument.drawing+xml">
        <DigestMethod Algorithm="http://www.w3.org/2001/04/xmlenc#sha256"/>
        <DigestValue>5Bz0aL1jsJ+cwiD/mevn0Q5fud1qxqryzKKFgEkSRQU=</DigestValue>
      </Reference>
      <Reference URI="/xl/drawings/vmlDrawing1.vml?ContentType=application/vnd.openxmlformats-officedocument.vmlDrawing">
        <DigestMethod Algorithm="http://www.w3.org/2001/04/xmlenc#sha256"/>
        <DigestValue>1oYWWaWNkMiNAHW1r+buy3YkkWKb5X4+FLuGNxh7nvM=</DigestValue>
      </Reference>
      <Reference URI="/xl/drawings/vmlDrawing2.vml?ContentType=application/vnd.openxmlformats-officedocument.vmlDrawing">
        <DigestMethod Algorithm="http://www.w3.org/2001/04/xmlenc#sha256"/>
        <DigestValue>Mf01B1vaRgdT4UfM2Oi+1ZULERrv6p+QpsgfcIMqLxQ=</DigestValue>
      </Reference>
      <Reference URI="/xl/drawings/vmlDrawing3.vml?ContentType=application/vnd.openxmlformats-officedocument.vmlDrawing">
        <DigestMethod Algorithm="http://www.w3.org/2001/04/xmlenc#sha256"/>
        <DigestValue>qUxCmPxsmltxmbgr39SdHSLMg/Fa4iuelgWZbFfQNdI=</DigestValue>
      </Reference>
      <Reference URI="/xl/drawings/vmlDrawing4.vml?ContentType=application/vnd.openxmlformats-officedocument.vmlDrawing">
        <DigestMethod Algorithm="http://www.w3.org/2001/04/xmlenc#sha256"/>
        <DigestValue>zDtMdJBIJ8HQmQcIEqHV6nPVFyu2R0bFiUD4xlofyEk=</DigestValue>
      </Reference>
      <Reference URI="/xl/media/image1.png?ContentType=image/png">
        <DigestMethod Algorithm="http://www.w3.org/2001/04/xmlenc#sha256"/>
        <DigestValue>K2NW93tqc6EY2IgJTscfZeNC2EdRt9B2kLaU83bJs38=</DigestValue>
      </Reference>
      <Reference URI="/xl/media/image2.emf?ContentType=image/x-emf">
        <DigestMethod Algorithm="http://www.w3.org/2001/04/xmlenc#sha256"/>
        <DigestValue>zIAB3riZ7rZKkoinAlkBqxo99Ywk666YURCIQl9Hyr0=</DigestValue>
      </Reference>
      <Reference URI="/xl/media/image3.emf?ContentType=image/x-emf">
        <DigestMethod Algorithm="http://www.w3.org/2001/04/xmlenc#sha256"/>
        <DigestValue>naxuQfbf9RdAtsRMahoqLPblEp9/48iNPGTQGro2/VA=</DigestValue>
      </Reference>
      <Reference URI="/xl/media/image4.png?ContentType=image/png">
        <DigestMethod Algorithm="http://www.w3.org/2001/04/xmlenc#sha256"/>
        <DigestValue>K2NW93tqc6EY2IgJTscfZeNC2EdRt9B2kLaU83bJs38=</DigestValue>
      </Reference>
      <Reference URI="/xl/media/image5.png?ContentType=image/png">
        <DigestMethod Algorithm="http://www.w3.org/2001/04/xmlenc#sha256"/>
        <DigestValue>qOZVhAJjyYziaOxoEY0J/UyvhVr/vpPN0nQhVAKv+tU=</DigestValue>
      </Reference>
      <Reference URI="/xl/media/image6.png?ContentType=image/png">
        <DigestMethod Algorithm="http://www.w3.org/2001/04/xmlenc#sha256"/>
        <DigestValue>YpCXsEZd38YztPh4R3JeNnooB64pny6KTevgxAi348g=</DigestValue>
      </Reference>
      <Reference URI="/xl/printerSettings/printerSettings1.bin?ContentType=application/vnd.openxmlformats-officedocument.spreadsheetml.printerSettings">
        <DigestMethod Algorithm="http://www.w3.org/2001/04/xmlenc#sha256"/>
        <DigestValue>SK3ve5YjWvCu/bPgXnCB+vXPOFLwdezqOIyUlNYX1Rs=</DigestValue>
      </Reference>
      <Reference URI="/xl/printerSettings/printerSettings2.bin?ContentType=application/vnd.openxmlformats-officedocument.spreadsheetml.printerSettings">
        <DigestMethod Algorithm="http://www.w3.org/2001/04/xmlenc#sha256"/>
        <DigestValue>km55BY0Scis6BPFdo4WtWfQ2JhZl6Cz7+r0Fn/xTRnw=</DigestValue>
      </Reference>
      <Reference URI="/xl/printerSettings/printerSettings3.bin?ContentType=application/vnd.openxmlformats-officedocument.spreadsheetml.printerSettings">
        <DigestMethod Algorithm="http://www.w3.org/2001/04/xmlenc#sha256"/>
        <DigestValue>O0VjILdPV9CrRG9PbkfwvM8D0QFvnYKdyqBZsOe4pvs=</DigestValue>
      </Reference>
      <Reference URI="/xl/printerSettings/printerSettings4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5.bin?ContentType=application/vnd.openxmlformats-officedocument.spreadsheetml.printerSettings">
        <DigestMethod Algorithm="http://www.w3.org/2001/04/xmlenc#sha256"/>
        <DigestValue>KE5XG/k/Dr7q6YuiUP9RYkum/WXdyqBvsScaQw3jSK8=</DigestValue>
      </Reference>
      <Reference URI="/xl/printerSettings/printerSettings6.bin?ContentType=application/vnd.openxmlformats-officedocument.spreadsheetml.printerSettings">
        <DigestMethod Algorithm="http://www.w3.org/2001/04/xmlenc#sha256"/>
        <DigestValue>2V4i3P6uJmVapNw4pBApdysf5BGDOxSZJzEM3fLYCf0=</DigestValue>
      </Reference>
      <Reference URI="/xl/sharedStrings.xml?ContentType=application/vnd.openxmlformats-officedocument.spreadsheetml.sharedStrings+xml">
        <DigestMethod Algorithm="http://www.w3.org/2001/04/xmlenc#sha256"/>
        <DigestValue>KTGq8TVQxipMSeoMZLlTF5TgXYvaeT5Q/rF/ZxqdXfY=</DigestValue>
      </Reference>
      <Reference URI="/xl/styles.xml?ContentType=application/vnd.openxmlformats-officedocument.spreadsheetml.styles+xml">
        <DigestMethod Algorithm="http://www.w3.org/2001/04/xmlenc#sha256"/>
        <DigestValue>YnNzzqU43mZh/MH0zH4JJm5i6iXiKCsFMqS/qgZdwEg=</DigestValue>
      </Reference>
      <Reference URI="/xl/theme/theme1.xml?ContentType=application/vnd.openxmlformats-officedocument.theme+xml">
        <DigestMethod Algorithm="http://www.w3.org/2001/04/xmlenc#sha256"/>
        <DigestValue>jqXKemcnX0rU9t3ehKow99HPLMDTdK9CeTMprat68lo=</DigestValue>
      </Reference>
      <Reference URI="/xl/workbook.xml?ContentType=application/vnd.openxmlformats-officedocument.spreadsheetml.sheet.main+xml">
        <DigestMethod Algorithm="http://www.w3.org/2001/04/xmlenc#sha256"/>
        <DigestValue>mrNNwMzyfARI78Wju1gTC9Aj5LTLVxeR51UKzJxln6Y=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i2Zp4ch4j6O57AxbpYHg+Pj+Mvt1/H7oTobn95/jaU8=</DigestValue>
      </Reference>
      <Reference URI="/xl/worksheets/_rels/sheet2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G4fB2Vrf8KyAdhLiBGuydKBfDiUZuOfhnVshmpN+Exk=</DigestValue>
      </Reference>
      <Reference URI="/xl/worksheets/_rels/sheet3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  <mdssi:RelationshipReference xmlns:mdssi="http://schemas.openxmlformats.org/package/2006/digital-signature" SourceId="rId4"/>
            <mdssi:RelationshipReference xmlns:mdssi="http://schemas.openxmlformats.org/package/2006/digital-signature" SourceId="rId3"/>
          </Transform>
          <Transform Algorithm="http://www.w3.org/TR/2001/REC-xml-c14n-20010315"/>
        </Transforms>
        <DigestMethod Algorithm="http://www.w3.org/2001/04/xmlenc#sha256"/>
        <DigestValue>8Xds3KQ1tG3PuEL8MFERYEytjbCZtaz8zVUahWy5DKU=</DigestValue>
      </Reference>
      <Reference URI="/xl/worksheets/_rels/sheet4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3"/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W3IoksXtvdoUOz0nOD9eamZsXmPvXEy6UBYifSMkrMI=</DigestValue>
      </Reference>
      <Reference URI="/xl/worksheets/_rels/sheet5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1"/>
            <mdssi:RelationshipReference xmlns:mdssi="http://schemas.openxmlformats.org/package/2006/digital-signature" SourceId="rId2"/>
          </Transform>
          <Transform Algorithm="http://www.w3.org/TR/2001/REC-xml-c14n-20010315"/>
        </Transforms>
        <DigestMethod Algorithm="http://www.w3.org/2001/04/xmlenc#sha256"/>
        <DigestValue>kAJ1oeQNNg8HxU6Ejt0NPsQTd4QbuWb/PydCbS8Oz30=</DigestValue>
      </Reference>
      <Reference URI="/xl/worksheets/_rels/sheet6.xml.rels?ContentType=application/vnd.openxmlformats-package.relationships+xml">
        <Transforms>
          <Transform Algorithm="http://schemas.openxmlformats.org/package/2006/RelationshipTransform">
            <mdssi:RelationshipReference xmlns:mdssi="http://schemas.openxmlformats.org/package/2006/digital-signature" SourceId="rId2"/>
            <mdssi:RelationshipReference xmlns:mdssi="http://schemas.openxmlformats.org/package/2006/digital-signature" SourceId="rId1"/>
          </Transform>
          <Transform Algorithm="http://www.w3.org/TR/2001/REC-xml-c14n-20010315"/>
        </Transforms>
        <DigestMethod Algorithm="http://www.w3.org/2001/04/xmlenc#sha256"/>
        <DigestValue>bR675nxdlHeeqVnTO769PI9TLFc8//q5V+sMw6dD8cE=</DigestValue>
      </Reference>
      <Reference URI="/xl/worksheets/sheet1.xml?ContentType=application/vnd.openxmlformats-officedocument.spreadsheetml.worksheet+xml">
        <DigestMethod Algorithm="http://www.w3.org/2001/04/xmlenc#sha256"/>
        <DigestValue>PMtEBK/DQvCOO3c4TFPbXX692xS0uWSF/fDo/xGOXjg=</DigestValue>
      </Reference>
      <Reference URI="/xl/worksheets/sheet2.xml?ContentType=application/vnd.openxmlformats-officedocument.spreadsheetml.worksheet+xml">
        <DigestMethod Algorithm="http://www.w3.org/2001/04/xmlenc#sha256"/>
        <DigestValue>J0q7oZwyF4eRvnQ802eoLRSRDWWmv3/wGi9RtLW08b8=</DigestValue>
      </Reference>
      <Reference URI="/xl/worksheets/sheet3.xml?ContentType=application/vnd.openxmlformats-officedocument.spreadsheetml.worksheet+xml">
        <DigestMethod Algorithm="http://www.w3.org/2001/04/xmlenc#sha256"/>
        <DigestValue>rep8QSPFJatKDzdC0LMEX5JgQX0yHX5K5lCUqAH6ID0=</DigestValue>
      </Reference>
      <Reference URI="/xl/worksheets/sheet4.xml?ContentType=application/vnd.openxmlformats-officedocument.spreadsheetml.worksheet+xml">
        <DigestMethod Algorithm="http://www.w3.org/2001/04/xmlenc#sha256"/>
        <DigestValue>XR97amdQ7z5E5KDotMuNapO5eotBnq3BHQYQ5KYzx14=</DigestValue>
      </Reference>
      <Reference URI="/xl/worksheets/sheet5.xml?ContentType=application/vnd.openxmlformats-officedocument.spreadsheetml.worksheet+xml">
        <DigestMethod Algorithm="http://www.w3.org/2001/04/xmlenc#sha256"/>
        <DigestValue>mXf/lKgT8FRDcDfu2xXa3o2niXnZCmmYwURaENSs05Q=</DigestValue>
      </Reference>
      <Reference URI="/xl/worksheets/sheet6.xml?ContentType=application/vnd.openxmlformats-officedocument.spreadsheetml.worksheet+xml">
        <DigestMethod Algorithm="http://www.w3.org/2001/04/xmlenc#sha256"/>
        <DigestValue>S4XRShtQ3NM8sWIpL78rSBfkOeTXo+qdZvKw3LXoZYM=</DigestValue>
      </Reference>
    </Manifest>
    <SignatureProperties>
      <SignatureProperty Id="idSignatureTime" Target="#idPackageSignature">
        <mdssi:SignatureTime xmlns:mdssi="http://schemas.openxmlformats.org/package/2006/digital-signature">
          <mdssi:Format>YYYY-MM-DDThh:mm:ssTZD</mdssi:Format>
          <mdssi:Value>2024-05-14T17:40:27Z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>{DD191B62-C7DC-4C82-B8F6-630C5556FE98}</SetupID>
          <SignatureText>Alberto Sallustro Marin</SignatureText>
          <SignatureImage/>
          <SignatureComments/>
          <WindowsVersion>10.0</WindowsVersion>
          <OfficeVersion>16.0.17531/26</OfficeVersion>
          <ApplicationVersion>16.0.17531</ApplicationVersion>
          <Monitors>1</Monitors>
          <HorizontalResolution>1366</HorizontalResolution>
          <VerticalResolution>768</VerticalResolution>
          <ColorDepth>32</ColorDepth>
          <SignatureProviderId>{00000000-0000-0000-0000-000000000000}</SignatureProviderId>
          <SignatureProviderUrl/>
          <SignatureProviderDetails>9</SignatureProviderDetails>
          <SignatureType>2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2024-05-14T17:40:27Z</xd:SigningTime>
          <xd:SigningCertificate>
            <xd:Cert>
              <xd:CertDigest>
                <DigestMethod Algorithm="http://www.w3.org/2001/04/xmlenc#sha256"/>
                <DigestValue>naqSb2333FFudAx8AuDiH0giFpkJy0YiPQx53+STJgg=</DigestValue>
              </xd:CertDigest>
              <xd:IssuerSerial>
                <X509IssuerName>C=PY, O=DOCUMENTA S.A., SERIALNUMBER=RUC80050172-1, CN=CA-DOCUMENTA S.A.</X509IssuerName>
                <X509SerialNumber>5411386633120352201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</xd:QualifyingProperties>
  </Object>
  <Object Id="idValidSigLnImg">AQAAAGwAAAAAAAAAAAAAACQBAAB/AAAAAAAAAAAAAADTHAAAkQwAACBFTUYAAAEAJBwAAKo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MMAAAAEAAAA9gAAABAAAADDAAAABAAAADQ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AAAAAASAAAADAAAAAEAAAAeAAAAGAAAAMMAAAAEAAAA9wAAABEAAAAlAAAADAAAAAEAAABUAAAAhAAAAMQAAAAEAAAA9QAAABAAAAABAAAA0XbJQasKyUHEAAAABAAAAAkAAABMAAAAAAAAAAAAAAAAAAAA//////////9gAAAAMQA0AC8ANQAvADIAMAAyADQAAAAGAAAABgAAAAQAAAAGAAAABAAAAAYAAAAGAAAABg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AA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  <Object Id="idInvalidSigLnImg">AQAAAGwAAAAAAAAAAAAAACQBAAB/AAAAAAAAAAAAAADTHAAAkQwAACBFTUYAAAEAlCEAALEAAAAGAAAAAAAAAAAAAAAAAAAAVgUAAAADAABYAQAAwQAAAAAAAAAAAAAAAAAAAMA/BQDo8QIACgAAABAAAAAAAAAAAAAAAEsAAAAQAAAAAAAAAAUAAAAeAAAAGAAAAAAAAAAAAAAAJQEAAIAAAAAnAAAAGAAAAAEAAAAAAAAAAAAAAAAAAAAlAAAADAAAAAEAAABMAAAAZAAAAAAAAAAAAAAAJAEAAH8AAAAAAAAAAAAAACUBAACAAAAAIQDwAAAAAAAAAAAAAACAPwAAAAAAAAAAAACAPwAAAAAAAAAAAAAAAAAAAAAAAAAAAAAAAAAAAAAAAAAAJQAAAAwAAAAAAACAKAAAAAwAAAABAAAAJwAAABgAAAABAAAAAAAAAP///wAAAAAAJQAAAAwAAAABAAAATAAAAGQAAAAAAAAAAAAAAP8AAAB/AAAAAAAAAAAAAAAA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8PDwAAAAAAAlAAAADAAAAAEAAABMAAAAZAAAAAAAAAAAAAAAJAEAAH8AAAAAAAAAAAAAACUBAACAAAAAIQDwAAAAAAAAAAAAAACAPwAAAAAAAAAAAACAPwAAAAAAAAAAAAAAAAAAAAAAAAAAAAAAAAAAAAAAAAAAJQAAAAwAAAAAAACAKAAAAAwAAAABAAAAJwAAABgAAAABAAAAAAAAAPDw8AAAAAAAJQAAAAwAAAABAAAATAAAAGQAAAAAAAAAAAAAACQBAAB/AAAAAAAAAAAAAAAlAQAAgAAAACEA8AAAAAAAAAAAAAAAgD8AAAAAAAAAAAAAgD8AAAAAAAAAAAAAAAAAAAAAAAAAAAAAAAAAAAAAAAAAACUAAAAMAAAAAAAAgCgAAAAMAAAAAQAAACcAAAAYAAAAAQAAAAAAAADw8PAAAAAAACUAAAAMAAAAAQAAAEwAAABkAAAAAAAAAAAAAAAkAQAAfwAAAAAAAAAAAAAAJQEAAIAAAAAhAPAAAAAAAAAAAAAAAIA/AAAAAAAAAAAAAIA/AAAAAAAAAAAAAAAAAAAAAAAAAAAAAAAAAAAAAAAAAAAlAAAADAAAAAAAAIAoAAAADAAAAAEAAAAnAAAAGAAAAAEAAAAAAAAA////AAAAAAAlAAAADAAAAAEAAABMAAAAZAAAAAAAAAAAAAAAJAEAAH8AAAAAAAAAAAAAACUBAACAAAAAIQDwAAAAAAAAAAAAAACAPwAAAAAAAAAAAACAPwAAAAAAAAAAAAAAAAAAAAAAAAAAAAAAAAAAAAAAAAAAJQAAAAwAAAAAAACAKAAAAAwAAAABAAAAJwAAABgAAAABAAAAAAAAAP///wAAAAAAJQAAAAwAAAABAAAATAAAAGQAAAAAAAAAAAAAACQBAAB/AAAAAAAAAAAAAAAlAQAAgAAAACEA8AAAAAAAAAAAAAAAgD8AAAAAAAAAAAAAgD8AAAAAAAAAAAAAAAAAAAAAAAAAAAAAAAAAAAAAAAAAACUAAAAMAAAAAAAAgCgAAAAMAAAAAQAAACcAAAAYAAAAAQAAAAAAAAD///8AAAAAACUAAAAMAAAAAQAAAEwAAABkAAAAAAAAAAMAAAD/AAAAEgAAAAAAAAADAAAAAAEAABAAAAAhAPAAAAAAAAAAAAAAAIA/AAAAAAAAAAAAAIA/AAAAAAAAAAAAAAAAAAAAAAAAAAAAAAAAAAAAAAAAAAAlAAAADAAAAAAAAIAoAAAADAAAAAEAAAAnAAAAGAAAAAEAAAAAAAAA////AAAAAAAlAAAADAAAAAEAAABMAAAAZAAAAAkAAAADAAAAGAAAABIAAAAJAAAAAwAAABAAAAAQAAAAIQDwAAAAAAAAAAAAAACAPwAAAAAAAAAAAACAPwAAAAAAAAAAAAAAAAAAAAAAAAAAAAAAAAAAAAAAAAAAJQAAAAwAAAAAAACAKAAAAAwAAAABAAAAFQAAAAwAAAADAAAAcgAAAKAEAAAKAAAAAwAAABcAAAAQAAAACgAAAAMAAAAOAAAADgAAAAAA/wEAAAAAAAAAAAAAgD8AAAAAAAAAAAAAgD8AAAAAAAAAAP///wAAAAAAbAAAADQAAACgAAAAAAQAAA4AAAAOAAAAKAAAABAAAAAQAAAAAQAgAAMAAAAABAAAAAAAAAAAAAAAAAAAAAAAAAAA/wAA/wAA/wAAAAAAAAAAAAAAAAAAAAAAAAAAAAAAAAAAAAAAAAAAAAAAAAAAAAAAAAAAAAAAAAAAAAAAAAAAAAAAAAAAAAAAAAAAAAAAAAAAAAAAAAAAAAAAAAAAAAAAAAAAAAAAAAAAAAAAAAAAAAAAAAAAAAAAAAAAAAAAAAAAAAAAAAAAAAAAAAAAAAAAAAAAAAAAHh8fihgZGW4AAAAAAAAAAA4POT01N9bmAAAAAAAAAAAAAAAAAAAAADs97f8AAAAAAAAAAAAAAAAAAAAAAAAAADo7O6Y4Ojr/ODo6/wsLCzEAAAAADg85PTU31uYAAAAAAAAAADs97f8AAAAAAAAAAAAAAAAAAAAAAAAAAAAAAAA6Ozumpqen//r6+v9OUFD/kZKS/wAAAAAODzk9NTfW5js97f8AAAAAAAAAAAAAAAAAAAAAAAAAAAAAAAAAAAAAOjs7pqanp//6+vr/+vr6//r6+v+srKyvAAAAADs97f81N9bmAAAAAAAAAAAAAAAAAAAAAAAAAAAAAAAAAAAAADo7O6amp6f/+vr6//r6+v88PDw9AAAAADs97f8AAAAADg85PTU31uYAAAAAAAAAAAAAAAAAAAAAAAAAAAAAAAA6Ozumpqen//r6+v88PDw9AAAAADs97f8AAAAAAAAAAAAAAAAODzk9NTfW5gAAAAAAAAAAAAAAAAAAAAAAAAAAOjs7ppGSkv84Ojr/ODo6/xISElEAAAAAAAAAAAAAAAAAAAAAAAAAAAAAAAAAAAAAAAAAAAAAAAAAAAAAAAAAADo7O6ZOUFD/+vr6//r6+v+vr6/xOzs7e0lLS8wAAAAAAAAAAAAAAAAAAAAAAAAAAAAAAAAAAAAAAAAAAAAAAABFR0f2+vr6//r6+v/6+vr/+vr6//r6+v9ISkr4CwsLMQAAAAAAAAAAAAAAAAAAAAAAAAAAAAAAAAAAAAAYGRluiImJ9vr6+v/6+vr/+vr6//r6+v/6+vr/pqen/x4fH4oAAAAAAAAAAAAAAAAAAAAAAAAAAAAAAAAAAAAAGBkZboiJifb6+vr/+vr6//r6+v/6+vr/+vr6/6anp/8eHx+KAAAAAAAAAAAAAAAAAAAAAAAAAAAAAAAAAAAAAAsLCzFISkr4+vr6//r6+v/6+vr/+vr6//r6+v9dXl72EhISUQAAAAAAAAAAAAAAAAAAAAAAAAAAAAAAAAAAAAAAAAAAHh8fimZnZ//6+vr/+vr6//r6+v97fX3/OTs7uwAAAAAAAAAAAAAAAAAAAAAAAAAAAAAAAAAAAAAAAAAAAAAAAAAAAAAYGRluODo6/zg6Ov84Ojr/Hh8figAAAAAAAAAAAAAAAAAAAAAAAAAAAAAAAAAAAAAnAAAAGAAAAAEAAAAAAAAA////AAAAAAAlAAAADAAAAAEAAABMAAAAZAAAACIAAAAEAAAAcQAAABAAAAAiAAAABAAAAFAAAAANAAAAIQDwAAAAAAAAAAAAAACAPwAAAAAAAAAAAACAPwAAAAAAAAAAAAAAAAAAAAAAAAAAAAAAAAAAAAAAAAAAJQAAAAwAAAAAAACAKAAAAAwAAAABAAAAUgAAAHABAAABAAAA9f///wAAAAAAAAAAAAAAAJABAAAAAAABAAAAAHMAZQBnAG8AZQAgAHUAaQ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EAAAAYAAAADAAAAP8AAAASAAAADAAAAAEAAAAeAAAAGAAAACIAAAAEAAAAcgAAABEAAAAlAAAADAAAAAEAAABUAAAAqAAAACMAAAAEAAAAcAAAABAAAAABAAAA0XbJQasKyUEjAAAABAAAAA8AAABMAAAAAAAAAAAAAAAAAAAA//////////9sAAAARgBpAHIAbQBhACAAbgBvACAAdgDhAGwAaQBkAGEAmQoGAAAAAwAAAAQAAAAJAAAABgAAAAMAAAAHAAAABwAAAAMAAAAFAAAABgAAAAMAAAADAAAABwAAAAYAAABLAAAAQAAAADAAAAAFAAAAIAAAAAEAAAABAAAAEAAAAAAAAAAAAAAAJQEAAIAAAAAAAAAAAAAAACUBAACAAAAAUgAAAHABAAACAAAAEAAAAAcAAAAAAAAAAAAAALwCAAAAAAAAAQICIlMAeQBzAHQAZQBt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ZHYACAAAAAAlAAAADAAAAAIAAAAnAAAAGAAAAAMAAAAAAAAAAAAAAAAAAAAlAAAADAAAAAMAAABMAAAAZAAAAAAAAAAAAAAA//////////8AAAAAFgAAAAAAAAA1AAAAIQDwAAAAAAAAAAAAAACAPwAAAAAAAAAAAACAPwAAAAAAAAAAAAAAAAAAAAAAAAAAAAAAAAAAAAAAAAAAJQAAAAwAAAAAAACAKAAAAAwAAAADAAAAJwAAABgAAAADAAAAAAAAAAAAAAAAAAAAJQAAAAwAAAADAAAATAAAAGQAAAAAAAAAAAAAAP//////////AAAAABYAAAAAAQAAAAAAACEA8AAAAAAAAAAAAAAAgD8AAAAAAAAAAAAAgD8AAAAAAAAAAAAAAAAAAAAAAAAAAAAAAAAAAAAAAAAAACUAAAAMAAAAAAAAgCgAAAAMAAAAAwAAACcAAAAYAAAAAwAAAAAAAAAAAAAAAAAAACUAAAAMAAAAAwAAAEwAAABkAAAAAAAAAAAAAAD//////////wABAAAWAAAAAAAAADUAAAAhAPAAAAAAAAAAAAAAAIA/AAAAAAAAAAAAAIA/AAAAAAAAAAAAAAAAAAAAAAAAAAAAAAAAAAAAAAAAAAAlAAAADAAAAAAAAIAoAAAADAAAAAMAAAAnAAAAGAAAAAMAAAAAAAAAAAAAAAAAAAAlAAAADAAAAAMAAABMAAAAZAAAAAAAAABLAAAA/wAAAEwAAAAAAAAASwAAAAABAAACAAAAIQDwAAAAAAAAAAAAAACAPwAAAAAAAAAAAACAPwAAAAAAAAAAAAAAAAAAAAAAAAAAAAAAAAAAAAAAAAAAJQAAAAwAAAAAAACAKAAAAAwAAAADAAAAJwAAABgAAAADAAAAAAAAAP///wAAAAAAJQAAAAwAAAADAAAATAAAAGQAAAAAAAAAFgAAAP8AAABKAAAAAAAAABYAAAAAAQAANQAAACEA8AAAAAAAAAAAAAAAgD8AAAAAAAAAAAAAgD8AAAAAAAAAAAAAAAAAAAAAAAAAAAAAAAAAAAAAAAAAACUAAAAMAAAAAAAAgCgAAAAMAAAAAwAAACcAAAAYAAAAAwAAAAAAAAD///8AAAAAACUAAAAMAAAAAwAAAEwAAABkAAAACQAAACcAAAAfAAAASgAAAAkAAAAnAAAAFwAAACQAAAAhAPAAAAAAAAAAAAAAAIA/AAAAAAAAAAAAAIA/AAAAAAAAAAAAAAAAAAAAAAAAAAAAAAAAAAAAAAAAAAAlAAAADAAAAAAAAIAoAAAADAAAAAMAAABSAAAAcAEAAAMAAADg////AAAAAAAAAAAAAAAAkAEAAAAAAAEAAAAAYQByAGkAYQBs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BkdgAIAAAAACUAAAAMAAAAAwAAABgAAAAMAAAAAAAAABIAAAAMAAAAAQAAABYAAAAMAAAACAAAAFQAAABUAAAACgAAACcAAAAeAAAASgAAAAEAAADRdslBqwrJQQoAAABLAAAAAQAAAEwAAAAEAAAACQAAACcAAAAgAAAASwAAAFAAAABYAAAAFQAAABYAAAAMAAAAAAAAACUAAAAMAAAAAgAAACcAAAAYAAAABAAAAAAAAAD///8AAAAAACUAAAAMAAAABAAAAEwAAABkAAAAKQAAABkAAAD2AAAASgAAACkAAAAZAAAAzgAAADIAAAAhAPAAAAAAAAAAAAAAAIA/AAAAAAAAAAAAAIA/AAAAAAAAAAAAAAAAAAAAAAAAAAAAAAAAAAAAAAAAAAAlAAAADAAAAAAAAIAoAAAADAAAAAQAAAAnAAAAGAAAAAQAAAAAAAAA////AAAAAAAlAAAADAAAAAQAAABMAAAAZAAAACkAAAAZAAAA9gAAAEcAAAApAAAAGQAAAM4AAAAvAAAAIQDwAAAAAAAAAAAAAACAPwAAAAAAAAAAAACAPwAAAAAAAAAAAAAAAAAAAAAAAAAAAAAAAAAAAAAAAAAAJQAAAAwAAAAAAACAKAAAAAwAAAAEAAAAJwAAABgAAAAEAAAAAAAAAP///wAAAAAAJQAAAAwAAAAEAAAATAAAAGQAAAApAAAAMwAAAMsAAABHAAAAKQAAADMAAACjAAAAFQAAACEA8AAAAAAAAAAAAAAAgD8AAAAAAAAAAAAAgD8AAAAAAAAAAAAAAAAAAAAAAAAAAAAAAAAAAAAAAAAAACUAAAAMAAAAAAAAgCgAAAAMAAAABAAAAFIAAABwAQAABAAAAPD///8AAAAAAAAAAAAAAACQAQAAAAAAAQAAAABzAGUAZwBvAGUAIAB1AGk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R2AAgAAAAAJQAAAAwAAAAEAAAAGAAAAAwAAAAAAAAAEgAAAAwAAAABAAAAHgAAABgAAAApAAAAMwAAAMwAAABIAAAAJQAAAAwAAAAEAAAAVAAAANgAAAAqAAAAMwAAAMoAAABHAAAAAQAAANF2yUGrCslBKgAAADMAAAAXAAAATAAAAAAAAAAAAAAAAAAAAP//////////fAAAAEEAbABiAGUAcgB0AG8AIABTAGEAbABsAHUAcwB0AHIAbwAgAE0AYQByAGkAbgAAAAoAAAAEAAAACQAAAAgAAAAGAAAABQAAAAkAAAAEAAAACQAAAAgAAAAEAAAABAAAAAkAAAAHAAAABQAAAAYAAAAJAAAABAAAAA4AAAAIAAAABgAAAAQAAAAJAAAASwAAAEAAAAAwAAAABQAAACAAAAABAAAAAQAAABAAAAAAAAAAAAAAACUBAACAAAAAAAAAAAAAAAAlAQAAgAAAACUAAAAMAAAAAgAAACcAAAAYAAAABQAAAAAAAAD///8AAAAAACUAAAAMAAAABQAAAEwAAABkAAAAAAAAAFAAAAAkAQAAfAAAAAAAAABQAAAAJQEAAC0AAAAhAPAAAAAAAAAAAAAAAIA/AAAAAAAAAAAAAIA/AAAAAAAAAAAAAAAAAAAAAAAAAAAAAAAAAAAAAAAAAAAlAAAADAAAAAAAAIAoAAAADAAAAAUAAAAnAAAAGAAAAAUAAAAAAAAA////AAAAAAAlAAAADAAAAAUAAABMAAAAZAAAAAkAAABQAAAA/wAAAFwAAAAJAAAAUAAAAPcAAAANAAAAIQDwAAAAAAAAAAAAAACAPwAAAAAAAAAAAACAPwAAAAAAAAAAAAAAAAAAAAAAAAAAAAAAAAAAAAAAAAAAJQAAAAwAAAAAAACAKAAAAAwAAAAFAAAAJQAAAAwAAAABAAAAGAAAAAwAAAAAAAAAEgAAAAwAAAABAAAAHgAAABgAAAAJAAAAUAAAAAABAABdAAAAJQAAAAwAAAABAAAAVAAAANgAAAAKAAAAUAAAAIAAAABcAAAAAQAAANF2yUGrCslBCgAAAFAAAAAXAAAATAAAAAAAAAAAAAAAAAAAAP//////////fAAAAEEAbABiAGUAcgB0AG8AIABTAGEAbABsAHUAcwB0AHIAbwAgAE0AYQByAO0AbgAAAAcAAAADAAAABwAAAAYAAAAEAAAABAAAAAcAAAADAAAABgAAAAYAAAADAAAAAwAAAAcAAAAFAAAABAAAAAQAAAAHAAAAAwAAAAoAAAAGAAAABAAAAAMAAAAHAAAASwAAAEAAAAAwAAAABQAAACAAAAABAAAAAQAAABAAAAAAAAAAAAAAACUBAACAAAAAAAAAAAAAAAAlAQAAgAAAACUAAAAMAAAAAgAAACcAAAAYAAAABQAAAAAAAAD///8AAAAAACUAAAAMAAAABQAAAEwAAABkAAAACQAAAGAAAAD/AAAAbAAAAAkAAABgAAAA9wAAAA0AAAAhAPAAAAAAAAAAAAAAAIA/AAAAAAAAAAAAAIA/AAAAAAAAAAAAAAAAAAAAAAAAAAAAAAAAAAAAAAAAAAAlAAAADAAAAAAAAIAoAAAADAAAAAUAAAAlAAAADAAAAAEAAAAYAAAADAAAAAAAAAASAAAADAAAAAEAAAAeAAAAGAAAAAkAAABgAAAAAAEAAG0AAAAlAAAADAAAAAEAAABUAAAAiAAAAAoAAABgAAAAPwAAAGwAAAABAAAA0XbJQasKyUEKAAAAYAAAAAoAAABMAAAAAAAAAAAAAAAAAAAA//////////9gAAAAUAByAGUAcwBpAGQAZQBuAHQAZQAGAAAABAAAAAYAAAAFAAAAAwAAAAcAAAAGAAAABwAAAAQAAAAGAAAASwAAAEAAAAAwAAAABQAAACAAAAABAAAAAQAAABAAAAAAAAAAAAAAACUBAACAAAAAAAAAAAAAAAAlAQAAgAAAACUAAAAMAAAAAgAAACcAAAAYAAAABQAAAAAAAAD///8AAAAAACUAAAAMAAAABQAAAEwAAABkAAAACQAAAHAAAAAbAQAAfAAAAAkAAABwAAAAEwEAAA0AAAAhAPAAAAAAAAAAAAAAAIA/AAAAAAAAAAAAAIA/AAAAAAAAAAAAAAAAAAAAAAAAAAAAAAAAAAAAAAAAAAAlAAAADAAAAAAAAIAoAAAADAAAAAUAAAAlAAAADAAAAAEAAAAYAAAADAAAAAAAAAASAAAADAAAAAEAAAAWAAAADAAAAAAAAABUAAAAXAEAAAoAAABwAAAAGgEAAHwAAAABAAAA0XbJQasKyUEKAAAAcAAAAC0AAABMAAAABAAAAAkAAABwAAAAHAEAAH0AAACoAAAARgBpAHIAbQBhAGQAbwAgAHAAbwByADoAIABBAEwAQgBFAFIAVABPACAAQwBBAFkARQBUAEEATgBPACAAUwBBAEwATABVAFMAVABSAE8AIABNAEEAUgBJAE4AAAAGAAAAAwAAAAQAAAAJAAAABgAAAAcAAAAHAAAAAwAAAAcAAAAHAAAABAAAAAMAAAADAAAABwAAAAUAAAAGAAAABgAAAAcAAAAGAAAACQAAAAMAAAAHAAAABwAAAAUAAAAGAAAABgAAAAcAAAAIAAAACQAAAAMAAAAGAAAABwAAAAUAAAAFAAAACAAAAAYAAAAGAAAABwAAAAkAAAADAAAACgAAAAcAAAAHAAAAAwAAAAgAAAAWAAAADAAAAAAAAAAlAAAADAAAAAIAAAAOAAAAFAAAAAAAAAAQAAAAFAAAAA==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6</vt:i4>
      </vt:variant>
    </vt:vector>
  </HeadingPairs>
  <TitlesOfParts>
    <vt:vector size="12" baseType="lpstr">
      <vt:lpstr>indice</vt:lpstr>
      <vt:lpstr>DEUDAS FINANCIERAS </vt:lpstr>
      <vt:lpstr>DEUDAS BURSATILES</vt:lpstr>
      <vt:lpstr>DEUDAS COMERCIALES</vt:lpstr>
      <vt:lpstr>PROVISIONES</vt:lpstr>
      <vt:lpstr>OTROS PASIVOS</vt:lpstr>
      <vt:lpstr>'DEUDAS BURSATILES'!Área_de_impresión</vt:lpstr>
      <vt:lpstr>'DEUDAS COMERCIALES'!Área_de_impresión</vt:lpstr>
      <vt:lpstr>'DEUDAS FINANCIERAS '!Área_de_impresión</vt:lpstr>
      <vt:lpstr>indice!Área_de_impresión</vt:lpstr>
      <vt:lpstr>'OTROS PASIVOS'!Área_de_impresión</vt:lpstr>
      <vt:lpstr>'DEUDAS COMERCIALES'!Excel_BuiltIn_Print_Area_3_1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Marite</dc:creator>
  <cp:lastModifiedBy>minsfran</cp:lastModifiedBy>
  <cp:lastPrinted>2023-11-13T19:30:31Z</cp:lastPrinted>
  <dcterms:created xsi:type="dcterms:W3CDTF">2012-02-27T09:56:04Z</dcterms:created>
  <dcterms:modified xsi:type="dcterms:W3CDTF">2024-05-13T21:32:47Z</dcterms:modified>
</cp:coreProperties>
</file>