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xl/calcChain.xml" ContentType="application/vnd.openxmlformats-officedocument.spreadsheetml.calcChain+xml"/>
  <Override PartName="/docProps/core.xml" ContentType="application/vnd.openxmlformats-package.core-properties+xml"/>
  <Override PartName="/customXml/itemProps3.xml" ContentType="application/vnd.openxmlformats-officedocument.customXml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rosaf\Desktop\Archivos\CNV\2023\1er Trimestre\Reporte\"/>
    </mc:Choice>
  </mc:AlternateContent>
  <xr:revisionPtr revIDLastSave="0" documentId="13_ncr:201_{A6E287D9-FD82-47CF-9325-35FC62207E12}" xr6:coauthVersionLast="47" xr6:coauthVersionMax="47" xr10:uidLastSave="{00000000-0000-0000-0000-000000000000}"/>
  <bookViews>
    <workbookView xWindow="-120" yWindow="-120" windowWidth="20730" windowHeight="11040" tabRatio="912" xr2:uid="{87AB2F36-B937-B84C-B1C3-5ED8E727E0C9}"/>
  </bookViews>
  <sheets>
    <sheet name="Est Finan" sheetId="1" r:id="rId1"/>
    <sheet name="Indice" sheetId="2" r:id="rId2"/>
    <sheet name="Nota 1" sheetId="3" r:id="rId3"/>
    <sheet name="Nota 2" sheetId="4" r:id="rId4"/>
    <sheet name="BG" sheetId="5" r:id="rId5"/>
    <sheet name="Nota 3" sheetId="6" r:id="rId6"/>
    <sheet name="Nota 4" sheetId="7" r:id="rId7"/>
    <sheet name="Nota 5" sheetId="8" r:id="rId8"/>
    <sheet name="Nota 6" sheetId="9" r:id="rId9"/>
    <sheet name="Nota 7" sheetId="10" r:id="rId10"/>
    <sheet name="Nota 8" sheetId="11" r:id="rId11"/>
    <sheet name="Nota 9" sheetId="12" r:id="rId12"/>
    <sheet name="Nota 10" sheetId="13" r:id="rId13"/>
    <sheet name="Nota 11" sheetId="14" r:id="rId14"/>
    <sheet name="Nota 12" sheetId="16" r:id="rId15"/>
    <sheet name="Nota 13" sheetId="17" r:id="rId16"/>
    <sheet name="ER" sheetId="18" r:id="rId17"/>
    <sheet name="Nota 14" sheetId="19" r:id="rId18"/>
    <sheet name="Nota 15" sheetId="20" r:id="rId19"/>
    <sheet name="Nota 16" sheetId="21" r:id="rId20"/>
    <sheet name="Nota 17" sheetId="22" r:id="rId21"/>
    <sheet name="Nota 18" sheetId="23" r:id="rId22"/>
    <sheet name="Nota 19" sheetId="24" r:id="rId23"/>
    <sheet name="Nota 20" sheetId="25" r:id="rId24"/>
    <sheet name="Nota 21" sheetId="26" r:id="rId25"/>
    <sheet name="Nota 22" sheetId="27" r:id="rId26"/>
    <sheet name="Nota 23" sheetId="28" r:id="rId27"/>
    <sheet name="EVPN" sheetId="29" r:id="rId28"/>
    <sheet name="EFE" sheetId="30" r:id="rId29"/>
  </sheets>
  <definedNames>
    <definedName name="_oa139">#REF!</definedName>
    <definedName name="_VA11">#REF!</definedName>
    <definedName name="AO">#REF!</definedName>
    <definedName name="a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52" i="5" l="1"/>
  <c r="D46" i="5"/>
  <c r="C19" i="18" l="1"/>
  <c r="C18" i="18"/>
  <c r="C17" i="18"/>
  <c r="C37" i="18"/>
  <c r="C33" i="18"/>
  <c r="C32" i="18"/>
  <c r="C31" i="18"/>
  <c r="C27" i="18"/>
  <c r="C26" i="18"/>
  <c r="C22" i="18"/>
  <c r="C21" i="18"/>
  <c r="C20" i="18"/>
  <c r="C16" i="18"/>
  <c r="H50" i="1"/>
  <c r="F52" i="5"/>
  <c r="D34" i="5"/>
  <c r="C34" i="18" l="1"/>
  <c r="C28" i="18"/>
  <c r="C10" i="18"/>
  <c r="D27" i="5" l="1"/>
  <c r="D33" i="5"/>
  <c r="D19" i="5"/>
  <c r="D20" i="5"/>
  <c r="D28" i="5" l="1"/>
  <c r="E35" i="18" l="1"/>
  <c r="E23" i="18"/>
  <c r="E12" i="18"/>
  <c r="F47" i="5"/>
  <c r="F35" i="5"/>
  <c r="F30" i="5"/>
  <c r="F37" i="5" s="1"/>
  <c r="F49" i="5" s="1"/>
  <c r="F21" i="5"/>
  <c r="F23" i="5" s="1"/>
  <c r="F14" i="5"/>
  <c r="E39" i="18" l="1"/>
  <c r="E41" i="18" l="1"/>
  <c r="D9" i="5" l="1"/>
  <c r="D29" i="5" l="1"/>
  <c r="D12" i="5"/>
  <c r="C35" i="18"/>
  <c r="C15" i="18" l="1"/>
  <c r="C23" i="18" s="1"/>
  <c r="C11" i="18"/>
  <c r="C10" i="17"/>
  <c r="B11" i="16"/>
  <c r="D13" i="5" l="1"/>
  <c r="D17" i="5"/>
  <c r="D11" i="5"/>
  <c r="C12" i="18"/>
  <c r="E43" i="1"/>
  <c r="E42" i="1"/>
  <c r="B10" i="17"/>
  <c r="D47" i="5"/>
  <c r="D35" i="5"/>
  <c r="D30" i="5"/>
  <c r="G51" i="1"/>
  <c r="F51" i="1"/>
  <c r="G50" i="1"/>
  <c r="F50" i="1"/>
  <c r="B44" i="1"/>
  <c r="F43" i="1"/>
  <c r="D21" i="5" l="1"/>
  <c r="D14" i="5"/>
  <c r="C39" i="18"/>
  <c r="D37" i="5"/>
  <c r="E44" i="1"/>
  <c r="F42" i="1"/>
  <c r="F44" i="1" s="1"/>
  <c r="D23" i="5" l="1"/>
  <c r="D49" i="5"/>
  <c r="C41" i="18"/>
  <c r="H51" i="1"/>
</calcChain>
</file>

<file path=xl/sharedStrings.xml><?xml version="1.0" encoding="utf-8"?>
<sst xmlns="http://schemas.openxmlformats.org/spreadsheetml/2006/main" count="834" uniqueCount="559">
  <si>
    <t>ESTADOS FINANCIEROS</t>
  </si>
  <si>
    <r>
      <t>DENOMINACION:</t>
    </r>
    <r>
      <rPr>
        <i/>
        <sz val="10"/>
        <rFont val="Times New Roman"/>
        <family val="1"/>
      </rPr>
      <t xml:space="preserve"> </t>
    </r>
    <r>
      <rPr>
        <b/>
        <i/>
        <sz val="10"/>
        <rFont val="Times New Roman"/>
        <family val="1"/>
      </rPr>
      <t xml:space="preserve">      VILUX S.A.</t>
    </r>
  </si>
  <si>
    <r>
      <t>DOMICILIO LEGAL</t>
    </r>
    <r>
      <rPr>
        <i/>
        <sz val="10"/>
        <rFont val="Times New Roman"/>
        <family val="1"/>
      </rPr>
      <t>:    PITIANTUTA N° 637 - FDO. DE LA MORA</t>
    </r>
    <r>
      <rPr>
        <b/>
        <i/>
        <sz val="10"/>
        <rFont val="Times New Roman"/>
        <family val="1"/>
      </rPr>
      <t xml:space="preserve">      TELEFONO:    </t>
    </r>
    <r>
      <rPr>
        <i/>
        <sz val="10"/>
        <rFont val="Times New Roman"/>
        <family val="1"/>
      </rPr>
      <t>5188000</t>
    </r>
  </si>
  <si>
    <r>
      <t>ACTIVIDAD PRINCIPAL</t>
    </r>
    <r>
      <rPr>
        <i/>
        <sz val="10"/>
        <rFont val="Times New Roman"/>
        <family val="1"/>
      </rPr>
      <t>: Fabricacion de otros productos de vidrios n.c.p.</t>
    </r>
  </si>
  <si>
    <r>
      <t>ACTIVIDADES SECUNDARIAS</t>
    </r>
    <r>
      <rPr>
        <i/>
        <sz val="10"/>
        <rFont val="Times New Roman"/>
        <family val="1"/>
      </rPr>
      <t>:</t>
    </r>
    <r>
      <rPr>
        <b/>
        <i/>
        <sz val="10"/>
        <rFont val="Times New Roman"/>
        <family val="1"/>
      </rPr>
      <t xml:space="preserve"> </t>
    </r>
    <r>
      <rPr>
        <i/>
        <sz val="10"/>
        <rFont val="Times New Roman"/>
        <family val="1"/>
      </rPr>
      <t>Comercio al por mayor de otros productos n.c.p.</t>
    </r>
  </si>
  <si>
    <r>
      <t xml:space="preserve">INSCRIPCION EN EL  REGISTRO PÚBLICO DE COMERCIO </t>
    </r>
    <r>
      <rPr>
        <i/>
        <sz val="10"/>
        <rFont val="Times New Roman"/>
        <family val="1"/>
      </rPr>
      <t xml:space="preserve">Del Estatuto o Contrato Social: N° 11 - Año 1998 De la Última Modificación: Escritura Pública Nº 497 del 18 de octubre de 2021 e inscripta en el Registro Público de Comercio el 22 de noviembre de 2021, a cargo de la Escribano Jose Maria Zubizarreta.        </t>
    </r>
  </si>
  <si>
    <t xml:space="preserve">    </t>
  </si>
  <si>
    <r>
      <t>INSCRIPCION EN LA COMISION NACIONAL DE VALORES</t>
    </r>
    <r>
      <rPr>
        <i/>
        <sz val="10"/>
        <rFont val="Times New Roman"/>
        <family val="1"/>
      </rPr>
      <t xml:space="preserve">: </t>
    </r>
  </si>
  <si>
    <r>
      <t>FECHA DE VENCIMIENTO DEL ESTATUTO O CONTRATO SOCIAL</t>
    </r>
    <r>
      <rPr>
        <i/>
        <sz val="10"/>
        <rFont val="Times New Roman"/>
        <family val="1"/>
      </rPr>
      <t>: AÑO 2120</t>
    </r>
  </si>
  <si>
    <t>ADMINISTRACIÓN</t>
  </si>
  <si>
    <t xml:space="preserve">CARGO </t>
  </si>
  <si>
    <t>NOMBRE Y APELLIDO</t>
  </si>
  <si>
    <t>Presidente</t>
  </si>
  <si>
    <t>COSTA FLORES, CARLOS ALFREDO</t>
  </si>
  <si>
    <t>Vicepresidente</t>
  </si>
  <si>
    <t>CANDIA TROMBETTA, NILDA</t>
  </si>
  <si>
    <t>Director Titular</t>
  </si>
  <si>
    <t>COSTA CANDIA, SEBASTIAN</t>
  </si>
  <si>
    <t>Síndico</t>
  </si>
  <si>
    <t>RUFFINELLI, CARLOS</t>
  </si>
  <si>
    <r>
      <t>COMPOSICION DEL CAPITAL</t>
    </r>
    <r>
      <rPr>
        <i/>
        <sz val="10"/>
        <rFont val="Times New Roman"/>
        <family val="1"/>
      </rPr>
      <t>: Acciones Ordinarias Nominativas.</t>
    </r>
  </si>
  <si>
    <r>
      <t>ACCIONES:</t>
    </r>
    <r>
      <rPr>
        <i/>
        <sz val="10"/>
        <rFont val="Times New Roman"/>
        <family val="1"/>
      </rPr>
      <t xml:space="preserve"> Guaraníes  1.000.000.- Cada Una.</t>
    </r>
  </si>
  <si>
    <t>CANTIDAD</t>
  </si>
  <si>
    <t>TIPO</t>
  </si>
  <si>
    <t>N° VOTOS      C/U</t>
  </si>
  <si>
    <t>SUSCRIPTO GUARANIES</t>
  </si>
  <si>
    <t>INTEGRADO GUARANIES</t>
  </si>
  <si>
    <t>ORDIN. “A”</t>
  </si>
  <si>
    <t>ORDIN. “B”</t>
  </si>
  <si>
    <t>TOTALES</t>
  </si>
  <si>
    <r>
      <t xml:space="preserve">COMPOSICIÓN ACCIONARIA: </t>
    </r>
    <r>
      <rPr>
        <i/>
        <sz val="10"/>
        <rFont val="Times New Roman"/>
        <family val="1"/>
      </rPr>
      <t>Accionistas que detentan el diez (10) por ciento o más de participación en el capital.</t>
    </r>
  </si>
  <si>
    <t>Accionista</t>
  </si>
  <si>
    <t>Cantidad de Acciones</t>
  </si>
  <si>
    <t>Categoría de Acciones</t>
  </si>
  <si>
    <t>Valor de cada una</t>
  </si>
  <si>
    <t>Monto</t>
  </si>
  <si>
    <t>Voto</t>
  </si>
  <si>
    <t>% de participación del capital integrado</t>
  </si>
  <si>
    <t>CARLOS COSTA FLORES</t>
  </si>
  <si>
    <t>ORDINARIAS</t>
  </si>
  <si>
    <t>DI VETRO S.A.</t>
  </si>
  <si>
    <t>Sociedad:</t>
  </si>
  <si>
    <t>VILUX S.A.</t>
  </si>
  <si>
    <t>Enero</t>
  </si>
  <si>
    <t>Febrero</t>
  </si>
  <si>
    <t>Marzo</t>
  </si>
  <si>
    <t>Abril</t>
  </si>
  <si>
    <t>Fecha Presentación:</t>
  </si>
  <si>
    <t>Mayo</t>
  </si>
  <si>
    <t>Julio</t>
  </si>
  <si>
    <t>INDICE</t>
  </si>
  <si>
    <t>REF.</t>
  </si>
  <si>
    <t>Agosto</t>
  </si>
  <si>
    <t>Informacion General</t>
  </si>
  <si>
    <t>Septiembre</t>
  </si>
  <si>
    <t>Descripción de la naturaleza y del negocio de la Sociedad</t>
  </si>
  <si>
    <t>Nota 1</t>
  </si>
  <si>
    <t>Octubre</t>
  </si>
  <si>
    <t>Resumen de las principales políticas contables</t>
  </si>
  <si>
    <t>Nota 2</t>
  </si>
  <si>
    <t>Noviembre</t>
  </si>
  <si>
    <t>Balance General</t>
  </si>
  <si>
    <t>BG</t>
  </si>
  <si>
    <t>Diciembre</t>
  </si>
  <si>
    <t>Efectivo y equivalente de efectivo</t>
  </si>
  <si>
    <t>Nota 3</t>
  </si>
  <si>
    <t>Cuentas por cobrar comerciales</t>
  </si>
  <si>
    <t>Nota 4</t>
  </si>
  <si>
    <t>Otros créditos</t>
  </si>
  <si>
    <t>Nota 5</t>
  </si>
  <si>
    <t>Inventarios</t>
  </si>
  <si>
    <t>Nota 6</t>
  </si>
  <si>
    <t>Propiedades, planta y equipo - neto</t>
  </si>
  <si>
    <t>Nota 7</t>
  </si>
  <si>
    <t>Cuentas por pagar comerciales</t>
  </si>
  <si>
    <t>Nota 8</t>
  </si>
  <si>
    <t>Préstamos a corto plazo</t>
  </si>
  <si>
    <t>Nota 9</t>
  </si>
  <si>
    <t>Porción corriente de la deuda a largo plazo</t>
  </si>
  <si>
    <t>Remuneraciones y cargas sociales a pagar</t>
  </si>
  <si>
    <t>Nota 10</t>
  </si>
  <si>
    <t>Impuestos a pagar</t>
  </si>
  <si>
    <t>Provisiones</t>
  </si>
  <si>
    <t>Otros pasivos corrientes</t>
  </si>
  <si>
    <t>Capital integrado</t>
  </si>
  <si>
    <t>Nota 11</t>
  </si>
  <si>
    <t>Reserva de revalúo</t>
  </si>
  <si>
    <t>Nota 12</t>
  </si>
  <si>
    <t>Reserva legal</t>
  </si>
  <si>
    <t>Reservas estatutarias</t>
  </si>
  <si>
    <t>Reservas facultativas</t>
  </si>
  <si>
    <t>Resultados acumulados</t>
  </si>
  <si>
    <t>Nota 13</t>
  </si>
  <si>
    <t xml:space="preserve">Estado de Resultados </t>
  </si>
  <si>
    <t>ER</t>
  </si>
  <si>
    <t>Ventas</t>
  </si>
  <si>
    <t>Nota 14</t>
  </si>
  <si>
    <t>Costo de ventas</t>
  </si>
  <si>
    <t>Nota 15</t>
  </si>
  <si>
    <t>Gastos de ventas</t>
  </si>
  <si>
    <t>Nota 16</t>
  </si>
  <si>
    <t>Gastos administrativos</t>
  </si>
  <si>
    <t>Nota 17</t>
  </si>
  <si>
    <t>Otros ingresos y gastos operativos</t>
  </si>
  <si>
    <t>Nota 18</t>
  </si>
  <si>
    <t>Ingresos financieros - neto</t>
  </si>
  <si>
    <t>Nota 19</t>
  </si>
  <si>
    <t>Gastos financieros - neto</t>
  </si>
  <si>
    <t>Nota19</t>
  </si>
  <si>
    <t>Impuesto a la renta</t>
  </si>
  <si>
    <t>Nota 20</t>
  </si>
  <si>
    <t>Utilidad/(Pérdida) neta del año</t>
  </si>
  <si>
    <t>Utilidad neta por acción ordinaria</t>
  </si>
  <si>
    <t>Nota 21</t>
  </si>
  <si>
    <t>Estado de Evolución del Patrimonio Neto</t>
  </si>
  <si>
    <t>EVPN</t>
  </si>
  <si>
    <t>Estado de Flujos de Efectivo</t>
  </si>
  <si>
    <t>EFE</t>
  </si>
  <si>
    <t>Indice</t>
  </si>
  <si>
    <t xml:space="preserve">Presentadas en forma comparativa con el periodo terminado </t>
  </si>
  <si>
    <t xml:space="preserve"> </t>
  </si>
  <si>
    <t>NOTA 1 – Información básica sobre la entidad</t>
  </si>
  <si>
    <t>La Sociedad fue constituida en Asunción, Paraguay por Escritura Pública Nº 11 del 17 de febrero de 1998 con</t>
  </si>
  <si>
    <t>una duración de 99 años.</t>
  </si>
  <si>
    <t>Los estatutos sociales de la Sociedad fueron inscriptos en el Registro Público de Comercio el 26 de marzo de</t>
  </si>
  <si>
    <t>1998 bajo el Nº 196 folio 1.359 y siguientes de la Sección Contratos Serie “A”.</t>
  </si>
  <si>
    <t>Los estatutos sociales fueron modificados según:</t>
  </si>
  <si>
    <t>° Escritura Pública Nº 16 del 10 de mayo de 2001 e inscripta en el Registro Público de Comercio el 19</t>
  </si>
  <si>
    <t>de junio de 2001, bajo el Nº 489 Serie “B”, folio 5.025 y siguientes.</t>
  </si>
  <si>
    <t>° Escritura Pública Nº 11 del 20 de junio de 2003 e inscripta en el Registro Público de Comercio el 25</t>
  </si>
  <si>
    <t>de julio de 2003, bajo el Nº 11 Serie “A”, folio 29 y siguientes.</t>
  </si>
  <si>
    <t>° Escritura Pública Nº 90 del 26 de diciembre de 2005 e inscripta en el Registro Público de Comercio el</t>
  </si>
  <si>
    <t>27 de febrero de 2006, bajo el Nº 306 Serie “D”, folio 833 y siguientes.</t>
  </si>
  <si>
    <t>° Escritura Pública Nº 15 del 31 de diciembre de 2007 e inscripta en el Registro Público de Comercio el</t>
  </si>
  <si>
    <t>16 de mayo de 2008, bajo el Nº 225 Serie “A”, folio 2244 y siguientes.</t>
  </si>
  <si>
    <t>° Escritura Pública Nº 214 del 28 de junio de 2011 e inscripta en el Registro Público de Comercio el 28</t>
  </si>
  <si>
    <t>de julio de 2011, bajo el Nº 552 Serie “A”, folio 4.756 y siguientes.</t>
  </si>
  <si>
    <t>° Escritura Pública Nº 177 del 11 de mayo de 2012 e inscripta en el Registro Público de Comercio el 5</t>
  </si>
  <si>
    <t>de junio de 2012, bajo el Nº 591 Serie “A”, folio 5460 y siguientes.</t>
  </si>
  <si>
    <t>° Escritura Pública Nº 409 del 14 de julio de 2014 e inscripta en el Registro Público de Comercio el 25</t>
  </si>
  <si>
    <t>de julio de 2014, bajo el Nº 860 Serie “C”, folio 5308 y siguientes.</t>
  </si>
  <si>
    <t>° Escritura Pública Nº 497 del 18 de octubre de 2021 e inscripta en el Registro Público de Comercio el</t>
  </si>
  <si>
    <t>22 de noviembre de 2021, bajo el Nº 1 Serie comercial, folio 1 y siguientes.</t>
  </si>
  <si>
    <t>° Escritura Pública Nº 31 del 26 de enero de 2022 e inscripta en el Registro Público de Comercio el 22</t>
  </si>
  <si>
    <t>de febrero de 2022, bajo el Nº 2 Serie comercial, folio 15 y siguientes.</t>
  </si>
  <si>
    <t>La Sociedad tiene por actividad principal dedicarse a la importación, procesamiento, industrialización y</t>
  </si>
  <si>
    <t>comercialización de vidrios, importación de perfiles, herrajes y materiales de construcción en seco así como</t>
  </si>
  <si>
    <t>también de cualquier otro tipo de mercaderías. Su domicilio legal actual está ubicado en la calle Pitiantuta 637</t>
  </si>
  <si>
    <t>NOTA 2 - Principales políticas y prácticas contables aplicadas</t>
  </si>
  <si>
    <t>A continuación resumen las políticas de contabilidad más significativas aplicadas por la Sociedad:</t>
  </si>
  <si>
    <t>a.</t>
  </si>
  <si>
    <t>Bases de contabilización</t>
  </si>
  <si>
    <t xml:space="preserve">b.            </t>
  </si>
  <si>
    <t>Uso de estimaciones</t>
  </si>
  <si>
    <t>c.</t>
  </si>
  <si>
    <t>Moneda extranjera</t>
  </si>
  <si>
    <t>Compra</t>
  </si>
  <si>
    <t>Venta</t>
  </si>
  <si>
    <t>Dólar Americano</t>
  </si>
  <si>
    <t>Euros</t>
  </si>
  <si>
    <t>Real</t>
  </si>
  <si>
    <t>d.</t>
  </si>
  <si>
    <t>Efectivo y equivalentes de efectivo</t>
  </si>
  <si>
    <t>e.</t>
  </si>
  <si>
    <t>Créditos por ventas y otros créditos</t>
  </si>
  <si>
    <t>Los créditos por ventas y otros créditos se presentan por su costo menos cualquier pérdida por incobrabilidad.</t>
  </si>
  <si>
    <t>f.</t>
  </si>
  <si>
    <t>Previsiones para cuentas incobrables</t>
  </si>
  <si>
    <t>Al 31 de diciembre de 2021 se constituyeron previsiones. En los Art. 60 y 61 del decreto 3182/19 se describen las condiciones de deducibilidad de las previsiones.</t>
  </si>
  <si>
    <t xml:space="preserve">g.              </t>
  </si>
  <si>
    <t>Bienes de cambio</t>
  </si>
  <si>
    <t>Las existencias se valúan a su costo de adquisición de acuerdo con el criterio de valuación de salidas de existencias “promedio ponderado”. El valor contable de las existencias no supera el valor probable de realización de las mismas. Las previsiones para desvalorización y deterioro de inventarios se estiman tomando como base la valorización del stock deteriorado existente al cierre del ejercicio. Ver nota 6.</t>
  </si>
  <si>
    <t xml:space="preserve">h.             </t>
  </si>
  <si>
    <t>Bienes de uso</t>
  </si>
  <si>
    <r>
      <rPr>
        <b/>
        <sz val="11"/>
        <color rgb="FF000000"/>
        <rFont val="Times New Roman"/>
        <family val="1"/>
      </rPr>
      <t xml:space="preserve">Valor Bruto                                                                                                                                                                                                                                                       </t>
    </r>
    <r>
      <rPr>
        <sz val="11"/>
        <color rgb="FF000000"/>
        <rFont val="Times New Roman"/>
        <family val="1"/>
      </rPr>
      <t>Los bienes de uso figuran presentados a sus valores de adquisición, netos de depreciaciones y pérdidase por deterioro cuando corresponde, dichos bienes serán re expresados cuando la variación en el índice general de precios al consumo alcance al menos el 20% acumulado desde el ejercicio en el cual se haya dispuesto el último ajuste por revalúo.</t>
    </r>
  </si>
  <si>
    <r>
      <t xml:space="preserve">Gastos posteriores                                                                                                                                                                                                                                            </t>
    </r>
    <r>
      <rPr>
        <sz val="11"/>
        <color rgb="FF000000"/>
        <rFont val="Times New Roman"/>
        <family val="1"/>
      </rPr>
      <t>Los gastos posteriores incurridos para reemplazar un componente de un bien de uso son únicamente activados cuando éstos incrementan los beneficios futuros del mismo. Los demás gastos son reconocidos en el Estado de Resultados en el momento en que se incurren.</t>
    </r>
  </si>
  <si>
    <r>
      <t xml:space="preserve">Depreciaciones                                                                                                                                                                                                                                                              </t>
    </r>
    <r>
      <rPr>
        <sz val="11"/>
        <color rgb="FF000000"/>
        <rFont val="Times New Roman"/>
        <family val="1"/>
      </rPr>
      <t>Las depreciaciones se calculan usando porcentajes fijos sobre el costo de los bienes de uso menos sus valores residuales, estimados según la vida útil esperada para cada categoría, a partir del año siguiente de la fecha de su incorporación. Los valores residuales y las vidas útiles serán revisados, y en su caso ajustados, al final de cada periodo.
Adicionalmente la Sociedad realiza una evaluación del valor de mercado de las obras en inmuebles una vez que estas hayan finalizado, a través del informe de peritos independientes, y en caso de registrarse un valor superior al contable, se registra el incremento correspondiente con crédito a la reserva patrimonial denominada “Revalúo técnico”.</t>
    </r>
  </si>
  <si>
    <t xml:space="preserve">i.             </t>
  </si>
  <si>
    <t>Intangibles</t>
  </si>
  <si>
    <t>Los intangibles se exponen a su costo incurrido menos las correspondientes amortizaciones acumuladas al cierre del año.</t>
  </si>
  <si>
    <t xml:space="preserve">j.              </t>
  </si>
  <si>
    <t>Deudas comerciales y diversas</t>
  </si>
  <si>
    <t>Las deudas comerciales y diversas están presentadas a su costo amortizado.</t>
  </si>
  <si>
    <t xml:space="preserve">k.              </t>
  </si>
  <si>
    <t>Deudas financieras</t>
  </si>
  <si>
    <t>Las deudas financieras están presentadas a su costo amortizado, con cualquier diferencia entre el costo y su valor de cancelación, reconocida en el Estado de Resultados durante el período de financiamiento, utilizando tasas de interés efectivas</t>
  </si>
  <si>
    <t xml:space="preserve">l.             </t>
  </si>
  <si>
    <t>Patrimonio</t>
  </si>
  <si>
    <t>Los dividendos son reconocidos como pasivo en la fecha que son aprobados.</t>
  </si>
  <si>
    <t xml:space="preserve">m.             </t>
  </si>
  <si>
    <t>Reconocimiento de ingresos y egresos</t>
  </si>
  <si>
    <t>Los ingresos provenientes de la venta de mercaderías se miden al valor de venta del bien, neto de cualquier descuento o rebaja comercial. El ingreso es reconocido cuando los principales riesgos y beneficios que se derivan de la propiedad se han traspasado al adquiriente, su recuperación es probable y los costos incurridos y el monto del ingreso pueden ser medidos con fiabilidad.
Los egresos se registran con base en el criterio de lo devengado. Los costos de venta son registrados en el período en que se contabilizan las ventas relacionadas.</t>
  </si>
  <si>
    <t xml:space="preserve">n.             </t>
  </si>
  <si>
    <t>El impuesto a la renta que se carga a los resultados del año se basa en la utilidad contable antes de este concepto, ajustada por las partidas que la Ley incluye o excluye para la determinación de la utilidad gravable a la que se aplica la tasa del impuesto y por el reconocimiento del cargo o el ingreso originados por la aplicación del impuesto diferido, si los hubiere. La tasa legal es del 10% para los períodos presentados.</t>
  </si>
  <si>
    <t xml:space="preserve">o.             </t>
  </si>
  <si>
    <t>Indemnizaciones por despido</t>
  </si>
  <si>
    <t>Las indemnizaciones por despido son cargadas a resultados en el momento de su pago.</t>
  </si>
  <si>
    <t xml:space="preserve">p.              </t>
  </si>
  <si>
    <t>Partes relacionadas</t>
  </si>
  <si>
    <t>Los saldos con partes relacionadas han sido valuados de acuerdo con las condiciones pactadas entre las partes involucradas.</t>
  </si>
  <si>
    <t>Al 31 de Diciembre de 2021</t>
  </si>
  <si>
    <t>Al 31 de Diciembre de 2020</t>
  </si>
  <si>
    <t>Vilux S.A.</t>
  </si>
  <si>
    <t>(En Guaraníes)</t>
  </si>
  <si>
    <t>Nota</t>
  </si>
  <si>
    <t>Dic-2021</t>
  </si>
  <si>
    <t xml:space="preserve">ACTIVO </t>
  </si>
  <si>
    <t>Activo Corriente</t>
  </si>
  <si>
    <t>Inversiones temporales</t>
  </si>
  <si>
    <t>Créditos por ventas</t>
  </si>
  <si>
    <t>Total Activo Corriente</t>
  </si>
  <si>
    <t>Activo No Corriente</t>
  </si>
  <si>
    <r>
      <t xml:space="preserve">Créditos por ventas </t>
    </r>
    <r>
      <rPr>
        <sz val="10"/>
        <color rgb="FFFFFFFF"/>
        <rFont val="Times New Roman"/>
        <family val="1"/>
      </rPr>
      <t>(NC)</t>
    </r>
  </si>
  <si>
    <r>
      <t xml:space="preserve">Otros créditos </t>
    </r>
    <r>
      <rPr>
        <sz val="10"/>
        <color rgb="FFFFFFFF"/>
        <rFont val="Times New Roman"/>
        <family val="1"/>
      </rPr>
      <t>(NC)</t>
    </r>
  </si>
  <si>
    <t>Bienes de uso (Neto)</t>
  </si>
  <si>
    <t>Intangibles (Neto)</t>
  </si>
  <si>
    <t>Total Activo No Corriente</t>
  </si>
  <si>
    <t>TOTAL ACTIVO</t>
  </si>
  <si>
    <t xml:space="preserve">PASIVO </t>
  </si>
  <si>
    <t>Pasivo Corriente</t>
  </si>
  <si>
    <t>Deudas comerciales</t>
  </si>
  <si>
    <t>Deudas diversas</t>
  </si>
  <si>
    <t>Total Pasivo Corriente</t>
  </si>
  <si>
    <t>Pasivo No Corriente</t>
  </si>
  <si>
    <r>
      <t xml:space="preserve">Deudas financieras </t>
    </r>
    <r>
      <rPr>
        <sz val="10"/>
        <color rgb="FFFFFFFF"/>
        <rFont val="Times New Roman"/>
        <family val="1"/>
      </rPr>
      <t>(NC)</t>
    </r>
  </si>
  <si>
    <r>
      <t xml:space="preserve">Deudas diversas </t>
    </r>
    <r>
      <rPr>
        <sz val="10"/>
        <color rgb="FFFFFFFF"/>
        <rFont val="Times New Roman"/>
        <family val="1"/>
      </rPr>
      <t>(NC)</t>
    </r>
  </si>
  <si>
    <t>Total Pasivo No Corriente</t>
  </si>
  <si>
    <t>TOTAL PASIVO</t>
  </si>
  <si>
    <t>PATRIMONIO</t>
  </si>
  <si>
    <t>Capital</t>
  </si>
  <si>
    <t>Aportes a capitalizar</t>
  </si>
  <si>
    <t>Revaluo técnico</t>
  </si>
  <si>
    <t>Resultado del año</t>
  </si>
  <si>
    <t>TOTAL PATRIMONIO</t>
  </si>
  <si>
    <t>TOTAL PASIVO Y PATRIMONIO</t>
  </si>
  <si>
    <t>El Anexo y las notas 1 a 20 que se acompañan forman parte integral de los estados financieros.</t>
  </si>
  <si>
    <t>Nota 3 – Disponibilidades</t>
  </si>
  <si>
    <t>Corriente</t>
  </si>
  <si>
    <t>Bancos Gs.</t>
  </si>
  <si>
    <t>Inversión de alta liquidez - Banco Basa Gs.</t>
  </si>
  <si>
    <t>Inversión de alta liquidez - Banco Regional USD</t>
  </si>
  <si>
    <t>Bancos USD</t>
  </si>
  <si>
    <t>Inversión de alta liquidez - Banco Basa USD</t>
  </si>
  <si>
    <t>Recaudaciones a depositar</t>
  </si>
  <si>
    <t>Fondo fijo</t>
  </si>
  <si>
    <t>Caja</t>
  </si>
  <si>
    <t>Cuentas transitorias</t>
  </si>
  <si>
    <t>Total</t>
  </si>
  <si>
    <t>Control vs. BG</t>
  </si>
  <si>
    <t>Nota 4 – Créditos por ventas</t>
  </si>
  <si>
    <t>Cheques diferidos</t>
  </si>
  <si>
    <t>Clientes</t>
  </si>
  <si>
    <t>Cheques rechazados</t>
  </si>
  <si>
    <t>Cheques negociados</t>
  </si>
  <si>
    <t>Tarjetas al cobro bancard</t>
  </si>
  <si>
    <t>Previsión para cuentas incobrables</t>
  </si>
  <si>
    <t>No Corriente</t>
  </si>
  <si>
    <r>
      <t xml:space="preserve">Créditos en gestión de cobro </t>
    </r>
    <r>
      <rPr>
        <sz val="11"/>
        <color rgb="FFFFFFFF"/>
        <rFont val="Times New Roman"/>
        <family val="1"/>
      </rPr>
      <t>NC</t>
    </r>
  </si>
  <si>
    <r>
      <t>Cheques en gestión judicial</t>
    </r>
    <r>
      <rPr>
        <sz val="11"/>
        <color rgb="FFFFFFFF"/>
        <rFont val="Times New Roman"/>
        <family val="1"/>
      </rPr>
      <t xml:space="preserve"> NC</t>
    </r>
  </si>
  <si>
    <t>La siguiente es la evolución de la previsión para deudores incobrables:</t>
  </si>
  <si>
    <t xml:space="preserve">Saldo al inicio </t>
  </si>
  <si>
    <t>Constitución de previsiones</t>
  </si>
  <si>
    <t xml:space="preserve">Desafectación de previsiones </t>
  </si>
  <si>
    <t>Saldo al cierre</t>
  </si>
  <si>
    <t>Nota 5 – Otros créditos</t>
  </si>
  <si>
    <t>Anticipo a proveedores del exterior</t>
  </si>
  <si>
    <t>Siniestro a cobrar</t>
  </si>
  <si>
    <t>Otros anticipos</t>
  </si>
  <si>
    <t>Otras garantías</t>
  </si>
  <si>
    <t>Depósito judicial RRHH</t>
  </si>
  <si>
    <t>Garantías de alquiler</t>
  </si>
  <si>
    <t>Créditos fiscales</t>
  </si>
  <si>
    <t>Anticipo a proveedores locales</t>
  </si>
  <si>
    <t>Otras cuentas a cobrar</t>
  </si>
  <si>
    <t xml:space="preserve">Total </t>
  </si>
  <si>
    <r>
      <t xml:space="preserve">Anticipo y retenciones de impuesto a la renta </t>
    </r>
    <r>
      <rPr>
        <sz val="11"/>
        <color rgb="FFFFFFFF"/>
        <rFont val="Times New Roman"/>
        <family val="1"/>
      </rPr>
      <t>NC</t>
    </r>
  </si>
  <si>
    <t>Nota 6 – Bienes de cambio</t>
  </si>
  <si>
    <t>Mercaderias - Vidrios</t>
  </si>
  <si>
    <t>Mercaderias - Carpinteria de aluminio</t>
  </si>
  <si>
    <t>Mercaderias - Perfiles y herrajes</t>
  </si>
  <si>
    <t>Mercaderias - Construccion en seco</t>
  </si>
  <si>
    <t>Mercaderias - Importadas</t>
  </si>
  <si>
    <t>Insumos</t>
  </si>
  <si>
    <t>Mercaderias - Otros</t>
  </si>
  <si>
    <t>Nota 7 – Bienes de uso (Neto) e Intangibles (Neto)</t>
  </si>
  <si>
    <t>Bajas</t>
  </si>
  <si>
    <t>Transferencias</t>
  </si>
  <si>
    <t>Ajustes</t>
  </si>
  <si>
    <t>Terrenos</t>
  </si>
  <si>
    <t>Edificios</t>
  </si>
  <si>
    <t>Rodados</t>
  </si>
  <si>
    <t>Maquinarias y equipos</t>
  </si>
  <si>
    <t>Herramientas y equipos</t>
  </si>
  <si>
    <t>Muebles y equipos</t>
  </si>
  <si>
    <t>Instalaciones varias</t>
  </si>
  <si>
    <t>Construcción en propiedad de terceros</t>
  </si>
  <si>
    <t>Equipos de informática</t>
  </si>
  <si>
    <t>Obras en curso</t>
  </si>
  <si>
    <t>Desarrollo de software</t>
  </si>
  <si>
    <t>Nota 8 – Deudas comerciales</t>
  </si>
  <si>
    <t>Glassber S.A</t>
  </si>
  <si>
    <t>Alukler S.A</t>
  </si>
  <si>
    <t>Transportadora Carlos Costa S.A</t>
  </si>
  <si>
    <t>Di Vetro S.A</t>
  </si>
  <si>
    <t>Anticipo a clientes</t>
  </si>
  <si>
    <t>Proveedores locales</t>
  </si>
  <si>
    <t>Proveedores del exterior</t>
  </si>
  <si>
    <t>Provisiones comerciales</t>
  </si>
  <si>
    <t>Acreedores varios</t>
  </si>
  <si>
    <t>Nota 9 – Deudas financieras</t>
  </si>
  <si>
    <t>Nota 10 – Deudas diversas</t>
  </si>
  <si>
    <t>Retribuciones y cargas sociales</t>
  </si>
  <si>
    <t>Deudas fiscales</t>
  </si>
  <si>
    <t>Impuesto a la renta a pagar</t>
  </si>
  <si>
    <t>Ventas diferidas</t>
  </si>
  <si>
    <t>Depósitos judiciales</t>
  </si>
  <si>
    <t>Otras deudas a pagar</t>
  </si>
  <si>
    <t>Nota 11 - Patrimonio</t>
  </si>
  <si>
    <t xml:space="preserve">Capital social emitido en Gs. </t>
  </si>
  <si>
    <t>Carlos Alfredo Costa Flores</t>
  </si>
  <si>
    <t>Di Vetro S.A.</t>
  </si>
  <si>
    <t xml:space="preserve">Capital social integrado en Gs. </t>
  </si>
  <si>
    <t xml:space="preserve">Aportes por integrar en Gs. </t>
  </si>
  <si>
    <t>Control</t>
  </si>
  <si>
    <t>NOTA 12 – RESERVAS</t>
  </si>
  <si>
    <t>En guaranies</t>
  </si>
  <si>
    <t>a  Reserva de revalúo</t>
  </si>
  <si>
    <t>El saldo de la cuenta corresponde al revalúo fiscal vigente hasta el 31 de diciembre de 2019 y que fue modificada con la Ley 6.380 que establece que el revalúo de los bienes del activo fijo podrá ser obligatorio, solo cuando la variación del Indice de Precios al Consumo alcance al menos 20%p acumulado desde el ejercicio en el cual se haya dispuesto el último ajuste por revalúo.
El incremento patrimonial producido por el revalúo de los bienes de uso podrá ser capitalizado, no pudiendo ser distribuido como dividendo, utilidad o beneficio</t>
  </si>
  <si>
    <t>b Reserva legal</t>
  </si>
  <si>
    <t>De acuerdo con las disposiciones del art. 91 de la Ley N° 1.034/83 vigente en Paraguay, debe destinarse a constituir la Reserva Legal un monto no inferior al 5% del resultado positivo surgido de la sumatoria algebraica del resultado del ejercicio, los ajustes de ejercicios anteriores y las pérdidas acumuladas de ejercicios anteriores, hasta alcanzar el 20% del capital social. Vilux S.A. no ha alcanzado el valor máximo de la Reserva legal de acuerdo a lo previsto en la Ley N° 1.034/83.</t>
  </si>
  <si>
    <t>NOTA 13 –  RESULTADOS ACUMULADOS</t>
  </si>
  <si>
    <t>Resultado de ejercicios anteriores</t>
  </si>
  <si>
    <t>Resultado del ejercicio actual</t>
  </si>
  <si>
    <t>Totales</t>
  </si>
  <si>
    <t>INGRESOS OPERATIVOS</t>
  </si>
  <si>
    <t>Ventas netas</t>
  </si>
  <si>
    <t>Costos y gastos de producción</t>
  </si>
  <si>
    <t>RESULTADO BRUTO</t>
  </si>
  <si>
    <t>GASTOS DE ADMINISTRACIÓN Y VENTAS</t>
  </si>
  <si>
    <t>Gastos de operación y comercialización</t>
  </si>
  <si>
    <t>RESULTADOS FINANCIEROS</t>
  </si>
  <si>
    <t>IMPUESTO A LA RENTA</t>
  </si>
  <si>
    <t xml:space="preserve">RESULTADO NETO </t>
  </si>
  <si>
    <t xml:space="preserve">Resultado neto por acción </t>
  </si>
  <si>
    <t>Nota 14 – Ventas netas</t>
  </si>
  <si>
    <t>Ventas de vidrios</t>
  </si>
  <si>
    <t>Ventas de carpinteria de aluminio</t>
  </si>
  <si>
    <t>Ventas de perfiles</t>
  </si>
  <si>
    <t>Ventas de construcción en seco</t>
  </si>
  <si>
    <t>Ventas de herrajes</t>
  </si>
  <si>
    <t>Ventas de otras mercaderias</t>
  </si>
  <si>
    <t>Ventas obras</t>
  </si>
  <si>
    <t>Ventas servicios</t>
  </si>
  <si>
    <t>Ventas de siliconas</t>
  </si>
  <si>
    <t>Control vs. ER</t>
  </si>
  <si>
    <t>Nota 15 – Costos y gastos de producción</t>
  </si>
  <si>
    <t>Costo de ventas vidrios</t>
  </si>
  <si>
    <t>Costo de ventas perfiles</t>
  </si>
  <si>
    <t>Costo de ventas carpinteria de aluminio</t>
  </si>
  <si>
    <t>Costo de ventas herrajes</t>
  </si>
  <si>
    <t>Costo de ventas construcción en seco</t>
  </si>
  <si>
    <t>Costo de ventas otras mercaderias</t>
  </si>
  <si>
    <t>Depreciaciones</t>
  </si>
  <si>
    <t>Alquileres pagados</t>
  </si>
  <si>
    <t>Reparaciones y mantenimientos</t>
  </si>
  <si>
    <t>Costo de ventas siliconas</t>
  </si>
  <si>
    <t>Consumo electricidad</t>
  </si>
  <si>
    <t>Costo de ventas obras</t>
  </si>
  <si>
    <t>Costo de ventas servicios</t>
  </si>
  <si>
    <t>Otros costos y gastos de producción</t>
  </si>
  <si>
    <t>Nota 16 – Gastos de operación y comercialización</t>
  </si>
  <si>
    <t>Leasing de rodados</t>
  </si>
  <si>
    <t>Gastos de distribución</t>
  </si>
  <si>
    <t>Acuerdos comerciales por zona</t>
  </si>
  <si>
    <t>Publicidad y marketing</t>
  </si>
  <si>
    <t>Beneficio a clientes por carteles</t>
  </si>
  <si>
    <t>Estadías y viaticos</t>
  </si>
  <si>
    <t xml:space="preserve">Nota 17 - Gastos administrativos </t>
  </si>
  <si>
    <t>Gastos de administración</t>
  </si>
  <si>
    <t>Honorarios profesionales</t>
  </si>
  <si>
    <t>Remuneración al personal superior</t>
  </si>
  <si>
    <t>Impuestos, tasas y patentes</t>
  </si>
  <si>
    <t>Limpieza y servicios básicos</t>
  </si>
  <si>
    <t>Otros gastos</t>
  </si>
  <si>
    <t>Nota 18 - Otros ingresos  y gastos no operativos</t>
  </si>
  <si>
    <t>Resultado por venta de bienes de uso</t>
  </si>
  <si>
    <t>Cargo por deudas incobrables</t>
  </si>
  <si>
    <t>Nota 19 - Otros ingresos  y gastos financieros</t>
  </si>
  <si>
    <t>Diferencia de cambio</t>
  </si>
  <si>
    <t>Intereses perdidos</t>
  </si>
  <si>
    <t>Intereses ganados</t>
  </si>
  <si>
    <t>Gastos financieros</t>
  </si>
  <si>
    <t>Nota 20 - Impuesto a la renta</t>
  </si>
  <si>
    <t>Resultado contable antes de IR</t>
  </si>
  <si>
    <t>Más: Gastos no deducibles</t>
  </si>
  <si>
    <t>Gasto por el Impuesto a la Renta</t>
  </si>
  <si>
    <t>Renta neta imponible</t>
  </si>
  <si>
    <t>Tasa del impuesto</t>
  </si>
  <si>
    <t>Impuesto sobre utilidad</t>
  </si>
  <si>
    <t>Nota 21 - Utilidad (Pérdida) neta del año y por accion ordinaria y preferida utilidad (Pérdida)</t>
  </si>
  <si>
    <t>De acuerdo con la legislación vigente las sociedades por acciones y las de responsabilidad limitada, deben constituir una reserva legal no menor del 5% de las utilidades netas del ejercicio, hasta alcanzar el 20% del capital suscripto. El incremento patrimonial producido por el revalúo de los bienes de uso podrá ser capitalizado, no pudiendo ser distribuido como dividendo, utilidad o beneficio. De acuerdo con la Ley Nº 6380/2019, de modernización y simplificación tributaria, establece en su Art.43. Tasas. Las utilidades obtenidas y remesadas a beneficiarios radicados en el exterior se hallan sujetas a una retención del 15% en concepto de Impuesto a los Dividendos y Utilidades.</t>
  </si>
  <si>
    <t>Cantidad de Acciones Ordinarias</t>
  </si>
  <si>
    <t>Utilidad Neta</t>
  </si>
  <si>
    <t>Utilidad Neta por Acción Ordinaria</t>
  </si>
  <si>
    <t>Nota 22 - Instrumentos financieros</t>
  </si>
  <si>
    <t xml:space="preserve">  Riesgo de moneda </t>
  </si>
  <si>
    <t xml:space="preserve"> US$ </t>
  </si>
  <si>
    <t xml:space="preserve"> Gs. </t>
  </si>
  <si>
    <t>ACTIVO</t>
  </si>
  <si>
    <t>Activo corriente</t>
  </si>
  <si>
    <r>
      <t xml:space="preserve">Disponibilidades </t>
    </r>
    <r>
      <rPr>
        <sz val="10"/>
        <color rgb="FFFFFFFF"/>
        <rFont val="Times New Roman"/>
        <family val="1"/>
      </rPr>
      <t>USD</t>
    </r>
  </si>
  <si>
    <r>
      <t xml:space="preserve">Créditos por ventas </t>
    </r>
    <r>
      <rPr>
        <sz val="10"/>
        <color rgb="FFFFFFFF"/>
        <rFont val="Times New Roman"/>
        <family val="1"/>
      </rPr>
      <t>USD</t>
    </r>
  </si>
  <si>
    <r>
      <t xml:space="preserve">Inversiones financieras </t>
    </r>
    <r>
      <rPr>
        <sz val="10"/>
        <color rgb="FFFFFFFF"/>
        <rFont val="Times New Roman"/>
        <family val="1"/>
      </rPr>
      <t>USD</t>
    </r>
  </si>
  <si>
    <r>
      <t xml:space="preserve">Otros créditos </t>
    </r>
    <r>
      <rPr>
        <sz val="10"/>
        <color rgb="FFFFFFFF"/>
        <rFont val="Times New Roman"/>
        <family val="1"/>
      </rPr>
      <t>USD</t>
    </r>
  </si>
  <si>
    <t>Total activo corriente</t>
  </si>
  <si>
    <t>Activo No corriente</t>
  </si>
  <si>
    <r>
      <t xml:space="preserve">Créditos por ventas </t>
    </r>
    <r>
      <rPr>
        <sz val="10"/>
        <color rgb="FFFFFFFF"/>
        <rFont val="Times New Roman"/>
        <family val="1"/>
      </rPr>
      <t>NC USD</t>
    </r>
  </si>
  <si>
    <t>Total activo No corriente</t>
  </si>
  <si>
    <t>Total activo</t>
  </si>
  <si>
    <t>PASIVO</t>
  </si>
  <si>
    <t>Pasivo corriente</t>
  </si>
  <si>
    <r>
      <t xml:space="preserve">Deudas comerciales </t>
    </r>
    <r>
      <rPr>
        <sz val="10"/>
        <color rgb="FFFFFFFF"/>
        <rFont val="Times New Roman"/>
        <family val="1"/>
      </rPr>
      <t>USD</t>
    </r>
  </si>
  <si>
    <t>Total pasivo</t>
  </si>
  <si>
    <t xml:space="preserve">Posición Neta </t>
  </si>
  <si>
    <t>R$</t>
  </si>
  <si>
    <r>
      <t>Disponibilidades</t>
    </r>
    <r>
      <rPr>
        <sz val="10"/>
        <color rgb="FFFFFFFF"/>
        <rFont val="Times New Roman"/>
        <family val="1"/>
      </rPr>
      <t xml:space="preserve"> Reales</t>
    </r>
  </si>
  <si>
    <t>€</t>
  </si>
  <si>
    <r>
      <t xml:space="preserve">Disponibilidades </t>
    </r>
    <r>
      <rPr>
        <sz val="10"/>
        <color rgb="FFFFFFFF"/>
        <rFont val="Times New Roman"/>
        <family val="1"/>
      </rPr>
      <t>Euros</t>
    </r>
  </si>
  <si>
    <t>PASIVO CORRIENTE</t>
  </si>
  <si>
    <t>Total Pasivo</t>
  </si>
  <si>
    <t>Transacciones con partes relacionadas</t>
  </si>
  <si>
    <t>Compras de inventario</t>
  </si>
  <si>
    <t>Gastos operativos</t>
  </si>
  <si>
    <r>
      <rPr>
        <b/>
        <sz val="10"/>
        <color rgb="FF000000"/>
        <rFont val="Times New Roman"/>
        <family val="1"/>
      </rPr>
      <t xml:space="preserve">Compensaciones al personal clave: </t>
    </r>
    <r>
      <rPr>
        <sz val="10"/>
        <color rgb="FF000000"/>
        <rFont val="Times New Roman"/>
        <family val="1"/>
      </rPr>
      <t xml:space="preserve">
La Sociedad ha definido para estos efectos considerar personal clave a los ejecutivos que definen las políticas y lineamientos macro para la Sociedad y que afectan directamente los resultados del negocio, considerando a los niveles de Presidente y Directores. 
La compensación pagada o por pagar al personal directivo clave es la siguiente:</t>
    </r>
  </si>
  <si>
    <t>Compensación al personal clave</t>
  </si>
  <si>
    <t>Aportes para aumento de capital</t>
  </si>
  <si>
    <t>Reserva de Revalúo</t>
  </si>
  <si>
    <t>Revalúo Técnico</t>
  </si>
  <si>
    <t>Reserva Legal</t>
  </si>
  <si>
    <t xml:space="preserve"> Total</t>
  </si>
  <si>
    <t>Aportes de accionistas</t>
  </si>
  <si>
    <t>Revalúo de bienes de uso</t>
  </si>
  <si>
    <t>Resultados acumulados (**)</t>
  </si>
  <si>
    <t>Saldo al 31 de diciembre de 2021</t>
  </si>
  <si>
    <t>(*) Los aportes de los accionistas para futura capitalización, fueron aprobados según las Actas de Directorio Nro. 271 de fecha 01/12/2020, por valor de USD 600.000, y la Nro. 273 del 28/12/2020, por valor de USD 500.000.</t>
  </si>
  <si>
    <t>(**) Por Escritura Nro. 497 de fecha 18/10/2021 se hace transcripción del Acta de Asamblea General Extraordinaria y Ordinaria de Accionistas, Acta Nro. 31 de fecha 13/09/2021 Modificación de Estatutos Sociales por aumento de capital donde se resolvió.      aumentar el capital social de la empresa en la suma de Gs. 90.000.000.000, elevando de tal forma el capital social a Gs. 200.000.0000.000. El acta Nro. 32 de fecha 13/09/2021 confirma la emisión de acciones, por la suma de Gs. 90.000.000.000 y que serán integrados en su totalidad con los resultados acumulados de la sociedad al 31.12.2021. El Anexo y las notas 1 a 20 que se acompañan forman parte integral de los estados financieros.</t>
  </si>
  <si>
    <t>Fecha de contabilización</t>
  </si>
  <si>
    <t>30/12/2021</t>
  </si>
  <si>
    <t>1.</t>
  </si>
  <si>
    <t>ACTIVIDADES DE OPERACIÓN</t>
  </si>
  <si>
    <t>Cobranzas efectuadas a clientes</t>
  </si>
  <si>
    <t>Pagos efectuados a proveedores y empleados</t>
  </si>
  <si>
    <t>Caja generada por las operaciones</t>
  </si>
  <si>
    <t>Flujos netos de efectivo por actividades de operación</t>
  </si>
  <si>
    <t>2.</t>
  </si>
  <si>
    <t>ACTIVIDADES DE INVERSIÓN</t>
  </si>
  <si>
    <t>Adquisiciones de bienes de uso e intangibles</t>
  </si>
  <si>
    <t>Cobros por venta de bienes de uso</t>
  </si>
  <si>
    <t>Intereses cobrados en inversiones financieras</t>
  </si>
  <si>
    <t>Flujos netos de efectivo por actividades de inversión</t>
  </si>
  <si>
    <t>3.</t>
  </si>
  <si>
    <t>ACTIVIDADES DE FINANCIACIÓN</t>
  </si>
  <si>
    <t>Efectivo (utilizado en) / proveniente de préstamos financieros</t>
  </si>
  <si>
    <t>Flujos netos de efectivo por actividades de financiación</t>
  </si>
  <si>
    <t>Efecto de las variaciones en tipo de cambio sobre Caja</t>
  </si>
  <si>
    <t>4.</t>
  </si>
  <si>
    <t>Incremento neto de efectivo y equivalentes</t>
  </si>
  <si>
    <t>5.</t>
  </si>
  <si>
    <t>Efectivo y equivalentes al inicio</t>
  </si>
  <si>
    <t>6.</t>
  </si>
  <si>
    <t>Efectivo y equivalentes al final</t>
  </si>
  <si>
    <t>CONTROL</t>
  </si>
  <si>
    <t>Las diferencias de cambio originadas por fluctuaciones en los tipos de cambio producidos entre las fechas de concertación de las operaciones y su liquidación o valuación al cierre del ejercicio, son reconocidas en resultados.</t>
  </si>
  <si>
    <t>Para la preparación del estado de flujos de efectivo se consideraron dentro del concepto de efectivo los saldos en efectivo, disponibilidades en cuentas bancarias y las inversiones en Fondos Mutuos dada su alta liquidez, que son fácilmente convertibles en efectivo y están sujetos a un riesgo insignificante de cambios en su valor.</t>
  </si>
  <si>
    <t>Nota 23 - Saldos y transacciones con partes relacionadas</t>
  </si>
  <si>
    <t>Saldos y transacciones con partes relacionadas</t>
  </si>
  <si>
    <t>Nota 23</t>
  </si>
  <si>
    <t>Nota 22</t>
  </si>
  <si>
    <t>Instrumentos financieros</t>
  </si>
  <si>
    <t>2022</t>
  </si>
  <si>
    <t>Dic-2022</t>
  </si>
  <si>
    <t>Intereses pagados</t>
  </si>
  <si>
    <t>Aplicación de previsiones</t>
  </si>
  <si>
    <t>Anticipo y retenciones de impuesto a la renta</t>
  </si>
  <si>
    <t>Anticipos para despacho de importación</t>
  </si>
  <si>
    <t>Compañias vinculadas (Nota 15)</t>
  </si>
  <si>
    <t>Importaciones en curso</t>
  </si>
  <si>
    <t>Nota 7.1- Bienes de uso e intagibles</t>
  </si>
  <si>
    <t>Aeronaves</t>
  </si>
  <si>
    <t>Licencias Informáticas</t>
  </si>
  <si>
    <t>Nota 7.2  Movimiento de bienes de uso e intagibles</t>
  </si>
  <si>
    <t>Valor Neto del ejercicio 2021</t>
  </si>
  <si>
    <t>Altas</t>
  </si>
  <si>
    <t>Depreciación</t>
  </si>
  <si>
    <t>Valor Neto del ejercicio 2022</t>
  </si>
  <si>
    <t>Intereses bancarios a pagar CP</t>
  </si>
  <si>
    <t>Intereses bursatiles a devengar CP</t>
  </si>
  <si>
    <t>Intereses bancarios a devengar CP</t>
  </si>
  <si>
    <t>Bonos emitidos Gs.</t>
  </si>
  <si>
    <t>Bonos emitidos USD</t>
  </si>
  <si>
    <t>Banco Itaú capital Gs. CP</t>
  </si>
  <si>
    <t>Banco Itaú capital Gs.Largo Plazo</t>
  </si>
  <si>
    <t>Banco Itaú capital USD.Largo Plazo</t>
  </si>
  <si>
    <t>Intereses bursatiles a pagar LP</t>
  </si>
  <si>
    <t>Intereses bancarios a pagar - NC</t>
  </si>
  <si>
    <t>Intereses bursatiles a devengar - NC</t>
  </si>
  <si>
    <t>Intereses bancarios a devengar - NC</t>
  </si>
  <si>
    <t>Ventas de scrap</t>
  </si>
  <si>
    <t>Costo de ventas scrap</t>
  </si>
  <si>
    <t>RESULTADOS DIVERSOS</t>
  </si>
  <si>
    <t>Deudas financieras USD</t>
  </si>
  <si>
    <t>Pasivo No corriente</t>
  </si>
  <si>
    <r>
      <t xml:space="preserve">Deudas financieras </t>
    </r>
    <r>
      <rPr>
        <sz val="10"/>
        <color theme="0"/>
        <rFont val="Times New Roman"/>
        <family val="1"/>
      </rPr>
      <t>USD - NC</t>
    </r>
  </si>
  <si>
    <t>Total pasivo No corriente</t>
  </si>
  <si>
    <t xml:space="preserve">Total pasivo </t>
  </si>
  <si>
    <t>ACTIVO CORRIENTE</t>
  </si>
  <si>
    <t>Bienes de cambio (Nota 6)</t>
  </si>
  <si>
    <t>Glassber S.A.</t>
  </si>
  <si>
    <t>Deudas comerciales (Nota 8)</t>
  </si>
  <si>
    <t>Saldo al 31 de diciembre de 2022</t>
  </si>
  <si>
    <t>Cargo deudas incobrables</t>
  </si>
  <si>
    <r>
      <rPr>
        <b/>
        <i/>
        <sz val="10"/>
        <rFont val="Times New Roman"/>
        <family val="1"/>
      </rPr>
      <t xml:space="preserve">E-MAIL </t>
    </r>
    <r>
      <rPr>
        <i/>
        <sz val="10"/>
        <rFont val="Times New Roman"/>
        <family val="1"/>
      </rPr>
      <t xml:space="preserve">: VILUX@VILUX.COM.PY         </t>
    </r>
    <r>
      <rPr>
        <b/>
        <i/>
        <sz val="10"/>
        <rFont val="Times New Roman"/>
        <family val="1"/>
      </rPr>
      <t>SITIO WEB</t>
    </r>
    <r>
      <rPr>
        <i/>
        <sz val="10"/>
        <rFont val="Times New Roman"/>
        <family val="1"/>
      </rPr>
      <t>: WWW.VILUX.COM.PY</t>
    </r>
  </si>
  <si>
    <t xml:space="preserve"> Dic-2022 </t>
  </si>
  <si>
    <t>Bancos reales</t>
  </si>
  <si>
    <t>-</t>
  </si>
  <si>
    <t>Anticipos a partes relacionadas por vidrios (Nota 15)</t>
  </si>
  <si>
    <t xml:space="preserve">                        - </t>
  </si>
  <si>
    <t>Previsión para juicios laborales</t>
  </si>
  <si>
    <t>Dic-2022         Dic-2021</t>
  </si>
  <si>
    <t>Las notas 1 a 21 que se acompañan forman parte integral de los estados financieros.</t>
  </si>
  <si>
    <t>CORRESPONDIENTE AL PERIODO INICIADO EL 1º DE ENERO DE 2022 AL 31 DE MARZO DE 2023</t>
  </si>
  <si>
    <t>Gastos a devengar</t>
  </si>
  <si>
    <t>Alukler S.A.</t>
  </si>
  <si>
    <t>Transportadora Carlos Costa S.A.</t>
  </si>
  <si>
    <t>Notas a los Estados Financieros al 31 de marzo de 2023</t>
  </si>
  <si>
    <t>nómina de personal.</t>
  </si>
  <si>
    <t>de la ciudad de Fernando de la Mora. Al 31 de marzo de 2023 la Sociedad contaba con 393 personas en su</t>
  </si>
  <si>
    <r>
      <t xml:space="preserve">Los estados financieros se han preparado siguiendo los criterios de las Normas de Información Financiera emitidas por el Consejo de Contadores Públicos del Paraguay sobre la base de costos históricos, excepto para el caso de activos y pasivos en moneda extranjera y los bienes de uso según se explica en los puntos c. y h. de la presente nota, y no reconocen en forma integral los efectos de la inflación sobre la situación patrimonial y financiera de la Sociedad, sobre los resultados de sus operaciones y los flujos de efectivo. De haberse aplicado una corrección monetaria integral de los estados financieros, podrían haber surgido diferencias en la presentación de la situación patrimonial y financiera de la Sociedad, en los resultados de sus operaciones y en los flujos de efectivo al 31 de diciembre de 2022 y 2021. Según el índice general de precios del consumo (IPC) publicado por el Banco Central del Paraguay, </t>
    </r>
    <r>
      <rPr>
        <sz val="11"/>
        <color rgb="FFFF0000"/>
        <rFont val="Times New Roman"/>
        <family val="1"/>
      </rPr>
      <t xml:space="preserve">la inflación fue de 8,1% en el año 2022 y 6,8% en el año 2021.  </t>
    </r>
    <r>
      <rPr>
        <sz val="11"/>
        <color rgb="FF000000"/>
        <rFont val="Times New Roman"/>
        <family val="1"/>
      </rPr>
      <t xml:space="preserve">                                                                                                                                                  </t>
    </r>
    <r>
      <rPr>
        <b/>
        <sz val="11"/>
        <color rgb="FF000000"/>
        <rFont val="Times New Roman"/>
        <family val="1"/>
      </rPr>
      <t>Información comparativa:</t>
    </r>
    <r>
      <rPr>
        <sz val="11"/>
        <color rgb="FF000000"/>
        <rFont val="Times New Roman"/>
        <family val="1"/>
      </rPr>
      <t xml:space="preserve">
Los estados financieros al 31 de marzo de 2023 y la información complementaria relacionada con ellos, se presentan en forma comparativa con los correspondientes estados e información complementaria del año finalizado el 31 de diciembre de 2022. Algunas cifras correspondientes al año terminado el 31 de diciembre de 2022 fueron reclasificadas en los presentes estados financieros con el fin de hacerlas comparables con las del año actual y facilitar su comparación.</t>
    </r>
  </si>
  <si>
    <t>La preparación de los estados financieros requiere por parte de la Dirección de la Sociedad la aplicación de estimaciones contables relevantes y la realización de juicios y supuestos en el proceso de aplicación de las políticas contables que afectan a los importes de activos y pasivos registrados y los activos y pasivos contingentes revelados a la fecha de la emisión de los presentes estados financieros, como así también los ingresos y gastos registrados en el año. Los resultados reales pueden diferir de las estimaciones realizadas.
A pesar de que las estimaciones realizadas por la Dirección de la Sociedad se han calculado en función de la mejor información disponible al 31 de marzo de 2023, es posible que acontecimientos que puedan tener lugar en el futuro obliguen a su modificación en los próximos años. El efecto en los estados financieros de las modificaciones que, en su caso, se derivasen de los ajustes a efectuar durante los próximos años, es reconocido en el año en que la estimación es modificada y en los años futuros afectados, o sea, se registra en forma prospectiva.                                                                                                                                                                                                                                                    Las áreas más significativas en las que la Dirección de la Sociedad ha realizado estimaciones de incertidumbre y juicios críticos en la aplicación de políticas contables y que tienen un mayor efecto sobre el importe reconocido en los estados financieros conciernen las previsiones para deudores incobrables, los valores residuales y las depreciaciones de las propiedades, planta y equipo y el cargo por impuesto a la renta. Los resultados reales futuros pueden diferir de las estimaciones y evaluaciones realizadas a la fecha de preparación de los presentes estados financieros.</t>
  </si>
  <si>
    <t>Los activos y pasivos en moneda extranjera se valúan a los tipos de cambio vigentes a la fecha de cierre del ejercicio (ver Nota 13). Al 31 de diciembre de 2023 y 2022 los tipos de cambio vigentes eran los siguientes:</t>
  </si>
  <si>
    <t xml:space="preserve"> 31 de diciembre de 2022</t>
  </si>
  <si>
    <t>31 de marzo de  2023</t>
  </si>
  <si>
    <t>Estados Financieros al 31 de marzo de 2023</t>
  </si>
  <si>
    <t>Balance General al 31 de marzo de 2023</t>
  </si>
  <si>
    <t>Estado de Resultado al 31 de marzo de 2023</t>
  </si>
  <si>
    <t>Estado  de  Evolución  del  Patrimonio  por  el  ejercicio  anual  terminado  el   31  de marzo de 2023</t>
  </si>
  <si>
    <t>Estado de Flujos de Efectivo por el año terminado el 31 de marzo de 2023</t>
  </si>
  <si>
    <t>Mar-2023</t>
  </si>
  <si>
    <t>Mar-2022               Dic-2022</t>
  </si>
  <si>
    <t>Mar-2022</t>
  </si>
  <si>
    <t>Marz-2022</t>
  </si>
  <si>
    <t>CUADRO DE BIENES DE USO, INTANGIBLES Y AMORTIZACIONES AL 31 DE MARZO DE 2023</t>
  </si>
  <si>
    <t>Intereses bursatiles a pagar CP</t>
  </si>
  <si>
    <t>Partes relacionadas (Nota 23)</t>
  </si>
  <si>
    <t xml:space="preserve"> Mar-2022 </t>
  </si>
  <si>
    <t>Depreciaciones Adm</t>
  </si>
  <si>
    <t>Otros ingresos</t>
  </si>
  <si>
    <t>Depreciacion Adm</t>
  </si>
  <si>
    <t>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</si>
</sst>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_-;\-* #,##0_-;_-* &quot;-&quot;_-;_-@_-"/>
    <numFmt numFmtId="43" formatCode="_-* #,##0.00_-;\-* #,##0.00_-;_-* &quot;-&quot;??_-;_-@_-"/>
    <numFmt numFmtId="164" formatCode="_ * #,##0.00_ ;_ * \-#,##0.00_ ;_ * &quot;-&quot;??_ ;_ @_ "/>
    <numFmt numFmtId="165" formatCode="_ * #,##0_ ;_ * \-#,##0_ ;_ * &quot;-&quot;??_ ;_ @_ "/>
    <numFmt numFmtId="166" formatCode="0.0%"/>
    <numFmt numFmtId="167" formatCode="General_)"/>
    <numFmt numFmtId="168" formatCode="_(* #,##0.00_);_(* \(#,##0.00\);_(* &quot;-&quot;??_);_(@_)"/>
    <numFmt numFmtId="169" formatCode="#,##0_);\(#,##0\);\ &quot;-&quot;_)"/>
    <numFmt numFmtId="170" formatCode="_(* #,##0_);_(* \(#,##0\);_(* &quot;-&quot;_);_(@_)"/>
    <numFmt numFmtId="171" formatCode="_ * #,##0_ ;_ * \-#,##0_ ;_ * &quot;-&quot;_ ;_ @_ "/>
    <numFmt numFmtId="172" formatCode="_(* #,##0_);_(* \(#,##0\);_(* &quot;-&quot;??_);_(@_)"/>
    <numFmt numFmtId="173" formatCode="#,##0_ ;\-#,##0\ "/>
    <numFmt numFmtId="174" formatCode="#,##0,;\-#,##0,"/>
    <numFmt numFmtId="175" formatCode="_-* #,##0_-;\(#,##0\)_-;_-* &quot;&quot;_-;_-@_-"/>
    <numFmt numFmtId="176" formatCode="_ [$€]\ * #,##0.00_ ;_ [$€]\ * \-#,##0.00_ ;_ [$€]\ * &quot;-&quot;??_ ;_ @_ "/>
    <numFmt numFmtId="177" formatCode="_(* #,##0.00_);_(* \(#,##0.00\);_(* &quot;-&quot;_);_(@_)"/>
    <numFmt numFmtId="178" formatCode="[$-409]mmm\-yy;@"/>
    <numFmt numFmtId="179" formatCode="_-* #,##0_-;\-* #,##0_-;_-* &quot;-&quot;??_-;_-@_-"/>
    <numFmt numFmtId="180" formatCode="_-* #,##0.00_-;\-* #,##0.00_-;_-* &quot;-&quot;_-;_-@_-"/>
    <numFmt numFmtId="181" formatCode="_ * #,##0.00_ ;_ * \-#,##0.00_ ;_ * &quot;-&quot;_ ;_ @_ "/>
  </numFmts>
  <fonts count="72" x14ac:knownFonts="1">
    <font>
      <sz val="12"/>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10"/>
      <name val="Arial"/>
      <family val="2"/>
    </font>
    <font>
      <sz val="10"/>
      <name val="Times New Roman"/>
      <family val="1"/>
    </font>
    <font>
      <b/>
      <i/>
      <sz val="10"/>
      <name val="Times New Roman"/>
      <family val="1"/>
    </font>
    <font>
      <i/>
      <sz val="10"/>
      <name val="Times New Roman"/>
      <family val="1"/>
    </font>
    <font>
      <b/>
      <sz val="10"/>
      <name val="Times New Roman"/>
      <family val="1"/>
    </font>
    <font>
      <sz val="11"/>
      <color theme="1"/>
      <name val="Calibri"/>
      <family val="2"/>
      <scheme val="minor"/>
    </font>
    <font>
      <u/>
      <sz val="12"/>
      <color theme="10"/>
      <name val="Calibri"/>
      <family val="2"/>
      <scheme val="minor"/>
    </font>
    <font>
      <sz val="10"/>
      <color rgb="FF000000"/>
      <name val="Times New Roman"/>
      <family val="1"/>
    </font>
    <font>
      <b/>
      <sz val="10"/>
      <color rgb="FF000000"/>
      <name val="Times New Roman"/>
      <family val="1"/>
    </font>
    <font>
      <b/>
      <sz val="10"/>
      <color rgb="FFFFFFFF"/>
      <name val="Times New Roman"/>
      <family val="1"/>
    </font>
    <font>
      <u/>
      <sz val="11"/>
      <color rgb="FF0563C1"/>
      <name val="Calibri"/>
      <family val="2"/>
    </font>
    <font>
      <u/>
      <sz val="10"/>
      <color rgb="FF0563C1"/>
      <name val="Times New Roman"/>
      <family val="1"/>
    </font>
    <font>
      <sz val="11"/>
      <color rgb="FF000000"/>
      <name val="Calibri"/>
      <family val="2"/>
    </font>
    <font>
      <b/>
      <sz val="11"/>
      <color rgb="FF000000"/>
      <name val="Times New Roman"/>
      <family val="1"/>
    </font>
    <font>
      <sz val="11"/>
      <color rgb="FF000000"/>
      <name val="Times New Roman"/>
      <family val="1"/>
    </font>
    <font>
      <b/>
      <sz val="11"/>
      <color rgb="FFFFFFFF"/>
      <name val="Times New Roman"/>
      <family val="1"/>
    </font>
    <font>
      <b/>
      <sz val="11"/>
      <color rgb="FF002060"/>
      <name val="Times New Roman"/>
      <family val="1"/>
    </font>
    <font>
      <b/>
      <sz val="11"/>
      <name val="Times New Roman"/>
      <family val="1"/>
    </font>
    <font>
      <sz val="11"/>
      <name val="Times New Roman"/>
      <family val="1"/>
    </font>
    <font>
      <sz val="10"/>
      <color theme="1"/>
      <name val="Times New Roman"/>
      <family val="2"/>
    </font>
    <font>
      <b/>
      <i/>
      <sz val="10"/>
      <color rgb="FF000000"/>
      <name val="Times New Roman"/>
      <family val="1"/>
    </font>
    <font>
      <sz val="12"/>
      <color theme="1"/>
      <name val="Calibri"/>
      <family val="2"/>
    </font>
    <font>
      <i/>
      <sz val="10"/>
      <color rgb="FF000000"/>
      <name val="Times New Roman"/>
      <family val="1"/>
    </font>
    <font>
      <b/>
      <sz val="16"/>
      <color rgb="FF000000"/>
      <name val="Times New Roman"/>
      <family val="1"/>
    </font>
    <font>
      <b/>
      <sz val="14"/>
      <color rgb="FF000000"/>
      <name val="Times New Roman"/>
      <family val="1"/>
    </font>
    <font>
      <b/>
      <sz val="12"/>
      <color rgb="FF000000"/>
      <name val="Times New Roman"/>
      <family val="1"/>
    </font>
    <font>
      <sz val="12"/>
      <color rgb="FFFFFFFF"/>
      <name val="Calibri"/>
      <family val="2"/>
    </font>
    <font>
      <b/>
      <u/>
      <sz val="10"/>
      <color rgb="FFFFFFFF"/>
      <name val="Times New Roman"/>
      <family val="1"/>
    </font>
    <font>
      <b/>
      <u/>
      <sz val="10"/>
      <color rgb="FF000000"/>
      <name val="Times New Roman"/>
      <family val="1"/>
    </font>
    <font>
      <sz val="10"/>
      <color rgb="FFFFFFFF"/>
      <name val="Times New Roman"/>
      <family val="1"/>
    </font>
    <font>
      <b/>
      <sz val="10"/>
      <color rgb="FFFF0000"/>
      <name val="Times New Roman"/>
      <family val="1"/>
    </font>
    <font>
      <sz val="10"/>
      <name val="Helvetica"/>
      <family val="2"/>
    </font>
    <font>
      <b/>
      <sz val="14"/>
      <color rgb="FFFFFFFF"/>
      <name val="Times New Roman"/>
      <family val="1"/>
    </font>
    <font>
      <sz val="11"/>
      <color theme="1"/>
      <name val="Calibri"/>
      <family val="2"/>
    </font>
    <font>
      <sz val="9"/>
      <name val="Arial"/>
      <family val="2"/>
    </font>
    <font>
      <sz val="11"/>
      <color rgb="FF548235"/>
      <name val="Calibri"/>
      <family val="2"/>
    </font>
    <font>
      <sz val="11"/>
      <color indexed="8"/>
      <name val="Calibri"/>
      <family val="2"/>
    </font>
    <font>
      <sz val="11"/>
      <color rgb="FFFFFFFF"/>
      <name val="Times New Roman"/>
      <family val="1"/>
    </font>
    <font>
      <b/>
      <i/>
      <sz val="10"/>
      <color rgb="FF000000"/>
      <name val="Times New Roman"/>
      <family val="2"/>
    </font>
    <font>
      <sz val="10"/>
      <color theme="1"/>
      <name val="Arial"/>
      <family val="2"/>
    </font>
    <font>
      <sz val="11"/>
      <color rgb="FFFFFFFF"/>
      <name val="Calibri"/>
      <family val="2"/>
    </font>
    <font>
      <sz val="12"/>
      <color rgb="FF000000"/>
      <name val="Times New Roman"/>
      <family val="1"/>
    </font>
    <font>
      <i/>
      <sz val="11"/>
      <color rgb="FF000000"/>
      <name val="Times New Roman"/>
      <family val="1"/>
    </font>
    <font>
      <b/>
      <sz val="10"/>
      <color rgb="FF3366FF"/>
      <name val="Times New Roman"/>
      <family val="1"/>
    </font>
    <font>
      <u/>
      <sz val="11"/>
      <color rgb="FF0563C1"/>
      <name val="Times New Roman"/>
      <family val="1"/>
    </font>
    <font>
      <b/>
      <sz val="12"/>
      <name val="Times New Roman"/>
      <family val="1"/>
    </font>
    <font>
      <b/>
      <sz val="11"/>
      <color rgb="FF000000"/>
      <name val="Calibri"/>
      <family val="2"/>
    </font>
    <font>
      <b/>
      <sz val="10"/>
      <color rgb="FF000000"/>
      <name val="Arial"/>
      <family val="2"/>
    </font>
    <font>
      <sz val="11"/>
      <color rgb="FFFF0000"/>
      <name val="Calibri"/>
      <family val="2"/>
    </font>
    <font>
      <b/>
      <sz val="12"/>
      <color rgb="FFFFFFFF"/>
      <name val="Times New Roman"/>
      <family val="1"/>
    </font>
    <font>
      <b/>
      <sz val="9"/>
      <color rgb="FFFF0000"/>
      <name val="Times New Roman"/>
      <family val="1"/>
    </font>
    <font>
      <sz val="10"/>
      <name val="Verdana"/>
      <family val="2"/>
    </font>
    <font>
      <b/>
      <sz val="10"/>
      <color rgb="FFFFFFFF"/>
      <name val="Arial"/>
      <family val="2"/>
    </font>
    <font>
      <sz val="11"/>
      <color rgb="FFFF0000"/>
      <name val="Times New Roman"/>
      <family val="1"/>
    </font>
    <font>
      <b/>
      <sz val="11"/>
      <color indexed="8"/>
      <name val="Times New Roman"/>
      <family val="1"/>
    </font>
    <font>
      <b/>
      <sz val="11"/>
      <color indexed="9"/>
      <name val="Times New Roman"/>
      <family val="1"/>
    </font>
    <font>
      <sz val="10"/>
      <color theme="1"/>
      <name val="Times New Roman"/>
      <family val="1"/>
    </font>
    <font>
      <b/>
      <sz val="11"/>
      <color theme="0"/>
      <name val="Times New Roman"/>
      <family val="1"/>
    </font>
    <font>
      <b/>
      <sz val="10"/>
      <color theme="1"/>
      <name val="Times New Roman"/>
      <family val="1"/>
    </font>
    <font>
      <u/>
      <sz val="11"/>
      <name val="Calibri"/>
      <family val="2"/>
    </font>
    <font>
      <b/>
      <sz val="10"/>
      <color indexed="8"/>
      <name val="Times New Roman"/>
      <family val="1"/>
    </font>
    <font>
      <sz val="11"/>
      <color theme="1"/>
      <name val="Times New Roman"/>
      <family val="1"/>
    </font>
    <font>
      <sz val="10"/>
      <color theme="0"/>
      <name val="Times New Roman"/>
      <family val="1"/>
    </font>
    <font>
      <sz val="10"/>
      <color indexed="8"/>
      <name val="Times New Roman"/>
      <family val="1"/>
    </font>
    <font>
      <b/>
      <sz val="10"/>
      <color theme="9" tint="-0.249977111117893"/>
      <name val="Times New Roman"/>
      <family val="1"/>
    </font>
    <font>
      <b/>
      <sz val="12"/>
      <color indexed="8"/>
      <name val="Times New Roman"/>
      <family val="1"/>
    </font>
    <font>
      <b/>
      <u/>
      <sz val="10"/>
      <color indexed="8"/>
      <name val="Times New Roman"/>
      <family val="1"/>
    </font>
    <font>
      <sz val="12"/>
      <name val="Times New Roman"/>
      <family val="1"/>
    </font>
  </fonts>
  <fills count="13">
    <fill>
      <patternFill patternType="none"/>
    </fill>
    <fill>
      <patternFill patternType="gray125"/>
    </fill>
    <fill>
      <patternFill patternType="lightGray">
        <fgColor rgb="FF000000"/>
        <bgColor rgb="FFCCCCCC"/>
      </patternFill>
    </fill>
    <fill>
      <patternFill patternType="solid">
        <fgColor rgb="FF305496"/>
        <bgColor rgb="FF000000"/>
      </patternFill>
    </fill>
    <fill>
      <patternFill patternType="solid">
        <fgColor rgb="FFFFFFFF"/>
        <bgColor rgb="FF000000"/>
      </patternFill>
    </fill>
    <fill>
      <patternFill patternType="solid">
        <fgColor rgb="FF002060"/>
        <bgColor rgb="FF000000"/>
      </patternFill>
    </fill>
    <fill>
      <patternFill patternType="solid">
        <fgColor rgb="FF203764"/>
        <bgColor rgb="FF000000"/>
      </patternFill>
    </fill>
    <fill>
      <patternFill patternType="solid">
        <fgColor theme="0"/>
        <bgColor indexed="64"/>
      </patternFill>
    </fill>
    <fill>
      <patternFill patternType="solid">
        <fgColor rgb="FF004080"/>
        <bgColor rgb="FF000000"/>
      </patternFill>
    </fill>
    <fill>
      <patternFill patternType="solid">
        <fgColor rgb="FFBFBFBF"/>
        <bgColor rgb="FFFFFFFF"/>
      </patternFill>
    </fill>
    <fill>
      <patternFill patternType="solid">
        <fgColor rgb="FFFFFFFF"/>
        <bgColor rgb="FFFFFFFF"/>
      </patternFill>
    </fill>
    <fill>
      <patternFill patternType="solid">
        <fgColor theme="4" tint="-0.499984740745262"/>
        <bgColor indexed="64"/>
      </patternFill>
    </fill>
    <fill>
      <patternFill patternType="solid">
        <fgColor rgb="FFFFFFFF"/>
        <bgColor indexed="64"/>
      </patternFill>
    </fill>
  </fills>
  <borders count="29">
    <border>
      <left/>
      <right/>
      <top/>
      <bottom/>
      <diagonal/>
    </border>
    <border>
      <left/>
      <right/>
      <top style="thick">
        <color rgb="FF333F4F"/>
      </top>
      <bottom/>
      <diagonal/>
    </border>
    <border>
      <left/>
      <right/>
      <top/>
      <bottom style="thin">
        <color auto="1"/>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auto="1"/>
      </top>
      <bottom style="thin">
        <color auto="1"/>
      </bottom>
      <diagonal/>
    </border>
    <border>
      <left/>
      <right/>
      <top/>
      <bottom style="double">
        <color auto="1"/>
      </bottom>
      <diagonal/>
    </border>
    <border>
      <left/>
      <right/>
      <top style="thin">
        <color indexed="64"/>
      </top>
      <bottom style="double">
        <color indexed="64"/>
      </bottom>
      <diagonal/>
    </border>
  </borders>
  <cellStyleXfs count="54">
    <xf numFmtId="0" fontId="0" fillId="0" borderId="0"/>
    <xf numFmtId="43" fontId="3" fillId="0" borderId="0" applyFont="0" applyFill="0" applyBorder="0" applyAlignment="0" applyProtection="0"/>
    <xf numFmtId="41" fontId="3" fillId="0" borderId="0" applyFont="0" applyFill="0" applyBorder="0" applyAlignment="0" applyProtection="0"/>
    <xf numFmtId="9" fontId="3" fillId="0" borderId="0" applyFont="0" applyFill="0" applyBorder="0" applyAlignment="0" applyProtection="0"/>
    <xf numFmtId="0" fontId="4" fillId="0" borderId="0"/>
    <xf numFmtId="0" fontId="9" fillId="0" borderId="0"/>
    <xf numFmtId="164" fontId="4" fillId="0" borderId="0" applyFont="0" applyFill="0" applyBorder="0" applyAlignment="0" applyProtection="0"/>
    <xf numFmtId="0" fontId="10" fillId="0" borderId="0" applyNumberFormat="0" applyFill="0" applyBorder="0" applyAlignment="0" applyProtection="0"/>
    <xf numFmtId="0" fontId="9" fillId="0" borderId="0"/>
    <xf numFmtId="167" fontId="4" fillId="0" borderId="0"/>
    <xf numFmtId="168" fontId="9" fillId="0" borderId="0" applyFont="0" applyFill="0" applyBorder="0" applyAlignment="0" applyProtection="0"/>
    <xf numFmtId="0" fontId="16" fillId="0" borderId="0" applyNumberFormat="0" applyFill="0" applyBorder="0" applyAlignment="0" applyProtection="0"/>
    <xf numFmtId="0" fontId="9" fillId="0" borderId="0"/>
    <xf numFmtId="0" fontId="23" fillId="0" borderId="0"/>
    <xf numFmtId="0" fontId="4" fillId="0" borderId="0"/>
    <xf numFmtId="0" fontId="9" fillId="0" borderId="0"/>
    <xf numFmtId="0" fontId="16" fillId="0" borderId="0" applyNumberFormat="0" applyFill="0" applyBorder="0" applyAlignment="0" applyProtection="0"/>
    <xf numFmtId="0" fontId="4" fillId="0" borderId="0" applyNumberFormat="0" applyFill="0" applyBorder="0" applyAlignment="0" applyProtection="0"/>
    <xf numFmtId="0" fontId="4" fillId="0" borderId="0"/>
    <xf numFmtId="0" fontId="4" fillId="0" borderId="0"/>
    <xf numFmtId="0" fontId="4" fillId="0" borderId="0"/>
    <xf numFmtId="164" fontId="40" fillId="0" borderId="0" applyFont="0" applyFill="0" applyBorder="0" applyAlignment="0" applyProtection="0"/>
    <xf numFmtId="171" fontId="40" fillId="0" borderId="0" applyFont="0" applyFill="0" applyBorder="0" applyAlignment="0" applyProtection="0"/>
    <xf numFmtId="0" fontId="23" fillId="0" borderId="0"/>
    <xf numFmtId="0" fontId="4" fillId="0" borderId="0"/>
    <xf numFmtId="171" fontId="43" fillId="0" borderId="0" applyFont="0" applyFill="0" applyBorder="0" applyAlignment="0" applyProtection="0"/>
    <xf numFmtId="0" fontId="4" fillId="0" borderId="0"/>
    <xf numFmtId="0" fontId="9" fillId="0" borderId="0" applyNumberFormat="0" applyFill="0" applyBorder="0" applyAlignment="0" applyProtection="0"/>
    <xf numFmtId="0" fontId="16" fillId="0" borderId="0" applyNumberFormat="0" applyFill="0" applyBorder="0" applyAlignment="0" applyProtection="0"/>
    <xf numFmtId="9" fontId="40" fillId="0" borderId="0" applyFont="0" applyFill="0" applyBorder="0" applyAlignment="0" applyProtection="0"/>
    <xf numFmtId="164" fontId="9" fillId="0" borderId="0" applyFont="0" applyFill="0" applyBorder="0" applyAlignment="0" applyProtection="0"/>
    <xf numFmtId="171" fontId="9" fillId="0" borderId="0" applyFont="0" applyFill="0" applyBorder="0" applyAlignment="0" applyProtection="0"/>
    <xf numFmtId="168" fontId="23" fillId="0" borderId="0" applyFont="0" applyFill="0" applyBorder="0" applyAlignment="0" applyProtection="0"/>
    <xf numFmtId="0" fontId="9" fillId="0" borderId="0" applyNumberFormat="0" applyFill="0" applyBorder="0" applyAlignment="0" applyProtection="0"/>
    <xf numFmtId="0" fontId="16" fillId="0" borderId="0" applyNumberFormat="0" applyFill="0" applyBorder="0" applyAlignment="0" applyProtection="0"/>
    <xf numFmtId="168" fontId="9" fillId="0" borderId="0" applyFont="0" applyFill="0" applyBorder="0" applyAlignment="0" applyProtection="0"/>
    <xf numFmtId="176" fontId="35" fillId="0" borderId="0" applyFont="0" applyFill="0" applyBorder="0" applyAlignment="0" applyProtection="0"/>
    <xf numFmtId="0" fontId="4" fillId="0" borderId="0"/>
    <xf numFmtId="171" fontId="40" fillId="0" borderId="0" applyFont="0" applyFill="0" applyBorder="0" applyAlignment="0" applyProtection="0"/>
    <xf numFmtId="0" fontId="55" fillId="0" borderId="0"/>
    <xf numFmtId="164" fontId="9" fillId="0" borderId="0" applyFont="0" applyFill="0" applyBorder="0" applyAlignment="0" applyProtection="0"/>
    <xf numFmtId="0" fontId="55" fillId="0" borderId="0"/>
    <xf numFmtId="171" fontId="2" fillId="0" borderId="0" applyFont="0" applyFill="0" applyBorder="0" applyAlignment="0" applyProtection="0"/>
    <xf numFmtId="0" fontId="4" fillId="0" borderId="0"/>
    <xf numFmtId="168" fontId="1" fillId="0" borderId="0" applyFont="0" applyFill="0" applyBorder="0" applyAlignment="0" applyProtection="0"/>
    <xf numFmtId="168" fontId="71"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0" fontId="71" fillId="0" borderId="0">
      <alignment vertical="top"/>
    </xf>
    <xf numFmtId="0" fontId="1" fillId="0" borderId="0"/>
  </cellStyleXfs>
  <cellXfs count="484">
    <xf numFmtId="0" fontId="0" fillId="0" borderId="0" xfId="0"/>
    <xf numFmtId="0" fontId="5" fillId="0" borderId="0" xfId="4" applyFont="1"/>
    <xf numFmtId="0" fontId="5" fillId="0" borderId="1" xfId="4" applyFont="1" applyBorder="1"/>
    <xf numFmtId="0" fontId="6" fillId="0" borderId="0" xfId="4" applyFont="1" applyAlignment="1">
      <alignment vertical="center" wrapText="1"/>
    </xf>
    <xf numFmtId="0" fontId="5" fillId="0" borderId="0" xfId="4" applyFont="1" applyAlignment="1">
      <alignment horizontal="right" vertical="center"/>
    </xf>
    <xf numFmtId="0" fontId="5" fillId="0" borderId="0" xfId="4" applyFont="1" applyAlignment="1">
      <alignment horizontal="justify" vertical="center"/>
    </xf>
    <xf numFmtId="0" fontId="7" fillId="0" borderId="0" xfId="4" applyFont="1" applyAlignment="1">
      <alignment vertical="center" wrapText="1"/>
    </xf>
    <xf numFmtId="0" fontId="7" fillId="0" borderId="0" xfId="4" applyFont="1" applyAlignment="1">
      <alignment horizontal="justify" vertical="center"/>
    </xf>
    <xf numFmtId="0" fontId="6" fillId="0" borderId="3" xfId="4" applyFont="1" applyBorder="1" applyAlignment="1">
      <alignment vertical="center"/>
    </xf>
    <xf numFmtId="0" fontId="7" fillId="0" borderId="3" xfId="4" applyFont="1" applyBorder="1" applyAlignment="1">
      <alignment vertical="center"/>
    </xf>
    <xf numFmtId="0" fontId="5" fillId="0" borderId="3" xfId="4" applyFont="1" applyBorder="1"/>
    <xf numFmtId="0" fontId="6" fillId="0" borderId="0" xfId="4" applyFont="1" applyAlignment="1">
      <alignment vertical="center"/>
    </xf>
    <xf numFmtId="0" fontId="6" fillId="0" borderId="0" xfId="4" applyFont="1" applyAlignment="1">
      <alignment horizontal="left" vertical="center" wrapText="1"/>
    </xf>
    <xf numFmtId="0" fontId="8" fillId="2" borderId="4" xfId="4" applyFont="1" applyFill="1" applyBorder="1" applyAlignment="1">
      <alignment horizontal="center" vertical="center" wrapText="1"/>
    </xf>
    <xf numFmtId="3" fontId="5" fillId="0" borderId="4" xfId="4" applyNumberFormat="1" applyFont="1" applyBorder="1" applyAlignment="1">
      <alignment horizontal="left" vertical="center" wrapText="1"/>
    </xf>
    <xf numFmtId="0" fontId="5" fillId="0" borderId="0" xfId="5" applyFont="1" applyAlignment="1">
      <alignment horizontal="justify" vertical="top" wrapText="1"/>
    </xf>
    <xf numFmtId="0" fontId="5" fillId="0" borderId="0" xfId="5" applyFont="1" applyAlignment="1">
      <alignment horizontal="left" vertical="top"/>
    </xf>
    <xf numFmtId="0" fontId="8" fillId="2" borderId="5" xfId="4" applyFont="1" applyFill="1" applyBorder="1" applyAlignment="1">
      <alignment horizontal="center" vertical="center" wrapText="1"/>
    </xf>
    <xf numFmtId="3" fontId="5" fillId="0" borderId="6" xfId="4" applyNumberFormat="1" applyFont="1" applyBorder="1" applyAlignment="1">
      <alignment horizontal="center" vertical="center" wrapText="1"/>
    </xf>
    <xf numFmtId="0" fontId="5" fillId="0" borderId="7" xfId="4" applyFont="1" applyBorder="1" applyAlignment="1">
      <alignment horizontal="center" vertical="center" wrapText="1"/>
    </xf>
    <xf numFmtId="3" fontId="5" fillId="0" borderId="7" xfId="4" applyNumberFormat="1" applyFont="1" applyBorder="1" applyAlignment="1">
      <alignment horizontal="center" vertical="center" wrapText="1"/>
    </xf>
    <xf numFmtId="165" fontId="5" fillId="0" borderId="7" xfId="6" applyNumberFormat="1" applyFont="1" applyFill="1" applyBorder="1" applyAlignment="1">
      <alignment horizontal="right" vertical="center" wrapText="1"/>
    </xf>
    <xf numFmtId="3" fontId="8" fillId="0" borderId="6" xfId="4" applyNumberFormat="1" applyFont="1" applyBorder="1" applyAlignment="1">
      <alignment horizontal="center" vertical="center" wrapText="1"/>
    </xf>
    <xf numFmtId="165" fontId="8" fillId="0" borderId="7" xfId="4" applyNumberFormat="1" applyFont="1" applyBorder="1" applyAlignment="1">
      <alignment horizontal="right" vertical="center" wrapText="1"/>
    </xf>
    <xf numFmtId="166" fontId="5" fillId="0" borderId="7" xfId="6" applyNumberFormat="1" applyFont="1" applyFill="1" applyBorder="1" applyAlignment="1">
      <alignment horizontal="right" vertical="center" wrapText="1"/>
    </xf>
    <xf numFmtId="0" fontId="11" fillId="0" borderId="0" xfId="8" applyFont="1"/>
    <xf numFmtId="0" fontId="12" fillId="0" borderId="0" xfId="8" applyFont="1" applyAlignment="1">
      <alignment horizontal="right"/>
    </xf>
    <xf numFmtId="0" fontId="13" fillId="3" borderId="0" xfId="8" applyFont="1" applyFill="1"/>
    <xf numFmtId="0" fontId="11" fillId="0" borderId="0" xfId="0" applyFont="1"/>
    <xf numFmtId="14" fontId="13" fillId="3" borderId="0" xfId="8" applyNumberFormat="1" applyFont="1" applyFill="1"/>
    <xf numFmtId="0" fontId="11" fillId="0" borderId="0" xfId="8" applyFont="1" applyAlignment="1">
      <alignment horizontal="center" vertical="center"/>
    </xf>
    <xf numFmtId="0" fontId="11" fillId="0" borderId="10" xfId="8" applyFont="1" applyBorder="1"/>
    <xf numFmtId="0" fontId="8" fillId="4" borderId="11" xfId="8" applyFont="1" applyFill="1" applyBorder="1" applyAlignment="1">
      <alignment horizontal="center" vertical="center"/>
    </xf>
    <xf numFmtId="0" fontId="12" fillId="0" borderId="12" xfId="8" applyFont="1" applyBorder="1" applyAlignment="1">
      <alignment horizontal="center" vertical="center"/>
    </xf>
    <xf numFmtId="0" fontId="8" fillId="4" borderId="13" xfId="8" applyFont="1" applyFill="1" applyBorder="1" applyAlignment="1">
      <alignment vertical="center"/>
    </xf>
    <xf numFmtId="0" fontId="8" fillId="4" borderId="14" xfId="8" applyFont="1" applyFill="1" applyBorder="1" applyAlignment="1">
      <alignment vertical="center"/>
    </xf>
    <xf numFmtId="0" fontId="12" fillId="0" borderId="15" xfId="8" applyFont="1" applyBorder="1" applyAlignment="1">
      <alignment horizontal="center" vertical="center"/>
    </xf>
    <xf numFmtId="0" fontId="11" fillId="0" borderId="0" xfId="8" applyFont="1" applyAlignment="1">
      <alignment horizontal="left"/>
    </xf>
    <xf numFmtId="0" fontId="11" fillId="0" borderId="13" xfId="8" applyFont="1" applyBorder="1"/>
    <xf numFmtId="0" fontId="11" fillId="0" borderId="14" xfId="8" applyFont="1" applyBorder="1"/>
    <xf numFmtId="0" fontId="14" fillId="0" borderId="15" xfId="7" applyFont="1" applyFill="1" applyBorder="1" applyAlignment="1">
      <alignment horizontal="center"/>
    </xf>
    <xf numFmtId="0" fontId="14" fillId="0" borderId="15" xfId="7" quotePrefix="1" applyFont="1" applyFill="1" applyBorder="1" applyAlignment="1">
      <alignment horizontal="center"/>
    </xf>
    <xf numFmtId="0" fontId="15" fillId="0" borderId="15" xfId="7" quotePrefix="1" applyFont="1" applyFill="1" applyBorder="1" applyAlignment="1">
      <alignment horizontal="center"/>
    </xf>
    <xf numFmtId="0" fontId="15" fillId="0" borderId="15" xfId="7" applyFont="1" applyFill="1" applyBorder="1" applyAlignment="1">
      <alignment horizontal="center"/>
    </xf>
    <xf numFmtId="0" fontId="8" fillId="4" borderId="16" xfId="8" applyFont="1" applyFill="1" applyBorder="1" applyAlignment="1">
      <alignment vertical="center"/>
    </xf>
    <xf numFmtId="0" fontId="11" fillId="0" borderId="17" xfId="8" applyFont="1" applyBorder="1"/>
    <xf numFmtId="0" fontId="14" fillId="0" borderId="18" xfId="7" quotePrefix="1" applyFont="1" applyFill="1" applyBorder="1" applyAlignment="1">
      <alignment horizontal="center"/>
    </xf>
    <xf numFmtId="0" fontId="17" fillId="0" borderId="0" xfId="5" applyFont="1"/>
    <xf numFmtId="0" fontId="18" fillId="0" borderId="0" xfId="5" applyFont="1"/>
    <xf numFmtId="0" fontId="14" fillId="4" borderId="0" xfId="7" applyFont="1" applyFill="1" applyBorder="1" applyAlignment="1">
      <alignment horizontal="center" vertical="center"/>
    </xf>
    <xf numFmtId="0" fontId="19" fillId="5" borderId="10" xfId="5" applyFont="1" applyFill="1" applyBorder="1" applyAlignment="1">
      <alignment vertical="center"/>
    </xf>
    <xf numFmtId="0" fontId="19" fillId="5" borderId="19" xfId="5" applyFont="1" applyFill="1" applyBorder="1" applyAlignment="1">
      <alignment vertical="center"/>
    </xf>
    <xf numFmtId="0" fontId="20" fillId="5" borderId="19" xfId="5" applyFont="1" applyFill="1" applyBorder="1" applyAlignment="1">
      <alignment vertical="center"/>
    </xf>
    <xf numFmtId="0" fontId="20" fillId="5" borderId="11" xfId="5" applyFont="1" applyFill="1" applyBorder="1" applyAlignment="1">
      <alignment vertical="center"/>
    </xf>
    <xf numFmtId="0" fontId="17" fillId="0" borderId="0" xfId="5" applyFont="1" applyAlignment="1">
      <alignment vertical="center"/>
    </xf>
    <xf numFmtId="0" fontId="19" fillId="0" borderId="13" xfId="5" applyFont="1" applyBorder="1" applyAlignment="1">
      <alignment vertical="center"/>
    </xf>
    <xf numFmtId="0" fontId="19" fillId="0" borderId="0" xfId="5" applyFont="1" applyAlignment="1">
      <alignment vertical="center"/>
    </xf>
    <xf numFmtId="0" fontId="17" fillId="0" borderId="14" xfId="5" applyFont="1" applyBorder="1" applyAlignment="1">
      <alignment vertical="center"/>
    </xf>
    <xf numFmtId="0" fontId="18" fillId="0" borderId="0" xfId="5" applyFont="1" applyAlignment="1">
      <alignment vertical="center"/>
    </xf>
    <xf numFmtId="0" fontId="18" fillId="0" borderId="13" xfId="5" applyFont="1" applyBorder="1" applyAlignment="1">
      <alignment vertical="center"/>
    </xf>
    <xf numFmtId="0" fontId="18" fillId="0" borderId="14" xfId="5" applyFont="1" applyBorder="1" applyAlignment="1">
      <alignment vertical="center"/>
    </xf>
    <xf numFmtId="0" fontId="18" fillId="0" borderId="13" xfId="5" applyFont="1" applyBorder="1"/>
    <xf numFmtId="0" fontId="18" fillId="0" borderId="14" xfId="5" applyFont="1" applyBorder="1"/>
    <xf numFmtId="0" fontId="19" fillId="5" borderId="11" xfId="5" applyFont="1" applyFill="1" applyBorder="1" applyAlignment="1">
      <alignment vertical="center"/>
    </xf>
    <xf numFmtId="0" fontId="18" fillId="0" borderId="10" xfId="5" applyFont="1" applyBorder="1" applyAlignment="1">
      <alignment vertical="center"/>
    </xf>
    <xf numFmtId="0" fontId="18" fillId="0" borderId="19" xfId="5" applyFont="1" applyBorder="1" applyAlignment="1">
      <alignment vertical="center"/>
    </xf>
    <xf numFmtId="0" fontId="18" fillId="0" borderId="11" xfId="5" applyFont="1" applyBorder="1" applyAlignment="1">
      <alignment vertical="center"/>
    </xf>
    <xf numFmtId="0" fontId="18" fillId="0" borderId="16" xfId="5" applyFont="1" applyBorder="1"/>
    <xf numFmtId="0" fontId="18" fillId="0" borderId="2" xfId="5" applyFont="1" applyBorder="1"/>
    <xf numFmtId="0" fontId="18" fillId="0" borderId="17" xfId="5" applyFont="1" applyBorder="1"/>
    <xf numFmtId="0" fontId="17" fillId="0" borderId="23" xfId="5" applyFont="1" applyBorder="1" applyAlignment="1">
      <alignment horizontal="justify" vertical="center"/>
    </xf>
    <xf numFmtId="0" fontId="18" fillId="0" borderId="24" xfId="5" applyFont="1" applyBorder="1"/>
    <xf numFmtId="0" fontId="17" fillId="0" borderId="0" xfId="5" applyFont="1" applyAlignment="1">
      <alignment horizontal="left" vertical="center"/>
    </xf>
    <xf numFmtId="0" fontId="18" fillId="0" borderId="23" xfId="5" applyFont="1" applyBorder="1" applyAlignment="1">
      <alignment horizontal="left" vertical="top" wrapText="1"/>
    </xf>
    <xf numFmtId="0" fontId="18" fillId="0" borderId="0" xfId="5" applyFont="1" applyAlignment="1">
      <alignment horizontal="left" vertical="top" wrapText="1"/>
    </xf>
    <xf numFmtId="0" fontId="18" fillId="0" borderId="24" xfId="5" applyFont="1" applyBorder="1" applyAlignment="1">
      <alignment horizontal="left" vertical="top" wrapText="1"/>
    </xf>
    <xf numFmtId="0" fontId="17" fillId="0" borderId="23" xfId="5" applyFont="1" applyBorder="1" applyAlignment="1">
      <alignment horizontal="left" vertical="center"/>
    </xf>
    <xf numFmtId="167" fontId="21" fillId="0" borderId="0" xfId="9" applyFont="1" applyAlignment="1">
      <alignment horizontal="left" wrapText="1"/>
    </xf>
    <xf numFmtId="167" fontId="22" fillId="0" borderId="0" xfId="9" applyFont="1" applyAlignment="1">
      <alignment horizontal="justify" vertical="top" wrapText="1"/>
    </xf>
    <xf numFmtId="167" fontId="21" fillId="0" borderId="0" xfId="9" applyFont="1" applyAlignment="1">
      <alignment horizontal="justify" vertical="top" wrapText="1"/>
    </xf>
    <xf numFmtId="0" fontId="21" fillId="0" borderId="2" xfId="10" quotePrefix="1" applyNumberFormat="1" applyFont="1" applyFill="1" applyBorder="1" applyAlignment="1">
      <alignment horizontal="center" vertical="center"/>
    </xf>
    <xf numFmtId="167" fontId="21" fillId="0" borderId="0" xfId="9" applyFont="1" applyAlignment="1">
      <alignment horizontal="center" vertical="top" wrapText="1"/>
    </xf>
    <xf numFmtId="0" fontId="21" fillId="0" borderId="0" xfId="10" quotePrefix="1" applyNumberFormat="1" applyFont="1" applyFill="1" applyBorder="1" applyAlignment="1">
      <alignment horizontal="center" vertical="center"/>
    </xf>
    <xf numFmtId="167" fontId="22" fillId="0" borderId="0" xfId="9" applyFont="1" applyAlignment="1">
      <alignment vertical="top" wrapText="1"/>
    </xf>
    <xf numFmtId="3" fontId="22" fillId="0" borderId="0" xfId="11" applyNumberFormat="1" applyFont="1" applyFill="1" applyBorder="1" applyAlignment="1">
      <alignment horizontal="center" vertical="top" wrapText="1"/>
    </xf>
    <xf numFmtId="3" fontId="22" fillId="0" borderId="0" xfId="11" applyNumberFormat="1" applyFont="1" applyFill="1" applyBorder="1" applyAlignment="1">
      <alignment vertical="top" wrapText="1"/>
    </xf>
    <xf numFmtId="4" fontId="22" fillId="0" borderId="0" xfId="9" applyNumberFormat="1" applyFont="1" applyAlignment="1">
      <alignment vertical="top" wrapText="1"/>
    </xf>
    <xf numFmtId="4" fontId="22" fillId="0" borderId="0" xfId="11" applyNumberFormat="1" applyFont="1" applyFill="1" applyBorder="1" applyAlignment="1">
      <alignment horizontal="center" vertical="top" wrapText="1"/>
    </xf>
    <xf numFmtId="0" fontId="18" fillId="0" borderId="0" xfId="12" applyFont="1"/>
    <xf numFmtId="0" fontId="18" fillId="0" borderId="0" xfId="13" applyFont="1" applyAlignment="1">
      <alignment vertical="center"/>
    </xf>
    <xf numFmtId="3" fontId="18" fillId="0" borderId="0" xfId="2" applyNumberFormat="1" applyFont="1" applyFill="1" applyBorder="1" applyAlignment="1">
      <alignment vertical="center"/>
    </xf>
    <xf numFmtId="0" fontId="18" fillId="0" borderId="23" xfId="5" applyFont="1" applyBorder="1" applyAlignment="1">
      <alignment horizontal="justify" vertical="center"/>
    </xf>
    <xf numFmtId="0" fontId="18" fillId="0" borderId="23" xfId="5" applyFont="1" applyBorder="1" applyAlignment="1">
      <alignment vertical="center"/>
    </xf>
    <xf numFmtId="0" fontId="17" fillId="0" borderId="24" xfId="5" applyFont="1" applyBorder="1"/>
    <xf numFmtId="0" fontId="18" fillId="0" borderId="23" xfId="5" applyFont="1" applyBorder="1" applyAlignment="1">
      <alignment horizontal="left" vertical="center" wrapText="1"/>
    </xf>
    <xf numFmtId="0" fontId="18" fillId="0" borderId="0" xfId="5" applyFont="1" applyAlignment="1">
      <alignment horizontal="left" vertical="center" wrapText="1"/>
    </xf>
    <xf numFmtId="0" fontId="18" fillId="0" borderId="24" xfId="5" applyFont="1" applyBorder="1" applyAlignment="1">
      <alignment horizontal="left" vertical="center" wrapText="1"/>
    </xf>
    <xf numFmtId="0" fontId="14" fillId="0" borderId="0" xfId="7" applyFont="1" applyFill="1" applyBorder="1"/>
    <xf numFmtId="0" fontId="25" fillId="0" borderId="0" xfId="0" applyFont="1"/>
    <xf numFmtId="0" fontId="28" fillId="0" borderId="0" xfId="14" applyFont="1" applyAlignment="1">
      <alignment vertical="center"/>
    </xf>
    <xf numFmtId="0" fontId="27" fillId="0" borderId="0" xfId="14" applyFont="1" applyAlignment="1">
      <alignment vertical="center"/>
    </xf>
    <xf numFmtId="0" fontId="29" fillId="0" borderId="0" xfId="14" applyFont="1" applyAlignment="1">
      <alignment vertical="center"/>
    </xf>
    <xf numFmtId="0" fontId="30" fillId="5" borderId="0" xfId="0" applyFont="1" applyFill="1"/>
    <xf numFmtId="17" fontId="31" fillId="5" borderId="0" xfId="14" applyNumberFormat="1" applyFont="1" applyFill="1" applyAlignment="1">
      <alignment horizontal="center" vertical="center" wrapText="1"/>
    </xf>
    <xf numFmtId="17" fontId="13" fillId="5" borderId="26" xfId="14" quotePrefix="1" applyNumberFormat="1" applyFont="1" applyFill="1" applyBorder="1" applyAlignment="1">
      <alignment horizontal="center" vertical="center" wrapText="1"/>
    </xf>
    <xf numFmtId="169" fontId="12" fillId="0" borderId="0" xfId="14" applyNumberFormat="1" applyFont="1" applyAlignment="1">
      <alignment vertical="center" wrapText="1"/>
    </xf>
    <xf numFmtId="17" fontId="32" fillId="0" borderId="0" xfId="14" applyNumberFormat="1" applyFont="1" applyAlignment="1">
      <alignment horizontal="center" vertical="center" wrapText="1"/>
    </xf>
    <xf numFmtId="17" fontId="12" fillId="0" borderId="0" xfId="14" quotePrefix="1" applyNumberFormat="1" applyFont="1" applyAlignment="1">
      <alignment horizontal="center" vertical="center" wrapText="1"/>
    </xf>
    <xf numFmtId="169" fontId="12" fillId="0" borderId="0" xfId="14" applyNumberFormat="1" applyFont="1" applyAlignment="1">
      <alignment horizontal="center" vertical="center" wrapText="1"/>
    </xf>
    <xf numFmtId="0" fontId="11" fillId="0" borderId="0" xfId="15" applyFont="1"/>
    <xf numFmtId="169" fontId="14" fillId="0" borderId="0" xfId="7" applyNumberFormat="1" applyFont="1" applyFill="1" applyBorder="1" applyAlignment="1">
      <alignment horizontal="center" vertical="center" wrapText="1"/>
    </xf>
    <xf numFmtId="170" fontId="5" fillId="0" borderId="0" xfId="1" applyNumberFormat="1" applyFont="1" applyFill="1" applyBorder="1"/>
    <xf numFmtId="170" fontId="5" fillId="0" borderId="0" xfId="1" applyNumberFormat="1" applyFont="1" applyFill="1" applyBorder="1" applyAlignment="1">
      <alignment vertical="center"/>
    </xf>
    <xf numFmtId="0" fontId="11" fillId="0" borderId="0" xfId="15" applyFont="1" applyAlignment="1">
      <alignment vertical="center"/>
    </xf>
    <xf numFmtId="165" fontId="5" fillId="0" borderId="26" xfId="1" applyNumberFormat="1" applyFont="1" applyFill="1" applyBorder="1"/>
    <xf numFmtId="169" fontId="11" fillId="0" borderId="0" xfId="14" applyNumberFormat="1" applyFont="1" applyAlignment="1">
      <alignment vertical="center" wrapText="1"/>
    </xf>
    <xf numFmtId="165" fontId="8" fillId="0" borderId="27" xfId="1" applyNumberFormat="1" applyFont="1" applyFill="1" applyBorder="1"/>
    <xf numFmtId="169" fontId="34" fillId="0" borderId="0" xfId="14" applyNumberFormat="1" applyFont="1" applyAlignment="1">
      <alignment horizontal="center" vertical="center" wrapText="1"/>
    </xf>
    <xf numFmtId="169" fontId="12" fillId="0" borderId="0" xfId="14" applyNumberFormat="1" applyFont="1" applyAlignment="1">
      <alignment horizontal="justify" vertical="center" wrapText="1"/>
    </xf>
    <xf numFmtId="169" fontId="11" fillId="0" borderId="0" xfId="14" applyNumberFormat="1" applyFont="1" applyAlignment="1">
      <alignment horizontal="justify" vertical="center" wrapText="1"/>
    </xf>
    <xf numFmtId="170" fontId="5" fillId="0" borderId="26" xfId="1" applyNumberFormat="1" applyFont="1" applyFill="1" applyBorder="1"/>
    <xf numFmtId="170" fontId="8" fillId="0" borderId="2" xfId="1" applyNumberFormat="1" applyFont="1" applyFill="1" applyBorder="1"/>
    <xf numFmtId="170" fontId="8" fillId="0" borderId="27" xfId="1" applyNumberFormat="1" applyFont="1" applyFill="1" applyBorder="1"/>
    <xf numFmtId="0" fontId="11" fillId="0" borderId="0" xfId="14" applyFont="1" applyAlignment="1">
      <alignment vertical="center"/>
    </xf>
    <xf numFmtId="0" fontId="35" fillId="0" borderId="0" xfId="16" applyFont="1" applyFill="1" applyBorder="1"/>
    <xf numFmtId="165" fontId="35" fillId="0" borderId="0" xfId="16" applyNumberFormat="1" applyFont="1" applyFill="1" applyBorder="1"/>
    <xf numFmtId="170" fontId="25" fillId="0" borderId="0" xfId="0" applyNumberFormat="1" applyFont="1"/>
    <xf numFmtId="0" fontId="10" fillId="7" borderId="0" xfId="7" applyFill="1" applyAlignment="1">
      <alignment horizontal="center" vertical="center"/>
    </xf>
    <xf numFmtId="0" fontId="10" fillId="0" borderId="0" xfId="7"/>
    <xf numFmtId="0" fontId="37" fillId="0" borderId="0" xfId="0" applyFont="1"/>
    <xf numFmtId="169" fontId="22" fillId="0" borderId="0" xfId="17" applyNumberFormat="1" applyFont="1" applyFill="1" applyBorder="1"/>
    <xf numFmtId="0" fontId="12" fillId="0" borderId="0" xfId="0" applyFont="1"/>
    <xf numFmtId="171" fontId="12" fillId="0" borderId="26" xfId="2" quotePrefix="1" applyNumberFormat="1" applyFont="1" applyFill="1" applyBorder="1" applyAlignment="1">
      <alignment horizontal="center" vertical="center" wrapText="1"/>
    </xf>
    <xf numFmtId="169" fontId="8" fillId="0" borderId="0" xfId="17" applyNumberFormat="1" applyFont="1" applyFill="1" applyBorder="1" applyAlignment="1">
      <alignment vertical="center"/>
    </xf>
    <xf numFmtId="0" fontId="38" fillId="0" borderId="0" xfId="0" applyFont="1"/>
    <xf numFmtId="0" fontId="5" fillId="4" borderId="0" xfId="18" applyFont="1" applyFill="1"/>
    <xf numFmtId="171" fontId="5" fillId="4" borderId="0" xfId="2" applyNumberFormat="1" applyFont="1" applyFill="1" applyBorder="1"/>
    <xf numFmtId="0" fontId="18" fillId="0" borderId="0" xfId="0" applyFont="1" applyAlignment="1">
      <alignment horizontal="left"/>
    </xf>
    <xf numFmtId="0" fontId="39" fillId="0" borderId="0" xfId="0" applyFont="1"/>
    <xf numFmtId="0" fontId="8" fillId="0" borderId="0" xfId="19" applyFont="1" applyAlignment="1">
      <alignment vertical="center"/>
    </xf>
    <xf numFmtId="171" fontId="8" fillId="0" borderId="28" xfId="2" applyNumberFormat="1" applyFont="1" applyFill="1" applyBorder="1" applyAlignment="1">
      <alignment vertical="center"/>
    </xf>
    <xf numFmtId="0" fontId="18" fillId="0" borderId="0" xfId="0" applyFont="1"/>
    <xf numFmtId="0" fontId="19" fillId="5" borderId="0" xfId="20" applyFont="1" applyFill="1" applyAlignment="1">
      <alignment horizontal="left" vertical="center"/>
    </xf>
    <xf numFmtId="171" fontId="19" fillId="5" borderId="0" xfId="2" applyNumberFormat="1" applyFont="1" applyFill="1" applyBorder="1" applyAlignment="1">
      <alignment horizontal="right" vertical="center"/>
    </xf>
    <xf numFmtId="171" fontId="37" fillId="0" borderId="0" xfId="2" applyNumberFormat="1" applyFont="1" applyFill="1" applyBorder="1"/>
    <xf numFmtId="0" fontId="16" fillId="0" borderId="0" xfId="0" applyFont="1"/>
    <xf numFmtId="171" fontId="12" fillId="0" borderId="0" xfId="2" quotePrefix="1" applyNumberFormat="1" applyFont="1" applyFill="1" applyBorder="1" applyAlignment="1">
      <alignment horizontal="center" vertical="center" wrapText="1"/>
    </xf>
    <xf numFmtId="0" fontId="5" fillId="0" borderId="0" xfId="18" applyFont="1"/>
    <xf numFmtId="171" fontId="5" fillId="0" borderId="0" xfId="2" applyNumberFormat="1" applyFont="1" applyFill="1" applyBorder="1"/>
    <xf numFmtId="172" fontId="5" fillId="0" borderId="0" xfId="21" applyNumberFormat="1" applyFont="1" applyFill="1" applyBorder="1" applyAlignment="1">
      <alignment horizontal="center"/>
    </xf>
    <xf numFmtId="171" fontId="8" fillId="0" borderId="0" xfId="2" applyNumberFormat="1" applyFont="1" applyFill="1" applyBorder="1" applyAlignment="1">
      <alignment vertical="center"/>
    </xf>
    <xf numFmtId="0" fontId="18" fillId="0" borderId="0" xfId="0" applyFont="1" applyAlignment="1">
      <alignment vertical="center"/>
    </xf>
    <xf numFmtId="0" fontId="8" fillId="0" borderId="0" xfId="18" applyFont="1"/>
    <xf numFmtId="0" fontId="11" fillId="0" borderId="0" xfId="16" applyFont="1" applyFill="1" applyBorder="1"/>
    <xf numFmtId="171" fontId="16" fillId="0" borderId="0" xfId="22" applyFont="1" applyFill="1" applyBorder="1"/>
    <xf numFmtId="172" fontId="8" fillId="0" borderId="28" xfId="21" applyNumberFormat="1" applyFont="1" applyFill="1" applyBorder="1" applyAlignment="1">
      <alignment horizontal="center"/>
    </xf>
    <xf numFmtId="171" fontId="19" fillId="5" borderId="0" xfId="2" applyNumberFormat="1" applyFont="1" applyFill="1" applyBorder="1" applyAlignment="1">
      <alignment horizontal="left" vertical="center"/>
    </xf>
    <xf numFmtId="171" fontId="16" fillId="0" borderId="0" xfId="0" applyNumberFormat="1" applyFont="1"/>
    <xf numFmtId="171" fontId="16" fillId="0" borderId="0" xfId="2" applyNumberFormat="1" applyFont="1" applyFill="1" applyBorder="1"/>
    <xf numFmtId="0" fontId="11" fillId="0" borderId="0" xfId="23" applyFont="1"/>
    <xf numFmtId="0" fontId="42" fillId="0" borderId="0" xfId="23" applyFont="1"/>
    <xf numFmtId="0" fontId="12" fillId="0" borderId="0" xfId="23" applyFont="1"/>
    <xf numFmtId="0" fontId="7" fillId="0" borderId="0" xfId="18" applyFont="1"/>
    <xf numFmtId="171" fontId="7" fillId="0" borderId="0" xfId="2" applyNumberFormat="1" applyFont="1" applyFill="1" applyBorder="1"/>
    <xf numFmtId="0" fontId="15" fillId="0" borderId="0" xfId="7" applyFont="1" applyFill="1" applyBorder="1"/>
    <xf numFmtId="173" fontId="11" fillId="0" borderId="0" xfId="26" applyNumberFormat="1" applyFont="1"/>
    <xf numFmtId="0" fontId="16" fillId="0" borderId="0" xfId="27" applyFont="1" applyFill="1" applyBorder="1"/>
    <xf numFmtId="0" fontId="11" fillId="0" borderId="0" xfId="27" applyFont="1" applyFill="1" applyBorder="1"/>
    <xf numFmtId="171" fontId="12" fillId="0" borderId="0" xfId="22" applyFont="1" applyFill="1" applyBorder="1"/>
    <xf numFmtId="0" fontId="12" fillId="0" borderId="0" xfId="28" applyFont="1" applyFill="1" applyBorder="1" applyAlignment="1">
      <alignment horizontal="center"/>
    </xf>
    <xf numFmtId="171" fontId="11" fillId="0" borderId="0" xfId="22" applyFont="1" applyFill="1" applyBorder="1" applyAlignment="1">
      <alignment horizontal="left"/>
    </xf>
    <xf numFmtId="9" fontId="11" fillId="0" borderId="0" xfId="29" applyFont="1" applyFill="1" applyBorder="1"/>
    <xf numFmtId="171" fontId="11" fillId="0" borderId="0" xfId="22" applyFont="1" applyFill="1" applyBorder="1"/>
    <xf numFmtId="9" fontId="12" fillId="0" borderId="28" xfId="29" applyFont="1" applyFill="1" applyBorder="1"/>
    <xf numFmtId="171" fontId="12" fillId="0" borderId="28" xfId="22" applyFont="1" applyFill="1" applyBorder="1"/>
    <xf numFmtId="9" fontId="12" fillId="0" borderId="0" xfId="29" applyFont="1" applyFill="1" applyBorder="1"/>
    <xf numFmtId="169" fontId="16" fillId="0" borderId="0" xfId="27" applyNumberFormat="1" applyFont="1" applyFill="1" applyBorder="1"/>
    <xf numFmtId="169" fontId="12" fillId="0" borderId="28" xfId="22" applyNumberFormat="1" applyFont="1" applyFill="1" applyBorder="1"/>
    <xf numFmtId="0" fontId="19" fillId="5" borderId="0" xfId="27" applyFont="1" applyFill="1" applyBorder="1"/>
    <xf numFmtId="0" fontId="44" fillId="5" borderId="0" xfId="27" applyFont="1" applyFill="1" applyBorder="1"/>
    <xf numFmtId="171" fontId="44" fillId="5" borderId="0" xfId="27" applyNumberFormat="1" applyFont="1" applyFill="1" applyBorder="1"/>
    <xf numFmtId="0" fontId="16" fillId="5" borderId="0" xfId="27" applyFont="1" applyFill="1" applyBorder="1"/>
    <xf numFmtId="0" fontId="18" fillId="4" borderId="0" xfId="5" applyFont="1" applyFill="1"/>
    <xf numFmtId="0" fontId="14" fillId="4" borderId="0" xfId="7" applyFont="1" applyFill="1" applyBorder="1"/>
    <xf numFmtId="0" fontId="13" fillId="4" borderId="0" xfId="5" applyFont="1" applyFill="1" applyAlignment="1">
      <alignment vertical="center"/>
    </xf>
    <xf numFmtId="0" fontId="19" fillId="5" borderId="0" xfId="5" applyFont="1" applyFill="1" applyAlignment="1">
      <alignment horizontal="center" vertical="center"/>
    </xf>
    <xf numFmtId="0" fontId="17" fillId="4" borderId="2" xfId="5" applyFont="1" applyFill="1" applyBorder="1"/>
    <xf numFmtId="173" fontId="45" fillId="4" borderId="2" xfId="30" applyNumberFormat="1" applyFont="1" applyFill="1" applyBorder="1"/>
    <xf numFmtId="0" fontId="17" fillId="4" borderId="0" xfId="5" applyFont="1" applyFill="1"/>
    <xf numFmtId="174" fontId="18" fillId="4" borderId="0" xfId="5" applyNumberFormat="1" applyFont="1" applyFill="1"/>
    <xf numFmtId="0" fontId="13" fillId="6" borderId="0" xfId="5" applyFont="1" applyFill="1" applyAlignment="1">
      <alignment vertical="center"/>
    </xf>
    <xf numFmtId="0" fontId="19" fillId="6" borderId="0" xfId="5" applyFont="1" applyFill="1" applyAlignment="1">
      <alignment horizontal="center" vertical="center"/>
    </xf>
    <xf numFmtId="41" fontId="18" fillId="4" borderId="0" xfId="2" applyFont="1" applyFill="1" applyBorder="1"/>
    <xf numFmtId="173" fontId="18" fillId="4" borderId="0" xfId="5" applyNumberFormat="1" applyFont="1" applyFill="1"/>
    <xf numFmtId="0" fontId="46" fillId="0" borderId="0" xfId="0" applyFont="1" applyAlignment="1">
      <alignment horizontal="right"/>
    </xf>
    <xf numFmtId="0" fontId="27" fillId="0" borderId="0" xfId="14" applyFont="1" applyAlignment="1">
      <alignment horizontal="center" vertical="top" wrapText="1"/>
    </xf>
    <xf numFmtId="0" fontId="33" fillId="5" borderId="0" xfId="14" applyFont="1" applyFill="1" applyAlignment="1">
      <alignment vertical="center" wrapText="1"/>
    </xf>
    <xf numFmtId="169" fontId="5" fillId="0" borderId="0" xfId="14" applyNumberFormat="1" applyFont="1" applyAlignment="1">
      <alignment vertical="center"/>
    </xf>
    <xf numFmtId="169" fontId="11" fillId="0" borderId="0" xfId="14" applyNumberFormat="1" applyFont="1" applyAlignment="1">
      <alignment vertical="center"/>
    </xf>
    <xf numFmtId="170" fontId="11" fillId="0" borderId="0" xfId="1" applyNumberFormat="1" applyFont="1" applyFill="1" applyBorder="1" applyAlignment="1">
      <alignment vertical="center"/>
    </xf>
    <xf numFmtId="169" fontId="12" fillId="0" borderId="0" xfId="14" applyNumberFormat="1" applyFont="1" applyAlignment="1">
      <alignment vertical="center"/>
    </xf>
    <xf numFmtId="171" fontId="12" fillId="0" borderId="19" xfId="2" applyNumberFormat="1" applyFont="1" applyFill="1" applyBorder="1" applyAlignment="1">
      <alignment horizontal="center" vertical="center" wrapText="1"/>
    </xf>
    <xf numFmtId="9" fontId="47" fillId="0" borderId="0" xfId="3" applyFont="1" applyFill="1" applyBorder="1" applyAlignment="1">
      <alignment horizontal="right" vertical="center" wrapText="1"/>
    </xf>
    <xf numFmtId="0" fontId="5" fillId="0" borderId="0" xfId="16" applyFont="1" applyFill="1" applyBorder="1" applyAlignment="1">
      <alignment vertical="center"/>
    </xf>
    <xf numFmtId="170" fontId="11" fillId="0" borderId="19" xfId="1" applyNumberFormat="1" applyFont="1" applyFill="1" applyBorder="1"/>
    <xf numFmtId="170" fontId="11" fillId="0" borderId="2" xfId="1" applyNumberFormat="1" applyFont="1" applyFill="1" applyBorder="1" applyAlignment="1">
      <alignment vertical="center"/>
    </xf>
    <xf numFmtId="170" fontId="12" fillId="0" borderId="27" xfId="1" applyNumberFormat="1" applyFont="1" applyFill="1" applyBorder="1"/>
    <xf numFmtId="169" fontId="12" fillId="0" borderId="27" xfId="14" applyNumberFormat="1" applyFont="1" applyBorder="1" applyAlignment="1">
      <alignment vertical="center" wrapText="1"/>
    </xf>
    <xf numFmtId="170" fontId="16" fillId="0" borderId="0" xfId="0" applyNumberFormat="1" applyFont="1"/>
    <xf numFmtId="0" fontId="19" fillId="6" borderId="0" xfId="20" applyFont="1" applyFill="1" applyAlignment="1">
      <alignment horizontal="left" vertical="center"/>
    </xf>
    <xf numFmtId="171" fontId="19" fillId="6" borderId="0" xfId="2" applyNumberFormat="1" applyFont="1" applyFill="1" applyBorder="1" applyAlignment="1">
      <alignment horizontal="right" vertical="center"/>
    </xf>
    <xf numFmtId="169" fontId="11" fillId="0" borderId="0" xfId="14" applyNumberFormat="1" applyFont="1" applyAlignment="1">
      <alignment horizontal="left" vertical="center"/>
    </xf>
    <xf numFmtId="0" fontId="48" fillId="4" borderId="0" xfId="7" applyFont="1" applyFill="1" applyBorder="1" applyAlignment="1">
      <alignment horizontal="center" vertical="center"/>
    </xf>
    <xf numFmtId="0" fontId="48" fillId="4" borderId="0" xfId="7" applyFont="1" applyFill="1" applyBorder="1"/>
    <xf numFmtId="0" fontId="18" fillId="0" borderId="0" xfId="27" applyFont="1" applyFill="1" applyBorder="1"/>
    <xf numFmtId="0" fontId="49" fillId="0" borderId="0" xfId="16" applyFont="1" applyFill="1" applyBorder="1"/>
    <xf numFmtId="3" fontId="5" fillId="4" borderId="0" xfId="2" applyNumberFormat="1" applyFont="1" applyFill="1" applyBorder="1"/>
    <xf numFmtId="0" fontId="14" fillId="4" borderId="0" xfId="7" applyFont="1" applyFill="1" applyBorder="1" applyAlignment="1">
      <alignment vertical="center"/>
    </xf>
    <xf numFmtId="17" fontId="12" fillId="0" borderId="26" xfId="14" quotePrefix="1" applyNumberFormat="1" applyFont="1" applyBorder="1" applyAlignment="1">
      <alignment horizontal="center" vertical="center" wrapText="1"/>
    </xf>
    <xf numFmtId="172" fontId="11" fillId="0" borderId="0" xfId="22" applyNumberFormat="1" applyFont="1" applyFill="1" applyBorder="1"/>
    <xf numFmtId="0" fontId="12" fillId="0" borderId="0" xfId="27" applyFont="1" applyFill="1" applyBorder="1"/>
    <xf numFmtId="172" fontId="11" fillId="0" borderId="19" xfId="22" applyNumberFormat="1" applyFont="1" applyFill="1" applyBorder="1"/>
    <xf numFmtId="49" fontId="11" fillId="0" borderId="0" xfId="32" applyNumberFormat="1" applyFont="1" applyFill="1" applyBorder="1"/>
    <xf numFmtId="0" fontId="11" fillId="0" borderId="0" xfId="13" applyFont="1"/>
    <xf numFmtId="9" fontId="11" fillId="0" borderId="0" xfId="3" applyFont="1" applyFill="1" applyBorder="1"/>
    <xf numFmtId="0" fontId="12" fillId="0" borderId="0" xfId="13" applyFont="1"/>
    <xf numFmtId="172" fontId="12" fillId="0" borderId="28" xfId="27" applyNumberFormat="1" applyFont="1" applyFill="1" applyBorder="1"/>
    <xf numFmtId="172" fontId="12" fillId="0" borderId="0" xfId="27" applyNumberFormat="1" applyFont="1" applyFill="1" applyBorder="1"/>
    <xf numFmtId="0" fontId="13" fillId="5" borderId="0" xfId="27" applyFont="1" applyFill="1" applyBorder="1"/>
    <xf numFmtId="172" fontId="33" fillId="5" borderId="0" xfId="27" applyNumberFormat="1" applyFont="1" applyFill="1" applyBorder="1"/>
    <xf numFmtId="49" fontId="12" fillId="0" borderId="26" xfId="14" quotePrefix="1" applyNumberFormat="1" applyFont="1" applyBorder="1" applyAlignment="1">
      <alignment horizontal="center" vertical="center" wrapText="1"/>
    </xf>
    <xf numFmtId="3" fontId="11" fillId="0" borderId="0" xfId="22" applyNumberFormat="1" applyFont="1" applyFill="1" applyBorder="1"/>
    <xf numFmtId="3" fontId="12" fillId="0" borderId="0" xfId="22" applyNumberFormat="1" applyFont="1" applyFill="1" applyBorder="1"/>
    <xf numFmtId="165" fontId="16" fillId="0" borderId="0" xfId="21" applyNumberFormat="1" applyFont="1" applyFill="1" applyBorder="1"/>
    <xf numFmtId="0" fontId="16" fillId="0" borderId="0" xfId="33" applyFont="1" applyFill="1" applyBorder="1"/>
    <xf numFmtId="0" fontId="16" fillId="0" borderId="0" xfId="28" applyFill="1" applyBorder="1"/>
    <xf numFmtId="0" fontId="49" fillId="0" borderId="0" xfId="28" applyFont="1" applyFill="1" applyBorder="1"/>
    <xf numFmtId="0" fontId="11" fillId="0" borderId="0" xfId="28" applyFont="1" applyFill="1" applyBorder="1" applyAlignment="1">
      <alignment horizontal="justify" vertical="top" wrapText="1"/>
    </xf>
    <xf numFmtId="165" fontId="16" fillId="0" borderId="0" xfId="21" applyNumberFormat="1" applyFont="1" applyFill="1" applyBorder="1" applyAlignment="1">
      <alignment horizontal="center"/>
    </xf>
    <xf numFmtId="0" fontId="11" fillId="0" borderId="0" xfId="28" applyFont="1" applyFill="1" applyBorder="1"/>
    <xf numFmtId="0" fontId="12" fillId="0" borderId="26" xfId="28" applyFont="1" applyFill="1" applyBorder="1" applyAlignment="1">
      <alignment horizontal="center"/>
    </xf>
    <xf numFmtId="165" fontId="12" fillId="0" borderId="0" xfId="21" applyNumberFormat="1" applyFont="1" applyFill="1" applyBorder="1" applyAlignment="1">
      <alignment horizontal="center"/>
    </xf>
    <xf numFmtId="0" fontId="12" fillId="0" borderId="0" xfId="28" applyFont="1" applyFill="1" applyBorder="1"/>
    <xf numFmtId="165" fontId="11" fillId="0" borderId="0" xfId="21" applyNumberFormat="1" applyFont="1" applyFill="1" applyBorder="1"/>
    <xf numFmtId="168" fontId="11" fillId="0" borderId="0" xfId="35" applyFont="1" applyFill="1" applyBorder="1"/>
    <xf numFmtId="172" fontId="11" fillId="0" borderId="0" xfId="28" applyNumberFormat="1" applyFont="1" applyFill="1" applyBorder="1" applyAlignment="1">
      <alignment horizontal="right"/>
    </xf>
    <xf numFmtId="165" fontId="11" fillId="0" borderId="0" xfId="21" applyNumberFormat="1" applyFont="1" applyFill="1" applyBorder="1" applyAlignment="1">
      <alignment horizontal="right"/>
    </xf>
    <xf numFmtId="3" fontId="11" fillId="0" borderId="0" xfId="28" applyNumberFormat="1" applyFont="1" applyFill="1" applyBorder="1" applyAlignment="1">
      <alignment horizontal="right"/>
    </xf>
    <xf numFmtId="168" fontId="12" fillId="0" borderId="26" xfId="28" applyNumberFormat="1" applyFont="1" applyFill="1" applyBorder="1" applyAlignment="1">
      <alignment horizontal="right"/>
    </xf>
    <xf numFmtId="172" fontId="12" fillId="0" borderId="26" xfId="28" applyNumberFormat="1" applyFont="1" applyFill="1" applyBorder="1" applyAlignment="1">
      <alignment horizontal="right"/>
    </xf>
    <xf numFmtId="165" fontId="12" fillId="0" borderId="0" xfId="21" applyNumberFormat="1" applyFont="1" applyFill="1" applyBorder="1" applyAlignment="1">
      <alignment horizontal="right"/>
    </xf>
    <xf numFmtId="172" fontId="12" fillId="0" borderId="0" xfId="28" applyNumberFormat="1" applyFont="1" applyFill="1" applyBorder="1" applyAlignment="1">
      <alignment horizontal="right"/>
    </xf>
    <xf numFmtId="3" fontId="12" fillId="0" borderId="0" xfId="28" applyNumberFormat="1" applyFont="1" applyFill="1" applyBorder="1" applyAlignment="1">
      <alignment horizontal="right"/>
    </xf>
    <xf numFmtId="0" fontId="50" fillId="0" borderId="0" xfId="33" applyFont="1" applyFill="1" applyBorder="1"/>
    <xf numFmtId="168" fontId="12" fillId="0" borderId="2" xfId="28" applyNumberFormat="1" applyFont="1" applyFill="1" applyBorder="1" applyAlignment="1">
      <alignment horizontal="right"/>
    </xf>
    <xf numFmtId="172" fontId="12" fillId="0" borderId="2" xfId="28" applyNumberFormat="1" applyFont="1" applyFill="1" applyBorder="1" applyAlignment="1">
      <alignment horizontal="right"/>
    </xf>
    <xf numFmtId="172" fontId="16" fillId="0" borderId="0" xfId="33" applyNumberFormat="1" applyFont="1" applyFill="1" applyBorder="1"/>
    <xf numFmtId="176" fontId="51" fillId="0" borderId="26" xfId="36" applyFont="1" applyFill="1" applyBorder="1" applyAlignment="1">
      <alignment horizontal="center"/>
    </xf>
    <xf numFmtId="177" fontId="12" fillId="0" borderId="26" xfId="28" applyNumberFormat="1" applyFont="1" applyFill="1" applyBorder="1" applyAlignment="1">
      <alignment horizontal="right"/>
    </xf>
    <xf numFmtId="170" fontId="12" fillId="0" borderId="26" xfId="28" applyNumberFormat="1" applyFont="1" applyFill="1" applyBorder="1" applyAlignment="1">
      <alignment horizontal="right"/>
    </xf>
    <xf numFmtId="177" fontId="11" fillId="0" borderId="0" xfId="28" applyNumberFormat="1" applyFont="1" applyFill="1" applyBorder="1" applyAlignment="1">
      <alignment horizontal="right"/>
    </xf>
    <xf numFmtId="170" fontId="11" fillId="0" borderId="0" xfId="28" applyNumberFormat="1" applyFont="1" applyFill="1" applyBorder="1" applyAlignment="1">
      <alignment horizontal="right"/>
    </xf>
    <xf numFmtId="177" fontId="12" fillId="0" borderId="27" xfId="28" applyNumberFormat="1" applyFont="1" applyFill="1" applyBorder="1" applyAlignment="1">
      <alignment horizontal="right"/>
    </xf>
    <xf numFmtId="170" fontId="12" fillId="0" borderId="27" xfId="28" applyNumberFormat="1" applyFont="1" applyFill="1" applyBorder="1" applyAlignment="1">
      <alignment horizontal="right"/>
    </xf>
    <xf numFmtId="170" fontId="12" fillId="0" borderId="0" xfId="28" applyNumberFormat="1" applyFont="1" applyFill="1" applyBorder="1" applyAlignment="1">
      <alignment horizontal="right"/>
    </xf>
    <xf numFmtId="176" fontId="51" fillId="0" borderId="0" xfId="36" applyFont="1" applyFill="1" applyBorder="1" applyAlignment="1">
      <alignment horizontal="center"/>
    </xf>
    <xf numFmtId="170" fontId="11" fillId="0" borderId="0" xfId="21" applyNumberFormat="1" applyFont="1" applyFill="1" applyBorder="1" applyAlignment="1">
      <alignment horizontal="right"/>
    </xf>
    <xf numFmtId="170" fontId="12" fillId="0" borderId="0" xfId="21" applyNumberFormat="1" applyFont="1" applyFill="1" applyBorder="1" applyAlignment="1">
      <alignment horizontal="right"/>
    </xf>
    <xf numFmtId="170" fontId="16" fillId="0" borderId="0" xfId="33" applyNumberFormat="1" applyFont="1" applyFill="1" applyBorder="1"/>
    <xf numFmtId="0" fontId="50" fillId="0" borderId="0" xfId="28" applyFont="1" applyFill="1" applyBorder="1"/>
    <xf numFmtId="172" fontId="16" fillId="0" borderId="0" xfId="21" applyNumberFormat="1" applyFont="1" applyFill="1" applyBorder="1"/>
    <xf numFmtId="0" fontId="52" fillId="0" borderId="0" xfId="33" applyFont="1" applyFill="1" applyBorder="1"/>
    <xf numFmtId="0" fontId="36" fillId="0" borderId="0" xfId="17" applyFont="1" applyFill="1" applyBorder="1" applyAlignment="1"/>
    <xf numFmtId="0" fontId="29" fillId="0" borderId="0" xfId="28" applyFont="1" applyFill="1" applyBorder="1"/>
    <xf numFmtId="0" fontId="18" fillId="0" borderId="0" xfId="33" applyFont="1" applyFill="1" applyBorder="1"/>
    <xf numFmtId="0" fontId="5" fillId="0" borderId="0" xfId="19" applyFont="1" applyAlignment="1">
      <alignment vertical="center"/>
    </xf>
    <xf numFmtId="0" fontId="8" fillId="0" borderId="0" xfId="37" applyFont="1" applyAlignment="1">
      <alignment vertical="center"/>
    </xf>
    <xf numFmtId="169" fontId="8" fillId="0" borderId="28" xfId="19" applyNumberFormat="1" applyFont="1" applyBorder="1" applyAlignment="1">
      <alignment vertical="center"/>
    </xf>
    <xf numFmtId="0" fontId="5" fillId="0" borderId="0" xfId="37" applyFont="1" applyAlignment="1">
      <alignment vertical="center"/>
    </xf>
    <xf numFmtId="169" fontId="5" fillId="0" borderId="0" xfId="19" applyNumberFormat="1" applyFont="1" applyAlignment="1">
      <alignment vertical="center"/>
    </xf>
    <xf numFmtId="169" fontId="11" fillId="0" borderId="0" xfId="27" applyNumberFormat="1" applyFont="1" applyFill="1" applyBorder="1"/>
    <xf numFmtId="169" fontId="8" fillId="0" borderId="0" xfId="19" applyNumberFormat="1" applyFont="1" applyAlignment="1">
      <alignment vertical="center"/>
    </xf>
    <xf numFmtId="9" fontId="8" fillId="0" borderId="0" xfId="3" applyFont="1" applyFill="1" applyBorder="1" applyAlignment="1">
      <alignment vertical="center"/>
    </xf>
    <xf numFmtId="0" fontId="53" fillId="8" borderId="0" xfId="16" applyFont="1" applyFill="1" applyBorder="1"/>
    <xf numFmtId="169" fontId="44" fillId="8" borderId="0" xfId="16" applyNumberFormat="1" applyFont="1" applyFill="1" applyBorder="1"/>
    <xf numFmtId="171" fontId="44" fillId="8" borderId="0" xfId="2" applyNumberFormat="1" applyFont="1" applyFill="1" applyBorder="1"/>
    <xf numFmtId="0" fontId="52" fillId="0" borderId="0" xfId="27" applyFont="1" applyFill="1" applyBorder="1"/>
    <xf numFmtId="0" fontId="4" fillId="0" borderId="0" xfId="14" applyAlignment="1">
      <alignment vertical="center"/>
    </xf>
    <xf numFmtId="0" fontId="54" fillId="0" borderId="0" xfId="37" applyFont="1" applyAlignment="1">
      <alignment horizontal="center" vertical="center"/>
    </xf>
    <xf numFmtId="0" fontId="12" fillId="0" borderId="0" xfId="14" applyFont="1" applyAlignment="1">
      <alignment vertical="center"/>
    </xf>
    <xf numFmtId="0" fontId="5" fillId="0" borderId="0" xfId="28" applyFont="1" applyFill="1" applyBorder="1" applyAlignment="1">
      <alignment horizontal="center"/>
    </xf>
    <xf numFmtId="0" fontId="5" fillId="0" borderId="0" xfId="14" applyFont="1" applyAlignment="1">
      <alignment vertical="center" wrapText="1"/>
    </xf>
    <xf numFmtId="0" fontId="8" fillId="0" borderId="0" xfId="14" applyFont="1" applyAlignment="1">
      <alignment horizontal="right" vertical="center"/>
    </xf>
    <xf numFmtId="3" fontId="8" fillId="0" borderId="0" xfId="14" applyNumberFormat="1" applyFont="1" applyAlignment="1">
      <alignment vertical="center"/>
    </xf>
    <xf numFmtId="0" fontId="5" fillId="0" borderId="0" xfId="14" applyFont="1" applyAlignment="1">
      <alignment vertical="center"/>
    </xf>
    <xf numFmtId="3" fontId="5" fillId="0" borderId="0" xfId="14" applyNumberFormat="1" applyFont="1" applyAlignment="1">
      <alignment vertical="center"/>
    </xf>
    <xf numFmtId="170" fontId="11" fillId="0" borderId="0" xfId="38" applyNumberFormat="1" applyFont="1" applyFill="1" applyBorder="1"/>
    <xf numFmtId="170" fontId="11" fillId="0" borderId="2" xfId="38" applyNumberFormat="1" applyFont="1" applyFill="1" applyBorder="1"/>
    <xf numFmtId="170" fontId="52" fillId="0" borderId="0" xfId="27" applyNumberFormat="1" applyFont="1" applyFill="1" applyBorder="1"/>
    <xf numFmtId="3" fontId="6" fillId="0" borderId="0" xfId="14" applyNumberFormat="1" applyFont="1" applyAlignment="1">
      <alignment vertical="center"/>
    </xf>
    <xf numFmtId="172" fontId="12" fillId="0" borderId="26" xfId="21" applyNumberFormat="1" applyFont="1" applyFill="1" applyBorder="1"/>
    <xf numFmtId="0" fontId="12" fillId="0" borderId="0" xfId="14" applyFont="1" applyAlignment="1">
      <alignment vertical="center" wrapText="1"/>
    </xf>
    <xf numFmtId="170" fontId="16" fillId="0" borderId="0" xfId="38" applyNumberFormat="1" applyFont="1" applyFill="1" applyBorder="1"/>
    <xf numFmtId="0" fontId="5" fillId="0" borderId="0" xfId="28" applyFont="1" applyFill="1" applyBorder="1" applyAlignment="1">
      <alignment vertical="top" wrapText="1"/>
    </xf>
    <xf numFmtId="170" fontId="16" fillId="0" borderId="0" xfId="27" applyNumberFormat="1" applyFont="1" applyFill="1" applyBorder="1"/>
    <xf numFmtId="0" fontId="5" fillId="0" borderId="0" xfId="39" applyFont="1" applyAlignment="1">
      <alignment vertical="top" wrapText="1"/>
    </xf>
    <xf numFmtId="171" fontId="5" fillId="0" borderId="0" xfId="22" applyFont="1" applyFill="1" applyBorder="1" applyAlignment="1">
      <alignment vertical="center"/>
    </xf>
    <xf numFmtId="0" fontId="11" fillId="0" borderId="0" xfId="14" applyFont="1" applyAlignment="1">
      <alignment vertical="center" wrapText="1"/>
    </xf>
    <xf numFmtId="0" fontId="8" fillId="0" borderId="0" xfId="28" applyFont="1" applyFill="1" applyBorder="1" applyAlignment="1">
      <alignment vertical="top" wrapText="1"/>
    </xf>
    <xf numFmtId="171" fontId="11" fillId="0" borderId="2" xfId="38" applyFont="1" applyFill="1" applyBorder="1"/>
    <xf numFmtId="175" fontId="11" fillId="0" borderId="0" xfId="40" applyNumberFormat="1" applyFont="1" applyFill="1" applyBorder="1"/>
    <xf numFmtId="175" fontId="12" fillId="0" borderId="27" xfId="40" applyNumberFormat="1" applyFont="1" applyFill="1" applyBorder="1"/>
    <xf numFmtId="165" fontId="52" fillId="0" borderId="0" xfId="28" applyNumberFormat="1" applyFont="1" applyFill="1" applyBorder="1"/>
    <xf numFmtId="0" fontId="5" fillId="8" borderId="0" xfId="14" applyFont="1" applyFill="1" applyAlignment="1">
      <alignment vertical="center"/>
    </xf>
    <xf numFmtId="169" fontId="13" fillId="8" borderId="0" xfId="14" applyNumberFormat="1" applyFont="1" applyFill="1" applyAlignment="1">
      <alignment horizontal="left" vertical="center"/>
    </xf>
    <xf numFmtId="170" fontId="33" fillId="8" borderId="0" xfId="38" applyNumberFormat="1" applyFont="1" applyFill="1" applyBorder="1"/>
    <xf numFmtId="169" fontId="56" fillId="8" borderId="0" xfId="14" applyNumberFormat="1" applyFont="1" applyFill="1" applyAlignment="1">
      <alignment horizontal="left" vertical="center"/>
    </xf>
    <xf numFmtId="0" fontId="10" fillId="0" borderId="15" xfId="7" applyFill="1" applyBorder="1" applyAlignment="1">
      <alignment horizontal="center"/>
    </xf>
    <xf numFmtId="0" fontId="10" fillId="0" borderId="15" xfId="7" quotePrefix="1" applyFill="1" applyBorder="1" applyAlignment="1">
      <alignment horizontal="center"/>
    </xf>
    <xf numFmtId="0" fontId="10" fillId="4" borderId="0" xfId="7" applyFill="1" applyBorder="1" applyAlignment="1">
      <alignment horizontal="center" vertical="center"/>
    </xf>
    <xf numFmtId="0" fontId="8" fillId="9" borderId="0" xfId="0" applyFont="1" applyFill="1"/>
    <xf numFmtId="17" fontId="58" fillId="0" borderId="26" xfId="14" quotePrefix="1" applyNumberFormat="1" applyFont="1" applyBorder="1" applyAlignment="1">
      <alignment horizontal="center" vertical="center" wrapText="1"/>
    </xf>
    <xf numFmtId="178" fontId="59" fillId="0" borderId="0" xfId="41" applyNumberFormat="1" applyFont="1" applyAlignment="1">
      <alignment horizontal="center" vertical="center"/>
    </xf>
    <xf numFmtId="0" fontId="60" fillId="0" borderId="0" xfId="24" applyFont="1"/>
    <xf numFmtId="41" fontId="11" fillId="0" borderId="0" xfId="2" applyFont="1"/>
    <xf numFmtId="41" fontId="12" fillId="10" borderId="0" xfId="2" applyFont="1" applyFill="1" applyAlignment="1">
      <alignment horizontal="center" vertical="center" wrapText="1"/>
    </xf>
    <xf numFmtId="0" fontId="8" fillId="10" borderId="0" xfId="0" applyFont="1" applyFill="1" applyAlignment="1">
      <alignment vertical="center"/>
    </xf>
    <xf numFmtId="3" fontId="8" fillId="10" borderId="28" xfId="0" applyNumberFormat="1" applyFont="1" applyFill="1" applyBorder="1" applyAlignment="1">
      <alignment horizontal="right" vertical="center"/>
    </xf>
    <xf numFmtId="0" fontId="61" fillId="11" borderId="0" xfId="20" applyFont="1" applyFill="1" applyAlignment="1">
      <alignment horizontal="left" vertical="center"/>
    </xf>
    <xf numFmtId="3" fontId="61" fillId="11" borderId="0" xfId="20" applyNumberFormat="1" applyFont="1" applyFill="1" applyAlignment="1">
      <alignment horizontal="right" vertical="center"/>
    </xf>
    <xf numFmtId="0" fontId="61" fillId="11" borderId="0" xfId="20" applyFont="1" applyFill="1" applyAlignment="1">
      <alignment horizontal="right" vertical="center"/>
    </xf>
    <xf numFmtId="0" fontId="12" fillId="10" borderId="26" xfId="0" applyFont="1" applyFill="1" applyBorder="1" applyAlignment="1">
      <alignment horizontal="center" vertical="center" wrapText="1"/>
    </xf>
    <xf numFmtId="0" fontId="12" fillId="10" borderId="0" xfId="0" applyFont="1" applyFill="1" applyAlignment="1">
      <alignment horizontal="center" vertical="center" wrapText="1"/>
    </xf>
    <xf numFmtId="169" fontId="60" fillId="0" borderId="0" xfId="25" applyNumberFormat="1" applyFont="1" applyBorder="1"/>
    <xf numFmtId="41" fontId="11" fillId="0" borderId="0" xfId="2" applyFont="1" applyFill="1"/>
    <xf numFmtId="41" fontId="60" fillId="0" borderId="0" xfId="25" applyNumberFormat="1" applyFont="1" applyBorder="1"/>
    <xf numFmtId="41" fontId="8" fillId="10" borderId="28" xfId="2" applyFont="1" applyFill="1" applyBorder="1" applyAlignment="1">
      <alignment horizontal="right" vertical="center"/>
    </xf>
    <xf numFmtId="169" fontId="62" fillId="0" borderId="28" xfId="25" applyNumberFormat="1" applyFont="1" applyBorder="1"/>
    <xf numFmtId="41" fontId="61" fillId="11" borderId="0" xfId="2" applyFont="1" applyFill="1" applyAlignment="1">
      <alignment horizontal="right" vertical="center"/>
    </xf>
    <xf numFmtId="41" fontId="61" fillId="11" borderId="0" xfId="20" applyNumberFormat="1" applyFont="1" applyFill="1" applyAlignment="1">
      <alignment horizontal="left" vertical="center"/>
    </xf>
    <xf numFmtId="0" fontId="63" fillId="0" borderId="0" xfId="7" applyFont="1" applyFill="1" applyBorder="1"/>
    <xf numFmtId="0" fontId="5" fillId="0" borderId="0" xfId="23" applyFont="1"/>
    <xf numFmtId="0" fontId="5" fillId="0" borderId="0" xfId="0" applyFont="1"/>
    <xf numFmtId="0" fontId="8" fillId="10" borderId="26" xfId="0" applyFont="1" applyFill="1" applyBorder="1" applyAlignment="1">
      <alignment horizontal="center" vertical="center" wrapText="1"/>
    </xf>
    <xf numFmtId="41" fontId="5" fillId="0" borderId="0" xfId="2" applyFont="1"/>
    <xf numFmtId="3" fontId="21" fillId="11" borderId="0" xfId="20" applyNumberFormat="1" applyFont="1" applyFill="1" applyAlignment="1">
      <alignment horizontal="right" vertical="center"/>
    </xf>
    <xf numFmtId="169" fontId="8" fillId="0" borderId="0" xfId="17" applyNumberFormat="1" applyFont="1" applyAlignment="1">
      <alignment vertical="center"/>
    </xf>
    <xf numFmtId="171" fontId="64" fillId="0" borderId="26" xfId="42" quotePrefix="1" applyFont="1" applyFill="1" applyBorder="1" applyAlignment="1">
      <alignment horizontal="center" vertical="center" wrapText="1"/>
    </xf>
    <xf numFmtId="169" fontId="8" fillId="0" borderId="0" xfId="17" applyNumberFormat="1" applyFont="1" applyFill="1" applyAlignment="1">
      <alignment vertical="center"/>
    </xf>
    <xf numFmtId="0" fontId="65" fillId="0" borderId="0" xfId="15" applyFont="1"/>
    <xf numFmtId="171" fontId="5" fillId="7" borderId="0" xfId="42" applyFont="1" applyFill="1"/>
    <xf numFmtId="0" fontId="5" fillId="7" borderId="0" xfId="18" applyFont="1" applyFill="1"/>
    <xf numFmtId="169" fontId="22" fillId="0" borderId="0" xfId="13" applyNumberFormat="1" applyFont="1" applyAlignment="1">
      <alignment vertical="center"/>
    </xf>
    <xf numFmtId="170" fontId="67" fillId="0" borderId="0" xfId="1" applyNumberFormat="1" applyFont="1" applyFill="1" applyAlignment="1">
      <alignment vertical="center"/>
    </xf>
    <xf numFmtId="171" fontId="8" fillId="0" borderId="28" xfId="42" applyFont="1" applyBorder="1" applyAlignment="1">
      <alignment vertical="center"/>
    </xf>
    <xf numFmtId="171" fontId="8" fillId="0" borderId="0" xfId="42" applyFont="1" applyBorder="1" applyAlignment="1">
      <alignment vertical="center"/>
    </xf>
    <xf numFmtId="0" fontId="65" fillId="0" borderId="0" xfId="0" applyFont="1"/>
    <xf numFmtId="171" fontId="61" fillId="11" borderId="0" xfId="42" applyFont="1" applyFill="1" applyAlignment="1">
      <alignment horizontal="right" vertical="center"/>
    </xf>
    <xf numFmtId="173" fontId="18" fillId="4" borderId="19" xfId="31" applyNumberFormat="1" applyFont="1" applyFill="1" applyBorder="1"/>
    <xf numFmtId="169" fontId="67" fillId="0" borderId="0" xfId="14" applyNumberFormat="1" applyFont="1" applyAlignment="1">
      <alignment vertical="center"/>
    </xf>
    <xf numFmtId="179" fontId="12" fillId="0" borderId="26" xfId="1" applyNumberFormat="1" applyFont="1" applyFill="1" applyBorder="1" applyAlignment="1">
      <alignment horizontal="right"/>
    </xf>
    <xf numFmtId="0" fontId="64" fillId="0" borderId="0" xfId="16" applyFont="1"/>
    <xf numFmtId="172" fontId="67" fillId="0" borderId="0" xfId="16" applyNumberFormat="1" applyFont="1" applyAlignment="1">
      <alignment horizontal="right"/>
    </xf>
    <xf numFmtId="0" fontId="60" fillId="0" borderId="0" xfId="15" applyFont="1"/>
    <xf numFmtId="0" fontId="67" fillId="0" borderId="0" xfId="16" applyFont="1"/>
    <xf numFmtId="168" fontId="67" fillId="0" borderId="0" xfId="10" applyFont="1"/>
    <xf numFmtId="168" fontId="64" fillId="0" borderId="26" xfId="16" applyNumberFormat="1" applyFont="1" applyBorder="1" applyAlignment="1">
      <alignment horizontal="right"/>
    </xf>
    <xf numFmtId="172" fontId="64" fillId="0" borderId="26" xfId="16" applyNumberFormat="1" applyFont="1" applyBorder="1" applyAlignment="1">
      <alignment horizontal="right"/>
    </xf>
    <xf numFmtId="168" fontId="64" fillId="0" borderId="2" xfId="16" applyNumberFormat="1" applyFont="1" applyBorder="1" applyAlignment="1">
      <alignment horizontal="right"/>
    </xf>
    <xf numFmtId="172" fontId="64" fillId="0" borderId="2" xfId="16" applyNumberFormat="1" applyFont="1" applyBorder="1" applyAlignment="1">
      <alignment horizontal="right"/>
    </xf>
    <xf numFmtId="168" fontId="64" fillId="0" borderId="0" xfId="16" applyNumberFormat="1" applyFont="1" applyBorder="1" applyAlignment="1">
      <alignment horizontal="right"/>
    </xf>
    <xf numFmtId="180" fontId="68" fillId="0" borderId="0" xfId="2" applyNumberFormat="1" applyFont="1" applyBorder="1" applyAlignment="1">
      <alignment horizontal="right"/>
    </xf>
    <xf numFmtId="180" fontId="68" fillId="0" borderId="0" xfId="2" applyNumberFormat="1" applyFont="1"/>
    <xf numFmtId="168" fontId="64" fillId="0" borderId="27" xfId="16" applyNumberFormat="1" applyFont="1" applyBorder="1" applyAlignment="1">
      <alignment horizontal="right"/>
    </xf>
    <xf numFmtId="172" fontId="64" fillId="0" borderId="27" xfId="16" applyNumberFormat="1" applyFont="1" applyBorder="1" applyAlignment="1">
      <alignment horizontal="right"/>
    </xf>
    <xf numFmtId="181" fontId="11" fillId="0" borderId="0" xfId="31" applyNumberFormat="1" applyFont="1" applyFill="1" applyBorder="1"/>
    <xf numFmtId="181" fontId="12" fillId="0" borderId="26" xfId="28" applyNumberFormat="1" applyFont="1" applyFill="1" applyBorder="1" applyAlignment="1">
      <alignment horizontal="right"/>
    </xf>
    <xf numFmtId="181" fontId="11" fillId="0" borderId="0" xfId="28" applyNumberFormat="1" applyFont="1" applyFill="1" applyBorder="1" applyAlignment="1">
      <alignment horizontal="right"/>
    </xf>
    <xf numFmtId="181" fontId="12" fillId="0" borderId="27" xfId="28" applyNumberFormat="1" applyFont="1" applyFill="1" applyBorder="1" applyAlignment="1">
      <alignment horizontal="right"/>
    </xf>
    <xf numFmtId="0" fontId="69" fillId="0" borderId="0" xfId="28" applyFont="1"/>
    <xf numFmtId="0" fontId="65" fillId="0" borderId="0" xfId="27" applyFont="1"/>
    <xf numFmtId="0" fontId="64" fillId="0" borderId="0" xfId="28" applyFont="1"/>
    <xf numFmtId="17" fontId="64" fillId="0" borderId="0" xfId="14" quotePrefix="1" applyNumberFormat="1" applyFont="1" applyAlignment="1">
      <alignment horizontal="center" vertical="center" wrapText="1"/>
    </xf>
    <xf numFmtId="17" fontId="64" fillId="0" borderId="26" xfId="14" quotePrefix="1" applyNumberFormat="1" applyFont="1" applyBorder="1" applyAlignment="1">
      <alignment horizontal="center" vertical="center" wrapText="1"/>
    </xf>
    <xf numFmtId="0" fontId="64" fillId="0" borderId="0" xfId="28" applyFont="1" applyBorder="1" applyAlignment="1">
      <alignment horizontal="center"/>
    </xf>
    <xf numFmtId="0" fontId="64" fillId="0" borderId="0" xfId="28" applyFont="1" applyAlignment="1">
      <alignment horizontal="center"/>
    </xf>
    <xf numFmtId="0" fontId="67" fillId="0" borderId="0" xfId="28" applyFont="1"/>
    <xf numFmtId="0" fontId="67" fillId="0" borderId="0" xfId="28" applyFont="1" applyBorder="1"/>
    <xf numFmtId="171" fontId="67" fillId="0" borderId="0" xfId="22" applyFont="1" applyAlignment="1">
      <alignment horizontal="right"/>
    </xf>
    <xf numFmtId="171" fontId="67" fillId="0" borderId="0" xfId="22" applyFont="1" applyBorder="1" applyAlignment="1">
      <alignment horizontal="right"/>
    </xf>
    <xf numFmtId="0" fontId="64" fillId="0" borderId="0" xfId="28" applyFont="1" applyAlignment="1">
      <alignment horizontal="justify"/>
    </xf>
    <xf numFmtId="172" fontId="64" fillId="0" borderId="28" xfId="28" applyNumberFormat="1" applyFont="1" applyBorder="1"/>
    <xf numFmtId="172" fontId="64" fillId="0" borderId="0" xfId="28" applyNumberFormat="1" applyFont="1" applyBorder="1"/>
    <xf numFmtId="3" fontId="9" fillId="0" borderId="0" xfId="27" applyNumberFormat="1"/>
    <xf numFmtId="3" fontId="9" fillId="0" borderId="0" xfId="27" applyNumberFormat="1" applyBorder="1"/>
    <xf numFmtId="0" fontId="70" fillId="0" borderId="0" xfId="28" applyFont="1"/>
    <xf numFmtId="171" fontId="67" fillId="0" borderId="0" xfId="22" applyFont="1" applyFill="1" applyAlignment="1">
      <alignment horizontal="right"/>
    </xf>
    <xf numFmtId="3" fontId="67" fillId="0" borderId="0" xfId="28" applyNumberFormat="1" applyFont="1" applyBorder="1" applyAlignment="1">
      <alignment horizontal="right"/>
    </xf>
    <xf numFmtId="170" fontId="60" fillId="0" borderId="0" xfId="22" applyNumberFormat="1" applyFont="1" applyFill="1" applyAlignment="1">
      <alignment horizontal="center"/>
    </xf>
    <xf numFmtId="170" fontId="60" fillId="0" borderId="0" xfId="22" applyNumberFormat="1" applyFont="1" applyBorder="1" applyAlignment="1">
      <alignment horizontal="center"/>
    </xf>
    <xf numFmtId="0" fontId="67" fillId="0" borderId="0" xfId="28" applyFont="1" applyAlignment="1">
      <alignment horizontal="justify"/>
    </xf>
    <xf numFmtId="0" fontId="60" fillId="0" borderId="0" xfId="27" applyFont="1"/>
    <xf numFmtId="179" fontId="18" fillId="4" borderId="0" xfId="1" applyNumberFormat="1" applyFont="1" applyFill="1"/>
    <xf numFmtId="41" fontId="18" fillId="0" borderId="0" xfId="2" applyFont="1" applyFill="1" applyBorder="1"/>
    <xf numFmtId="170" fontId="12" fillId="0" borderId="28" xfId="1" applyNumberFormat="1" applyFont="1" applyFill="1" applyBorder="1" applyAlignment="1">
      <alignment vertical="center"/>
    </xf>
    <xf numFmtId="171" fontId="5" fillId="4" borderId="0" xfId="2" applyNumberFormat="1" applyFont="1" applyFill="1" applyBorder="1" applyAlignment="1">
      <alignment horizontal="right"/>
    </xf>
    <xf numFmtId="0" fontId="5" fillId="4" borderId="0" xfId="18" applyFont="1" applyFill="1" applyAlignment="1">
      <alignment horizontal="right"/>
    </xf>
    <xf numFmtId="0" fontId="5" fillId="4" borderId="0" xfId="18" applyFont="1" applyFill="1" applyAlignment="1">
      <alignment horizontal="right" vertical="center"/>
    </xf>
    <xf numFmtId="41" fontId="18" fillId="4" borderId="0" xfId="5" applyNumberFormat="1" applyFont="1" applyFill="1"/>
    <xf numFmtId="179" fontId="18" fillId="0" borderId="0" xfId="1" applyNumberFormat="1" applyFont="1" applyFill="1" applyBorder="1"/>
    <xf numFmtId="41" fontId="11" fillId="0" borderId="0" xfId="23" applyNumberFormat="1" applyFont="1"/>
    <xf numFmtId="3" fontId="11" fillId="0" borderId="0" xfId="23" applyNumberFormat="1" applyFont="1"/>
    <xf numFmtId="3" fontId="11" fillId="0" borderId="0" xfId="0" applyNumberFormat="1" applyFont="1"/>
    <xf numFmtId="170" fontId="8" fillId="0" borderId="26" xfId="1" applyNumberFormat="1" applyFont="1" applyFill="1" applyBorder="1"/>
    <xf numFmtId="172" fontId="11" fillId="0" borderId="0" xfId="27" applyNumberFormat="1" applyFont="1" applyFill="1" applyBorder="1"/>
    <xf numFmtId="179" fontId="16" fillId="0" borderId="0" xfId="1" applyNumberFormat="1" applyFont="1"/>
    <xf numFmtId="179" fontId="25" fillId="0" borderId="0" xfId="1" applyNumberFormat="1" applyFont="1"/>
    <xf numFmtId="0" fontId="5" fillId="0" borderId="0" xfId="4" applyFont="1" applyAlignment="1">
      <alignment horizontal="center"/>
    </xf>
    <xf numFmtId="0" fontId="5" fillId="0" borderId="4" xfId="4" applyFont="1" applyBorder="1" applyAlignment="1">
      <alignment horizontal="left" vertical="center" wrapText="1"/>
    </xf>
    <xf numFmtId="0" fontId="6" fillId="0" borderId="3" xfId="4" applyFont="1" applyBorder="1" applyAlignment="1">
      <alignment horizontal="left" vertical="center"/>
    </xf>
    <xf numFmtId="0" fontId="6" fillId="2" borderId="8" xfId="4" applyFont="1" applyFill="1" applyBorder="1" applyAlignment="1">
      <alignment horizontal="right" vertical="center" wrapText="1"/>
    </xf>
    <xf numFmtId="0" fontId="6" fillId="2" borderId="9" xfId="4" applyFont="1" applyFill="1" applyBorder="1" applyAlignment="1">
      <alignment horizontal="right" vertical="center" wrapText="1"/>
    </xf>
    <xf numFmtId="0" fontId="6" fillId="0" borderId="0" xfId="4" applyFont="1" applyAlignment="1">
      <alignment horizontal="center" vertical="center" wrapText="1"/>
    </xf>
    <xf numFmtId="0" fontId="7" fillId="0" borderId="2" xfId="4" applyFont="1" applyBorder="1" applyAlignment="1">
      <alignment horizontal="left" vertical="center" wrapText="1"/>
    </xf>
    <xf numFmtId="0" fontId="7" fillId="0" borderId="3" xfId="4" applyFont="1" applyBorder="1" applyAlignment="1">
      <alignment horizontal="left" vertical="center"/>
    </xf>
    <xf numFmtId="0" fontId="6" fillId="0" borderId="3" xfId="4" applyFont="1" applyBorder="1" applyAlignment="1">
      <alignment horizontal="left" vertical="center" wrapText="1"/>
    </xf>
    <xf numFmtId="0" fontId="8" fillId="2" borderId="4" xfId="4" applyFont="1" applyFill="1" applyBorder="1" applyAlignment="1">
      <alignment horizontal="center" vertical="center" wrapText="1"/>
    </xf>
    <xf numFmtId="0" fontId="18" fillId="0" borderId="13" xfId="5" applyFont="1" applyBorder="1" applyAlignment="1">
      <alignment horizontal="center" vertical="center"/>
    </xf>
    <xf numFmtId="0" fontId="18" fillId="0" borderId="0" xfId="5" applyFont="1" applyAlignment="1">
      <alignment horizontal="center" vertical="center"/>
    </xf>
    <xf numFmtId="0" fontId="18" fillId="0" borderId="14" xfId="5" applyFont="1" applyBorder="1" applyAlignment="1">
      <alignment horizontal="center" vertical="center"/>
    </xf>
    <xf numFmtId="0" fontId="17" fillId="0" borderId="0" xfId="5" applyFont="1" applyAlignment="1">
      <alignment horizontal="left" vertical="center"/>
    </xf>
    <xf numFmtId="0" fontId="18" fillId="0" borderId="25" xfId="5" applyFont="1" applyBorder="1" applyAlignment="1">
      <alignment horizontal="left" vertical="center"/>
    </xf>
    <xf numFmtId="0" fontId="18" fillId="0" borderId="3" xfId="5" applyFont="1" applyBorder="1" applyAlignment="1">
      <alignment horizontal="left" vertical="center"/>
    </xf>
    <xf numFmtId="0" fontId="18" fillId="0" borderId="7" xfId="5" applyFont="1" applyBorder="1" applyAlignment="1">
      <alignment horizontal="left" vertical="center"/>
    </xf>
    <xf numFmtId="0" fontId="18" fillId="0" borderId="23" xfId="5" applyFont="1" applyBorder="1" applyAlignment="1">
      <alignment horizontal="left" vertical="center" wrapText="1"/>
    </xf>
    <xf numFmtId="0" fontId="18" fillId="0" borderId="0" xfId="5" applyFont="1" applyAlignment="1">
      <alignment horizontal="left" vertical="center" wrapText="1"/>
    </xf>
    <xf numFmtId="0" fontId="18" fillId="0" borderId="24" xfId="5" applyFont="1" applyBorder="1" applyAlignment="1">
      <alignment horizontal="left" vertical="center" wrapText="1"/>
    </xf>
    <xf numFmtId="0" fontId="18" fillId="0" borderId="0" xfId="5" applyFont="1" applyAlignment="1">
      <alignment horizontal="left" vertical="center"/>
    </xf>
    <xf numFmtId="0" fontId="18" fillId="0" borderId="24" xfId="5" applyFont="1" applyBorder="1" applyAlignment="1">
      <alignment horizontal="left" vertical="center"/>
    </xf>
    <xf numFmtId="49" fontId="21" fillId="0" borderId="2" xfId="9" applyNumberFormat="1" applyFont="1" applyBorder="1" applyAlignment="1">
      <alignment horizontal="center" vertical="center"/>
    </xf>
    <xf numFmtId="0" fontId="21" fillId="0" borderId="0" xfId="10" quotePrefix="1" applyNumberFormat="1" applyFont="1" applyFill="1" applyBorder="1" applyAlignment="1">
      <alignment horizontal="center" vertical="center"/>
    </xf>
    <xf numFmtId="0" fontId="17" fillId="0" borderId="23" xfId="5" applyFont="1" applyBorder="1" applyAlignment="1">
      <alignment horizontal="left" vertical="center" wrapText="1"/>
    </xf>
    <xf numFmtId="167" fontId="21" fillId="0" borderId="2" xfId="9" applyFont="1" applyBorder="1" applyAlignment="1">
      <alignment horizontal="center" wrapText="1"/>
    </xf>
    <xf numFmtId="0" fontId="19" fillId="5" borderId="13" xfId="5" applyFont="1" applyFill="1" applyBorder="1" applyAlignment="1">
      <alignment horizontal="left" vertical="center"/>
    </xf>
    <xf numFmtId="0" fontId="19" fillId="5" borderId="0" xfId="5" applyFont="1" applyFill="1" applyAlignment="1">
      <alignment horizontal="left" vertical="center"/>
    </xf>
    <xf numFmtId="0" fontId="19" fillId="5" borderId="14" xfId="5" applyFont="1" applyFill="1" applyBorder="1" applyAlignment="1">
      <alignment horizontal="left" vertical="center"/>
    </xf>
    <xf numFmtId="0" fontId="17" fillId="0" borderId="20" xfId="5" applyFont="1" applyBorder="1" applyAlignment="1">
      <alignment horizontal="left" vertical="center"/>
    </xf>
    <xf numFmtId="0" fontId="17" fillId="0" borderId="21" xfId="5" applyFont="1" applyBorder="1" applyAlignment="1">
      <alignment horizontal="left" vertical="center"/>
    </xf>
    <xf numFmtId="0" fontId="17" fillId="0" borderId="22" xfId="5" applyFont="1" applyBorder="1" applyAlignment="1">
      <alignment horizontal="left" vertical="center"/>
    </xf>
    <xf numFmtId="0" fontId="18" fillId="0" borderId="23" xfId="5" applyFont="1" applyBorder="1" applyAlignment="1">
      <alignment horizontal="left" vertical="top" wrapText="1"/>
    </xf>
    <xf numFmtId="0" fontId="18" fillId="0" borderId="0" xfId="5" applyFont="1" applyAlignment="1">
      <alignment horizontal="left" vertical="top" wrapText="1"/>
    </xf>
    <xf numFmtId="0" fontId="18" fillId="0" borderId="24" xfId="5" applyFont="1" applyBorder="1" applyAlignment="1">
      <alignment horizontal="left" vertical="top" wrapText="1"/>
    </xf>
    <xf numFmtId="0" fontId="24" fillId="0" borderId="0" xfId="14" applyFont="1" applyAlignment="1">
      <alignment horizontal="right" vertical="center"/>
    </xf>
    <xf numFmtId="0" fontId="26" fillId="0" borderId="0" xfId="14" applyFont="1" applyAlignment="1">
      <alignment horizontal="right" vertical="center"/>
    </xf>
    <xf numFmtId="0" fontId="27" fillId="0" borderId="0" xfId="14" applyFont="1" applyAlignment="1">
      <alignment horizontal="left" vertical="center" wrapText="1"/>
    </xf>
    <xf numFmtId="0" fontId="36" fillId="6" borderId="0" xfId="17" applyFont="1" applyFill="1" applyBorder="1" applyAlignment="1">
      <alignment horizontal="left"/>
    </xf>
    <xf numFmtId="0" fontId="36" fillId="5" borderId="0" xfId="17" applyFont="1" applyFill="1" applyBorder="1" applyAlignment="1">
      <alignment horizontal="left"/>
    </xf>
    <xf numFmtId="0" fontId="8" fillId="9" borderId="0" xfId="0" applyFont="1" applyFill="1"/>
    <xf numFmtId="0" fontId="11" fillId="0" borderId="0" xfId="0" applyFont="1"/>
    <xf numFmtId="0" fontId="12" fillId="0" borderId="26" xfId="28" applyFont="1" applyFill="1" applyBorder="1" applyAlignment="1">
      <alignment horizontal="center"/>
    </xf>
    <xf numFmtId="17" fontId="12" fillId="0" borderId="26" xfId="14" quotePrefix="1" applyNumberFormat="1" applyFont="1" applyBorder="1" applyAlignment="1">
      <alignment horizontal="center" vertical="center" wrapText="1"/>
    </xf>
    <xf numFmtId="0" fontId="36" fillId="5" borderId="0" xfId="17" applyFont="1" applyFill="1" applyBorder="1" applyAlignment="1">
      <alignment horizontal="left" vertical="top" wrapText="1"/>
    </xf>
    <xf numFmtId="0" fontId="13" fillId="5" borderId="0" xfId="5" applyFont="1" applyFill="1" applyAlignment="1">
      <alignment horizontal="left" vertical="center"/>
    </xf>
    <xf numFmtId="0" fontId="11" fillId="4" borderId="0" xfId="5" applyFont="1" applyFill="1" applyAlignment="1">
      <alignment horizontal="center"/>
    </xf>
    <xf numFmtId="0" fontId="18" fillId="4" borderId="0" xfId="5" applyFont="1" applyFill="1" applyAlignment="1">
      <alignment horizontal="left" wrapText="1"/>
    </xf>
    <xf numFmtId="0" fontId="18" fillId="0" borderId="0" xfId="0" applyFont="1" applyAlignment="1">
      <alignment horizontal="left" vertical="top" wrapText="1"/>
    </xf>
    <xf numFmtId="0" fontId="24" fillId="0" borderId="0" xfId="0" applyFont="1" applyAlignment="1">
      <alignment horizontal="right"/>
    </xf>
    <xf numFmtId="0" fontId="26" fillId="0" borderId="0" xfId="0" applyFont="1" applyAlignment="1">
      <alignment horizontal="right"/>
    </xf>
    <xf numFmtId="0" fontId="27" fillId="0" borderId="0" xfId="14" applyFont="1" applyAlignment="1">
      <alignment horizontal="left" vertical="top" wrapText="1"/>
    </xf>
    <xf numFmtId="0" fontId="36" fillId="6" borderId="0" xfId="17" applyFont="1" applyFill="1" applyBorder="1" applyAlignment="1">
      <alignment vertical="top" wrapText="1"/>
    </xf>
    <xf numFmtId="0" fontId="22" fillId="4" borderId="0" xfId="0" applyFont="1" applyFill="1" applyAlignment="1">
      <alignment vertical="top" wrapText="1"/>
    </xf>
    <xf numFmtId="17" fontId="12" fillId="0" borderId="0" xfId="14" quotePrefix="1" applyNumberFormat="1" applyFont="1" applyAlignment="1">
      <alignment horizontal="center" vertical="center" wrapText="1"/>
    </xf>
    <xf numFmtId="0" fontId="11" fillId="12" borderId="0" xfId="0" applyFont="1" applyFill="1" applyAlignment="1">
      <alignment horizontal="left" vertical="center" wrapText="1"/>
    </xf>
    <xf numFmtId="0" fontId="18" fillId="0" borderId="0" xfId="27" applyFont="1" applyFill="1" applyBorder="1" applyAlignment="1">
      <alignment horizontal="left" vertical="top" wrapText="1"/>
    </xf>
    <xf numFmtId="0" fontId="18" fillId="0" borderId="0" xfId="27" applyFont="1" applyFill="1" applyBorder="1" applyAlignment="1">
      <alignment horizontal="left" wrapText="1"/>
    </xf>
    <xf numFmtId="171" fontId="24" fillId="0" borderId="0" xfId="22" applyFont="1" applyFill="1" applyBorder="1" applyAlignment="1">
      <alignment horizontal="right"/>
    </xf>
    <xf numFmtId="0" fontId="26" fillId="0" borderId="0" xfId="27" applyFont="1" applyFill="1" applyBorder="1" applyAlignment="1">
      <alignment horizontal="right"/>
    </xf>
    <xf numFmtId="0" fontId="8" fillId="0" borderId="19" xfId="19" applyFont="1" applyBorder="1" applyAlignment="1">
      <alignment horizontal="center" vertical="center"/>
    </xf>
    <xf numFmtId="0" fontId="8" fillId="0" borderId="3" xfId="19" applyFont="1" applyBorder="1" applyAlignment="1">
      <alignment horizontal="center" vertical="center"/>
    </xf>
    <xf numFmtId="0" fontId="8" fillId="0" borderId="19" xfId="19" applyFont="1" applyBorder="1" applyAlignment="1">
      <alignment horizontal="center" vertical="center" wrapText="1"/>
    </xf>
    <xf numFmtId="0" fontId="8" fillId="0" borderId="3" xfId="19" applyFont="1" applyBorder="1" applyAlignment="1">
      <alignment horizontal="center" vertical="center" wrapText="1"/>
    </xf>
    <xf numFmtId="0" fontId="24" fillId="0" borderId="0" xfId="27" applyFont="1" applyFill="1" applyBorder="1" applyAlignment="1">
      <alignment horizontal="right"/>
    </xf>
    <xf numFmtId="0" fontId="27" fillId="0" borderId="0" xfId="14" applyFont="1" applyAlignment="1">
      <alignment horizontal="left" vertical="center"/>
    </xf>
    <xf numFmtId="171" fontId="11" fillId="0" borderId="0" xfId="23" applyNumberFormat="1" applyFont="1"/>
  </cellXfs>
  <cellStyles count="54">
    <cellStyle name="          _x000a__x000a_386grabber=VGA.3GR_x000a__x000a_ 2" xfId="11" xr:uid="{9F410CAA-CDCD-F040-B8EE-2E5FC668497E}"/>
    <cellStyle name="          _x000a__x000a_386grabber=VGA.3GR_x000a__x000a_ 2 2" xfId="34" xr:uid="{16F30D53-C671-704B-BF19-C148C5EE7526}"/>
    <cellStyle name="          _x000d__x000a_386grabber=VGA.3GR_x000d__x000a_" xfId="9" xr:uid="{ABE5F50E-402A-8E45-BD27-325D2A85E39B}"/>
    <cellStyle name="          _x000d__x000d_386grabber=VGA.3GR_x000d__x000d_" xfId="16" xr:uid="{A638F06E-5EDC-8843-AB66-3B45D66E3BCD}"/>
    <cellStyle name="          _x000d__x000d_386grabber=VGA.3GR_x000d__x000d_ 2 2" xfId="28" xr:uid="{BFF7CF9C-4336-574A-A34A-2F937F099FAB}"/>
    <cellStyle name="Comma 13" xfId="46" xr:uid="{8D28A18D-11F3-410C-9729-5EAF37178D98}"/>
    <cellStyle name="Comma 2" xfId="51" xr:uid="{C96D5EAB-AF3A-4AA4-AA11-4BF68FE13B41}"/>
    <cellStyle name="Comma 2 4" xfId="49" xr:uid="{A84E975F-D7B1-43CA-A84D-1B6C443BCF26}"/>
    <cellStyle name="Comma 4" xfId="45" xr:uid="{00701FCA-46CA-49DD-A5DD-E53EDD5E7325}"/>
    <cellStyle name="Comma_Worksheet in (C) 2212.1 Armado de Estados MS 31.12 2" xfId="47" xr:uid="{62729769-0467-49DB-AEAC-0BAAB607E44A}"/>
    <cellStyle name="Euro" xfId="36" xr:uid="{DFC99871-C756-5B4D-86AE-1F7904139751}"/>
    <cellStyle name="Hipervínculo" xfId="7" builtinId="8"/>
    <cellStyle name="Millares" xfId="1" builtinId="3"/>
    <cellStyle name="Millares [0]" xfId="2" builtinId="6"/>
    <cellStyle name="Millares [0] 2" xfId="22" xr:uid="{262114E0-BCE1-2846-BBD2-5EAD70C441A3}"/>
    <cellStyle name="Millares [0] 2 2" xfId="38" xr:uid="{CBF0B7A3-49E5-1C40-B588-66DF2046F1E3}"/>
    <cellStyle name="Millares [0] 2 2 3" xfId="31" xr:uid="{D3F9739F-4FEA-DD49-B7F8-DC2ABB236F36}"/>
    <cellStyle name="Millares [0] 3" xfId="42" xr:uid="{4E0DA527-A464-4FC9-89F2-38EAE2979086}"/>
    <cellStyle name="Millares [0] 8" xfId="25" xr:uid="{B77C0F4F-888A-0D4F-92A3-0491652B2337}"/>
    <cellStyle name="Millares 10 3 2" xfId="30" xr:uid="{CC81589C-A172-B84A-BCB6-12AE2CE6DE79}"/>
    <cellStyle name="Millares 100 11" xfId="44" xr:uid="{D8396431-36B2-496D-A26C-2D9398E596DB}"/>
    <cellStyle name="Millares 2" xfId="32" xr:uid="{59C63B03-76E0-2848-A428-120950666BAA}"/>
    <cellStyle name="Millares 2 5" xfId="40" xr:uid="{5C91E0D9-0DAD-AC40-98F2-D7D0972FF875}"/>
    <cellStyle name="Millares 212" xfId="6" xr:uid="{3E576930-4BAD-694A-8E11-5A00F4402F77}"/>
    <cellStyle name="Millares 3" xfId="50" xr:uid="{C0A4086D-C36D-49F4-A942-FCE54A299C75}"/>
    <cellStyle name="Millares 3 2" xfId="48" xr:uid="{C46E85B2-9E0B-42F3-A378-7F5B845A54E3}"/>
    <cellStyle name="Millares 5" xfId="21" xr:uid="{BD6045AC-15D4-454C-9447-898CA3CB391D}"/>
    <cellStyle name="Millares 6" xfId="10" xr:uid="{4871287E-F417-5D47-B5C8-654C5A5DC750}"/>
    <cellStyle name="Millares 6 9" xfId="35" xr:uid="{DD8E1419-23DE-1242-89F1-615FA2620F8C}"/>
    <cellStyle name="Normal" xfId="0" builtinId="0"/>
    <cellStyle name="Normal 10" xfId="17" xr:uid="{03E2CF2B-27D0-7D46-8EB4-84035392096B}"/>
    <cellStyle name="Normal 10 2" xfId="5" xr:uid="{D5909F18-8D22-D24B-8CE2-7A36F070DB9C}"/>
    <cellStyle name="Normal 11" xfId="39" xr:uid="{F4DB02BC-B9E2-4245-9786-1B443ECA3436}"/>
    <cellStyle name="Normal 12 2 10" xfId="43" xr:uid="{B5B22A8B-00B2-46CD-8ACB-7682E1966404}"/>
    <cellStyle name="Normal 13" xfId="15" xr:uid="{23C93A2E-82CA-E242-8E06-06CC9BD89476}"/>
    <cellStyle name="Normal 14" xfId="12" xr:uid="{9A812E0A-EFAC-734C-9DF0-1092C931B776}"/>
    <cellStyle name="Normal 15 2 2" xfId="4" xr:uid="{F2B230D0-C297-6641-BB13-A005FD40A8C2}"/>
    <cellStyle name="Normal 157" xfId="26" xr:uid="{3D808117-7412-BA49-8E44-4FF3F3682FDA}"/>
    <cellStyle name="Normal 161" xfId="8" xr:uid="{8AA42632-ACAE-614A-B598-A623B0D593C3}"/>
    <cellStyle name="Normal 2" xfId="13" xr:uid="{836ED5D6-AC14-2246-9379-569137F58120}"/>
    <cellStyle name="Normal 2 2" xfId="53" xr:uid="{E5F4F0C7-1FBA-49DC-B926-1033DB0541E8}"/>
    <cellStyle name="Normal 2 2 2 3" xfId="18" xr:uid="{D76D75F8-59C0-AC48-947F-CE244C626985}"/>
    <cellStyle name="Normal 2 3" xfId="23" xr:uid="{242D87E6-0F30-2549-A698-14ED3317A320}"/>
    <cellStyle name="Normal 2 5" xfId="27" xr:uid="{D59B7824-8004-DA4C-8824-C8F057201F0F}"/>
    <cellStyle name="Normal 2 5 5" xfId="33" xr:uid="{E02B3003-F76D-8A4D-AF3E-81E8FA5EDC1C}"/>
    <cellStyle name="Normal 3 2" xfId="24" xr:uid="{DFBF6B06-D5BB-5B4F-951E-5F5E262A6FAD}"/>
    <cellStyle name="Normal 5 2" xfId="52" xr:uid="{B0B4F028-755D-405F-A50D-AB1C6AEC8827}"/>
    <cellStyle name="Normal 9" xfId="41" xr:uid="{84FC1B9C-BBC8-46F0-AA15-F1B682886C08}"/>
    <cellStyle name="Normal_EEP FANAPEL" xfId="19" xr:uid="{3CDC2115-F902-1B4A-8448-EDAE2E7CC536}"/>
    <cellStyle name="Normal_FANAPEL INDIVIDUAL" xfId="37" xr:uid="{B03E40C1-9738-9043-B49F-2B2762CD1560}"/>
    <cellStyle name="Normal_informe1" xfId="14" xr:uid="{9E92D0E4-DF85-1A4F-8687-DD6F6A5E3BBF}"/>
    <cellStyle name="Normal_informe1 2 2" xfId="20" xr:uid="{32401CFF-DCD1-FA48-8074-4A46FAADB5CE}"/>
    <cellStyle name="Porcentaje" xfId="3" builtinId="5"/>
    <cellStyle name="Porcentaje 2" xfId="29" xr:uid="{0101F4DF-AC8F-864A-84F2-8842B57F75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1</xdr:col>
      <xdr:colOff>0</xdr:colOff>
      <xdr:row>1</xdr:row>
      <xdr:rowOff>0</xdr:rowOff>
    </xdr:from>
    <xdr:ext cx="868513" cy="819150"/>
    <xdr:pic>
      <xdr:nvPicPr>
        <xdr:cNvPr id="2" name="Imagen 1">
          <a:extLst>
            <a:ext uri="{FF2B5EF4-FFF2-40B4-BE49-F238E27FC236}">
              <a16:creationId xmlns:a16="http://schemas.microsoft.com/office/drawing/2014/main" id="{2F578EE6-C494-BE4E-87CA-5C7C034BC400}"/>
            </a:ext>
          </a:extLst>
        </xdr:cNvPr>
        <xdr:cNvPicPr>
          <a:picLocks noChangeAspect="1"/>
        </xdr:cNvPicPr>
      </xdr:nvPicPr>
      <xdr:blipFill rotWithShape="1">
        <a:blip xmlns:r="http://schemas.openxmlformats.org/officeDocument/2006/relationships" r:embed="rId1"/>
        <a:srcRect l="26212" t="10418" r="26126" b="9624"/>
        <a:stretch/>
      </xdr:blipFill>
      <xdr:spPr>
        <a:xfrm>
          <a:off x="342900" y="165100"/>
          <a:ext cx="868513" cy="81915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190500</xdr:colOff>
      <xdr:row>0</xdr:row>
      <xdr:rowOff>28574</xdr:rowOff>
    </xdr:from>
    <xdr:ext cx="1066800" cy="1006167"/>
    <xdr:pic>
      <xdr:nvPicPr>
        <xdr:cNvPr id="2" name="Imagen 1">
          <a:extLst>
            <a:ext uri="{FF2B5EF4-FFF2-40B4-BE49-F238E27FC236}">
              <a16:creationId xmlns:a16="http://schemas.microsoft.com/office/drawing/2014/main" id="{38C46587-436C-4C7F-8E15-764E70CA6A36}"/>
            </a:ext>
          </a:extLst>
        </xdr:cNvPr>
        <xdr:cNvPicPr>
          <a:picLocks noChangeAspect="1"/>
        </xdr:cNvPicPr>
      </xdr:nvPicPr>
      <xdr:blipFill rotWithShape="1">
        <a:blip xmlns:r="http://schemas.openxmlformats.org/officeDocument/2006/relationships" r:embed="rId1"/>
        <a:srcRect l="26212" t="10418" r="26126" b="9624"/>
        <a:stretch/>
      </xdr:blipFill>
      <xdr:spPr>
        <a:xfrm>
          <a:off x="1495425" y="28574"/>
          <a:ext cx="1066800" cy="1006167"/>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221DB-7BF2-B848-8527-67199864C234}">
  <sheetPr>
    <tabColor theme="9" tint="-0.249977111117893"/>
  </sheetPr>
  <dimension ref="B6:H62"/>
  <sheetViews>
    <sheetView showGridLines="0" tabSelected="1" topLeftCell="A46" workbookViewId="0">
      <selection activeCell="I58" sqref="I58"/>
    </sheetView>
  </sheetViews>
  <sheetFormatPr baseColWidth="10" defaultColWidth="10" defaultRowHeight="12.75" x14ac:dyDescent="0.2"/>
  <cols>
    <col min="1" max="1" width="4.5" style="1" customWidth="1"/>
    <col min="2" max="2" width="16.125" style="1" customWidth="1"/>
    <col min="3" max="3" width="15.125" style="1" customWidth="1"/>
    <col min="4" max="4" width="13.625" style="1" customWidth="1"/>
    <col min="5" max="5" width="15.5" style="1" customWidth="1"/>
    <col min="6" max="6" width="17.5" style="1" customWidth="1"/>
    <col min="7" max="7" width="16.625" style="1" customWidth="1"/>
    <col min="8" max="8" width="13.125" style="1" customWidth="1"/>
    <col min="9" max="9" width="16.125" style="1" bestFit="1" customWidth="1"/>
    <col min="10" max="16384" width="10" style="1"/>
  </cols>
  <sheetData>
    <row r="6" spans="2:7" ht="13.5" thickBot="1" x14ac:dyDescent="0.25"/>
    <row r="7" spans="2:7" ht="13.5" thickTop="1" x14ac:dyDescent="0.2">
      <c r="B7" s="2"/>
      <c r="C7" s="2"/>
      <c r="D7" s="2"/>
      <c r="E7" s="2"/>
      <c r="F7" s="2"/>
    </row>
    <row r="8" spans="2:7" ht="13.5" x14ac:dyDescent="0.2">
      <c r="B8" s="422" t="s">
        <v>0</v>
      </c>
      <c r="C8" s="422"/>
      <c r="D8" s="422"/>
      <c r="E8" s="422"/>
      <c r="F8" s="422"/>
      <c r="G8" s="3"/>
    </row>
    <row r="9" spans="2:7" x14ac:dyDescent="0.2">
      <c r="B9" s="4"/>
    </row>
    <row r="10" spans="2:7" x14ac:dyDescent="0.2">
      <c r="B10" s="5"/>
    </row>
    <row r="11" spans="2:7" x14ac:dyDescent="0.2">
      <c r="B11" s="423" t="s">
        <v>530</v>
      </c>
      <c r="C11" s="423"/>
      <c r="D11" s="423"/>
      <c r="E11" s="423"/>
      <c r="F11" s="423"/>
      <c r="G11" s="6"/>
    </row>
    <row r="12" spans="2:7" x14ac:dyDescent="0.2">
      <c r="B12" s="7"/>
    </row>
    <row r="13" spans="2:7" ht="14.25" thickBot="1" x14ac:dyDescent="0.25">
      <c r="B13" s="8" t="s">
        <v>1</v>
      </c>
      <c r="C13" s="8"/>
      <c r="D13" s="9"/>
      <c r="E13" s="9"/>
      <c r="F13" s="10"/>
    </row>
    <row r="14" spans="2:7" x14ac:dyDescent="0.2">
      <c r="B14" s="7"/>
    </row>
    <row r="15" spans="2:7" ht="14.25" thickBot="1" x14ac:dyDescent="0.25">
      <c r="B15" s="419" t="s">
        <v>2</v>
      </c>
      <c r="C15" s="419"/>
      <c r="D15" s="419"/>
      <c r="E15" s="419"/>
      <c r="F15" s="419"/>
    </row>
    <row r="16" spans="2:7" x14ac:dyDescent="0.2">
      <c r="B16" s="7"/>
    </row>
    <row r="17" spans="2:8" ht="14.25" thickBot="1" x14ac:dyDescent="0.25">
      <c r="B17" s="424" t="s">
        <v>521</v>
      </c>
      <c r="C17" s="419"/>
      <c r="D17" s="419"/>
      <c r="E17" s="419"/>
      <c r="F17" s="419"/>
    </row>
    <row r="18" spans="2:8" x14ac:dyDescent="0.2">
      <c r="B18" s="7"/>
    </row>
    <row r="19" spans="2:8" ht="14.25" thickBot="1" x14ac:dyDescent="0.25">
      <c r="B19" s="419" t="s">
        <v>3</v>
      </c>
      <c r="C19" s="419"/>
      <c r="D19" s="419"/>
      <c r="E19" s="419"/>
      <c r="F19" s="419"/>
      <c r="G19" s="11"/>
    </row>
    <row r="20" spans="2:8" x14ac:dyDescent="0.2">
      <c r="B20" s="7"/>
    </row>
    <row r="21" spans="2:8" ht="14.25" thickBot="1" x14ac:dyDescent="0.25">
      <c r="B21" s="425" t="s">
        <v>4</v>
      </c>
      <c r="C21" s="425"/>
      <c r="D21" s="425"/>
      <c r="E21" s="425"/>
      <c r="F21" s="425"/>
      <c r="G21" s="11"/>
    </row>
    <row r="22" spans="2:8" ht="13.5" x14ac:dyDescent="0.2">
      <c r="B22" s="12"/>
      <c r="C22" s="12"/>
      <c r="D22" s="12"/>
      <c r="E22" s="12"/>
      <c r="F22" s="12"/>
      <c r="G22" s="11"/>
    </row>
    <row r="23" spans="2:8" ht="45.95" customHeight="1" thickBot="1" x14ac:dyDescent="0.25">
      <c r="B23" s="425" t="s">
        <v>5</v>
      </c>
      <c r="C23" s="425"/>
      <c r="D23" s="425"/>
      <c r="E23" s="425"/>
      <c r="F23" s="425"/>
      <c r="G23" s="3"/>
    </row>
    <row r="24" spans="2:8" x14ac:dyDescent="0.2">
      <c r="B24" s="5" t="s">
        <v>6</v>
      </c>
    </row>
    <row r="25" spans="2:8" ht="14.25" thickBot="1" x14ac:dyDescent="0.25">
      <c r="B25" s="419" t="s">
        <v>7</v>
      </c>
      <c r="C25" s="419"/>
      <c r="D25" s="419"/>
      <c r="E25" s="419"/>
      <c r="F25" s="419"/>
      <c r="G25" s="11"/>
    </row>
    <row r="26" spans="2:8" x14ac:dyDescent="0.2">
      <c r="B26" s="7"/>
    </row>
    <row r="27" spans="2:8" ht="14.25" thickBot="1" x14ac:dyDescent="0.25">
      <c r="B27" s="419" t="s">
        <v>8</v>
      </c>
      <c r="C27" s="419"/>
      <c r="D27" s="419"/>
      <c r="E27" s="419"/>
      <c r="F27" s="419"/>
      <c r="G27" s="11"/>
      <c r="H27" s="11"/>
    </row>
    <row r="29" spans="2:8" ht="14.25" thickBot="1" x14ac:dyDescent="0.25">
      <c r="B29" s="419" t="s">
        <v>9</v>
      </c>
      <c r="C29" s="419"/>
      <c r="D29" s="419"/>
      <c r="E29" s="419"/>
      <c r="F29" s="419"/>
      <c r="G29" s="11"/>
      <c r="H29" s="11"/>
    </row>
    <row r="31" spans="2:8" x14ac:dyDescent="0.2">
      <c r="B31" s="13" t="s">
        <v>10</v>
      </c>
      <c r="C31" s="426" t="s">
        <v>11</v>
      </c>
      <c r="D31" s="426"/>
      <c r="E31" s="426"/>
      <c r="F31" s="426"/>
    </row>
    <row r="32" spans="2:8" x14ac:dyDescent="0.2">
      <c r="B32" s="14" t="s">
        <v>12</v>
      </c>
      <c r="C32" s="418" t="s">
        <v>13</v>
      </c>
      <c r="D32" s="418"/>
      <c r="E32" s="418"/>
      <c r="F32" s="418"/>
    </row>
    <row r="33" spans="2:8" x14ac:dyDescent="0.2">
      <c r="B33" s="14" t="s">
        <v>14</v>
      </c>
      <c r="C33" s="418" t="s">
        <v>15</v>
      </c>
      <c r="D33" s="418"/>
      <c r="E33" s="418"/>
      <c r="F33" s="418"/>
    </row>
    <row r="34" spans="2:8" x14ac:dyDescent="0.2">
      <c r="B34" s="14" t="s">
        <v>16</v>
      </c>
      <c r="C34" s="418" t="s">
        <v>17</v>
      </c>
      <c r="D34" s="418"/>
      <c r="E34" s="418"/>
      <c r="F34" s="418"/>
    </row>
    <row r="35" spans="2:8" x14ac:dyDescent="0.2">
      <c r="B35" s="14" t="s">
        <v>18</v>
      </c>
      <c r="C35" s="418" t="s">
        <v>19</v>
      </c>
      <c r="D35" s="418"/>
      <c r="E35" s="418"/>
      <c r="F35" s="418"/>
    </row>
    <row r="36" spans="2:8" x14ac:dyDescent="0.2">
      <c r="B36" s="15"/>
      <c r="C36" s="16"/>
    </row>
    <row r="37" spans="2:8" ht="14.25" thickBot="1" x14ac:dyDescent="0.25">
      <c r="B37" s="419" t="s">
        <v>20</v>
      </c>
      <c r="C37" s="419"/>
      <c r="D37" s="419"/>
      <c r="E37" s="419"/>
      <c r="F37" s="419"/>
      <c r="G37" s="11"/>
    </row>
    <row r="38" spans="2:8" x14ac:dyDescent="0.2">
      <c r="B38" s="7"/>
    </row>
    <row r="39" spans="2:8" ht="14.25" thickBot="1" x14ac:dyDescent="0.25">
      <c r="B39" s="419" t="s">
        <v>21</v>
      </c>
      <c r="C39" s="419"/>
      <c r="D39" s="419"/>
      <c r="E39" s="419"/>
      <c r="F39" s="419"/>
      <c r="G39" s="11"/>
      <c r="H39" s="11"/>
    </row>
    <row r="40" spans="2:8" ht="13.5" thickBot="1" x14ac:dyDescent="0.25">
      <c r="B40" s="5"/>
    </row>
    <row r="41" spans="2:8" ht="25.5" x14ac:dyDescent="0.2">
      <c r="B41" s="17" t="s">
        <v>22</v>
      </c>
      <c r="C41" s="17" t="s">
        <v>23</v>
      </c>
      <c r="D41" s="17" t="s">
        <v>24</v>
      </c>
      <c r="E41" s="17" t="s">
        <v>25</v>
      </c>
      <c r="F41" s="17" t="s">
        <v>26</v>
      </c>
    </row>
    <row r="42" spans="2:8" ht="13.5" thickBot="1" x14ac:dyDescent="0.25">
      <c r="B42" s="18">
        <v>165600</v>
      </c>
      <c r="C42" s="19" t="s">
        <v>27</v>
      </c>
      <c r="D42" s="20">
        <v>165600</v>
      </c>
      <c r="E42" s="21">
        <f>+B42*1000000</f>
        <v>165600000000</v>
      </c>
      <c r="F42" s="21">
        <f>+E42</f>
        <v>165600000000</v>
      </c>
    </row>
    <row r="43" spans="2:8" ht="13.5" thickBot="1" x14ac:dyDescent="0.25">
      <c r="B43" s="18">
        <v>34400</v>
      </c>
      <c r="C43" s="19" t="s">
        <v>28</v>
      </c>
      <c r="D43" s="20">
        <v>34400</v>
      </c>
      <c r="E43" s="21">
        <f>+B43*1000000</f>
        <v>34400000000</v>
      </c>
      <c r="F43" s="21">
        <f>+E43</f>
        <v>34400000000</v>
      </c>
    </row>
    <row r="44" spans="2:8" ht="14.25" thickBot="1" x14ac:dyDescent="0.25">
      <c r="B44" s="22">
        <f>SUM(B42:B43)</f>
        <v>200000</v>
      </c>
      <c r="C44" s="420" t="s">
        <v>29</v>
      </c>
      <c r="D44" s="421"/>
      <c r="E44" s="23">
        <f>SUM(E42:E43)</f>
        <v>200000000000</v>
      </c>
      <c r="F44" s="23">
        <f>SUM(F42:F43)</f>
        <v>200000000000</v>
      </c>
    </row>
    <row r="47" spans="2:8" ht="14.25" thickBot="1" x14ac:dyDescent="0.25">
      <c r="B47" s="419" t="s">
        <v>30</v>
      </c>
      <c r="C47" s="419"/>
      <c r="D47" s="419"/>
      <c r="E47" s="419"/>
      <c r="F47" s="419"/>
      <c r="G47" s="419"/>
    </row>
    <row r="48" spans="2:8" ht="13.5" thickBot="1" x14ac:dyDescent="0.25"/>
    <row r="49" spans="2:8" ht="38.25" x14ac:dyDescent="0.2">
      <c r="B49" s="17" t="s">
        <v>31</v>
      </c>
      <c r="C49" s="17" t="s">
        <v>32</v>
      </c>
      <c r="D49" s="17" t="s">
        <v>33</v>
      </c>
      <c r="E49" s="17" t="s">
        <v>34</v>
      </c>
      <c r="F49" s="17" t="s">
        <v>35</v>
      </c>
      <c r="G49" s="17" t="s">
        <v>36</v>
      </c>
      <c r="H49" s="17" t="s">
        <v>37</v>
      </c>
    </row>
    <row r="50" spans="2:8" ht="26.25" thickBot="1" x14ac:dyDescent="0.25">
      <c r="B50" s="18" t="s">
        <v>38</v>
      </c>
      <c r="C50" s="20">
        <v>165600</v>
      </c>
      <c r="D50" s="19" t="s">
        <v>39</v>
      </c>
      <c r="E50" s="21">
        <v>1000000</v>
      </c>
      <c r="F50" s="21">
        <f>C50*E50</f>
        <v>165600000000</v>
      </c>
      <c r="G50" s="21">
        <f>+C50</f>
        <v>165600</v>
      </c>
      <c r="H50" s="24">
        <f>+(F50/F44)/10</f>
        <v>8.2799999999999999E-2</v>
      </c>
    </row>
    <row r="51" spans="2:8" ht="13.5" thickBot="1" x14ac:dyDescent="0.25">
      <c r="B51" s="18" t="s">
        <v>40</v>
      </c>
      <c r="C51" s="20">
        <v>34400</v>
      </c>
      <c r="D51" s="19" t="s">
        <v>39</v>
      </c>
      <c r="E51" s="21">
        <v>1000000</v>
      </c>
      <c r="F51" s="21">
        <f>C51*E51</f>
        <v>34400000000</v>
      </c>
      <c r="G51" s="21">
        <f>+C51</f>
        <v>34400</v>
      </c>
      <c r="H51" s="24">
        <f>+(F51/F44)/10</f>
        <v>1.72E-2</v>
      </c>
    </row>
    <row r="60" spans="2:8" x14ac:dyDescent="0.2">
      <c r="B60" s="417"/>
      <c r="C60" s="417"/>
      <c r="F60" s="417"/>
      <c r="G60" s="417"/>
    </row>
    <row r="61" spans="2:8" x14ac:dyDescent="0.2">
      <c r="B61" s="417"/>
      <c r="C61" s="417"/>
      <c r="F61" s="417"/>
      <c r="G61" s="417"/>
    </row>
    <row r="62" spans="2:8" x14ac:dyDescent="0.2">
      <c r="B62" s="417"/>
      <c r="C62" s="417"/>
      <c r="F62" s="417"/>
      <c r="G62" s="417"/>
    </row>
  </sheetData>
  <mergeCells count="25">
    <mergeCell ref="C32:F32"/>
    <mergeCell ref="B8:F8"/>
    <mergeCell ref="B11:F11"/>
    <mergeCell ref="B15:F15"/>
    <mergeCell ref="B17:F17"/>
    <mergeCell ref="B19:F19"/>
    <mergeCell ref="B21:F21"/>
    <mergeCell ref="B23:F23"/>
    <mergeCell ref="B25:F25"/>
    <mergeCell ref="B27:F27"/>
    <mergeCell ref="B29:F29"/>
    <mergeCell ref="C31:F31"/>
    <mergeCell ref="B62:C62"/>
    <mergeCell ref="F62:G62"/>
    <mergeCell ref="C33:F33"/>
    <mergeCell ref="C34:F34"/>
    <mergeCell ref="C35:F35"/>
    <mergeCell ref="B37:F37"/>
    <mergeCell ref="B39:F39"/>
    <mergeCell ref="C44:D44"/>
    <mergeCell ref="B47:G47"/>
    <mergeCell ref="B60:C60"/>
    <mergeCell ref="F60:G60"/>
    <mergeCell ref="B61:C61"/>
    <mergeCell ref="F61:G61"/>
  </mergeCells>
  <pageMargins left="0.7" right="0.7" top="0.75" bottom="0.75" header="0.3" footer="0.3"/>
  <drawing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778E4-2CC7-9441-9F7F-2F5AA0557192}">
  <sheetPr>
    <tabColor rgb="FF002060"/>
  </sheetPr>
  <dimension ref="A1:P63"/>
  <sheetViews>
    <sheetView showGridLines="0" topLeftCell="A9" zoomScaleNormal="100" workbookViewId="0">
      <selection activeCell="G27" sqref="G27:J27"/>
    </sheetView>
  </sheetViews>
  <sheetFormatPr baseColWidth="10" defaultColWidth="10" defaultRowHeight="12.75" x14ac:dyDescent="0.2"/>
  <cols>
    <col min="1" max="1" width="29.875" style="159" customWidth="1"/>
    <col min="2" max="2" width="17" style="159" customWidth="1"/>
    <col min="3" max="3" width="2.125" style="159" customWidth="1"/>
    <col min="4" max="4" width="12.875" style="159" bestFit="1" customWidth="1"/>
    <col min="5" max="5" width="2" style="159" customWidth="1"/>
    <col min="6" max="6" width="13.375" style="159" customWidth="1"/>
    <col min="7" max="7" width="2.625" style="159" customWidth="1"/>
    <col min="8" max="8" width="16.375" style="159" bestFit="1" customWidth="1"/>
    <col min="9" max="9" width="2.375" style="159" customWidth="1"/>
    <col min="10" max="10" width="15.125" style="159" bestFit="1" customWidth="1"/>
    <col min="11" max="11" width="3.5" style="159" customWidth="1"/>
    <col min="12" max="12" width="15.625" style="159" customWidth="1"/>
    <col min="13" max="13" width="3.125" style="159" customWidth="1"/>
    <col min="14" max="14" width="12.875" style="341" bestFit="1" customWidth="1"/>
    <col min="15" max="15" width="11.25" style="159" bestFit="1" customWidth="1"/>
    <col min="16" max="16" width="10.75" style="159" bestFit="1" customWidth="1"/>
    <col min="17" max="16384" width="10" style="159"/>
  </cols>
  <sheetData>
    <row r="1" spans="1:14" ht="18.75" x14ac:dyDescent="0.3">
      <c r="A1" s="455" t="s">
        <v>284</v>
      </c>
      <c r="B1" s="455"/>
      <c r="C1" s="455"/>
      <c r="D1" s="455"/>
      <c r="M1" s="49" t="s">
        <v>118</v>
      </c>
      <c r="N1" s="340" t="s">
        <v>62</v>
      </c>
    </row>
    <row r="2" spans="1:14" ht="13.5" x14ac:dyDescent="0.25">
      <c r="A2" s="160" t="s">
        <v>551</v>
      </c>
    </row>
    <row r="3" spans="1:14" x14ac:dyDescent="0.2">
      <c r="A3" s="161" t="s">
        <v>203</v>
      </c>
    </row>
    <row r="6" spans="1:14" x14ac:dyDescent="0.2">
      <c r="A6" s="320" t="s">
        <v>487</v>
      </c>
      <c r="B6" s="320"/>
      <c r="C6" s="457"/>
      <c r="D6" s="457"/>
    </row>
    <row r="7" spans="1:14" x14ac:dyDescent="0.2">
      <c r="A7" s="28"/>
      <c r="B7" s="28"/>
      <c r="C7" s="458"/>
      <c r="D7" s="458"/>
    </row>
    <row r="8" spans="1:14" ht="14.25" x14ac:dyDescent="0.2">
      <c r="A8" s="28"/>
      <c r="B8" s="321" t="s">
        <v>549</v>
      </c>
      <c r="C8" s="322"/>
      <c r="D8" s="321" t="s">
        <v>480</v>
      </c>
    </row>
    <row r="9" spans="1:14" x14ac:dyDescent="0.2">
      <c r="A9" s="323" t="s">
        <v>289</v>
      </c>
      <c r="B9" s="136">
        <v>70679194887</v>
      </c>
      <c r="C9" s="325"/>
      <c r="D9" s="324">
        <v>71172772620</v>
      </c>
    </row>
    <row r="10" spans="1:14" x14ac:dyDescent="0.2">
      <c r="A10" s="323" t="s">
        <v>291</v>
      </c>
      <c r="B10" s="136">
        <v>52041958951</v>
      </c>
      <c r="C10" s="324"/>
      <c r="D10" s="324">
        <v>53452078513</v>
      </c>
      <c r="F10" s="410"/>
      <c r="H10" s="411"/>
      <c r="J10" s="411"/>
    </row>
    <row r="11" spans="1:14" x14ac:dyDescent="0.2">
      <c r="A11" s="323" t="s">
        <v>488</v>
      </c>
      <c r="B11" s="136">
        <v>15987204525</v>
      </c>
      <c r="C11" s="325"/>
      <c r="D11" s="324">
        <v>15987204525</v>
      </c>
    </row>
    <row r="12" spans="1:14" x14ac:dyDescent="0.2">
      <c r="A12" s="323" t="s">
        <v>288</v>
      </c>
      <c r="B12" s="136">
        <v>15407775928</v>
      </c>
      <c r="C12" s="324"/>
      <c r="D12" s="324">
        <v>15407775928</v>
      </c>
      <c r="H12" s="411"/>
      <c r="J12" s="411"/>
    </row>
    <row r="13" spans="1:14" x14ac:dyDescent="0.2">
      <c r="A13" s="323" t="s">
        <v>297</v>
      </c>
      <c r="B13" s="136">
        <v>12489339971</v>
      </c>
      <c r="C13" s="324"/>
      <c r="D13" s="324">
        <v>10684044344</v>
      </c>
      <c r="F13" s="410"/>
    </row>
    <row r="14" spans="1:14" x14ac:dyDescent="0.2">
      <c r="A14" s="323" t="s">
        <v>298</v>
      </c>
      <c r="B14" s="136">
        <v>3916984795</v>
      </c>
      <c r="C14" s="324"/>
      <c r="D14" s="324">
        <v>3858338026</v>
      </c>
    </row>
    <row r="15" spans="1:14" x14ac:dyDescent="0.2">
      <c r="A15" s="323" t="s">
        <v>294</v>
      </c>
      <c r="B15" s="136">
        <v>1664440833</v>
      </c>
      <c r="C15" s="324"/>
      <c r="D15" s="324">
        <v>1767341193</v>
      </c>
    </row>
    <row r="16" spans="1:14" x14ac:dyDescent="0.2">
      <c r="A16" s="323" t="s">
        <v>290</v>
      </c>
      <c r="B16" s="136">
        <v>1105289855</v>
      </c>
      <c r="C16" s="324"/>
      <c r="D16" s="324">
        <v>1012470692</v>
      </c>
    </row>
    <row r="17" spans="1:16" x14ac:dyDescent="0.2">
      <c r="A17" s="323" t="s">
        <v>296</v>
      </c>
      <c r="B17" s="136">
        <v>1002868541</v>
      </c>
      <c r="C17" s="324"/>
      <c r="D17" s="324">
        <v>972759566</v>
      </c>
    </row>
    <row r="18" spans="1:16" x14ac:dyDescent="0.2">
      <c r="A18" s="323" t="s">
        <v>293</v>
      </c>
      <c r="B18" s="136">
        <v>798491961</v>
      </c>
      <c r="C18" s="324"/>
      <c r="D18" s="324">
        <v>848257581</v>
      </c>
    </row>
    <row r="19" spans="1:16" x14ac:dyDescent="0.2">
      <c r="A19" s="323" t="s">
        <v>295</v>
      </c>
      <c r="B19" s="136">
        <v>643299659</v>
      </c>
      <c r="C19" s="324"/>
      <c r="D19" s="324">
        <v>653392508</v>
      </c>
    </row>
    <row r="20" spans="1:16" x14ac:dyDescent="0.2">
      <c r="A20" s="323" t="s">
        <v>292</v>
      </c>
      <c r="B20" s="136">
        <v>99050591</v>
      </c>
      <c r="C20" s="324"/>
      <c r="D20" s="324">
        <v>97226833</v>
      </c>
    </row>
    <row r="21" spans="1:16" x14ac:dyDescent="0.2">
      <c r="A21" s="323" t="s">
        <v>489</v>
      </c>
      <c r="B21" s="136">
        <v>76468756</v>
      </c>
      <c r="C21" s="324"/>
      <c r="D21" s="324">
        <v>74611197</v>
      </c>
    </row>
    <row r="22" spans="1:16" ht="13.5" thickBot="1" x14ac:dyDescent="0.25">
      <c r="A22" s="326" t="s">
        <v>247</v>
      </c>
      <c r="B22" s="327">
        <v>175912369253</v>
      </c>
      <c r="C22" s="326"/>
      <c r="D22" s="327">
        <v>175988273526</v>
      </c>
      <c r="F22" s="411"/>
    </row>
    <row r="23" spans="1:16" ht="13.5" thickTop="1" x14ac:dyDescent="0.2">
      <c r="A23" s="28"/>
      <c r="B23" s="28"/>
      <c r="C23" s="458"/>
      <c r="D23" s="458"/>
    </row>
    <row r="24" spans="1:16" ht="14.25" x14ac:dyDescent="0.2">
      <c r="A24" s="328" t="s">
        <v>248</v>
      </c>
      <c r="B24" s="329">
        <v>-0.239990234375</v>
      </c>
      <c r="C24" s="330"/>
      <c r="D24" s="329">
        <v>-0.3282470703125</v>
      </c>
    </row>
    <row r="27" spans="1:16" x14ac:dyDescent="0.2">
      <c r="A27" s="320" t="s">
        <v>490</v>
      </c>
      <c r="B27" s="320"/>
      <c r="C27" s="457"/>
      <c r="D27" s="457"/>
      <c r="E27" s="457"/>
      <c r="F27" s="457"/>
      <c r="G27" s="457"/>
      <c r="H27" s="457"/>
      <c r="I27" s="457"/>
      <c r="J27" s="457"/>
      <c r="K27" s="457"/>
      <c r="L27" s="457"/>
      <c r="M27" s="457"/>
      <c r="N27" s="457"/>
    </row>
    <row r="28" spans="1:16" x14ac:dyDescent="0.2">
      <c r="A28" s="28"/>
      <c r="B28" s="28"/>
      <c r="C28" s="458"/>
      <c r="D28" s="458"/>
      <c r="E28" s="458"/>
      <c r="F28" s="458"/>
      <c r="G28" s="458"/>
      <c r="H28" s="458"/>
      <c r="I28" s="458"/>
      <c r="J28" s="458"/>
      <c r="K28" s="458"/>
      <c r="L28" s="458"/>
      <c r="M28" s="28"/>
      <c r="N28" s="342"/>
    </row>
    <row r="29" spans="1:16" ht="25.5" x14ac:dyDescent="0.25">
      <c r="A29" s="28"/>
      <c r="B29" s="343" t="s">
        <v>494</v>
      </c>
      <c r="C29" s="332"/>
      <c r="D29" s="331" t="s">
        <v>492</v>
      </c>
      <c r="E29" s="332"/>
      <c r="F29" s="331" t="s">
        <v>285</v>
      </c>
      <c r="G29" s="332"/>
      <c r="H29" s="331" t="s">
        <v>286</v>
      </c>
      <c r="I29" s="332"/>
      <c r="J29" s="331" t="s">
        <v>287</v>
      </c>
      <c r="K29"/>
      <c r="L29" s="331" t="s">
        <v>493</v>
      </c>
      <c r="M29" s="332"/>
      <c r="N29" s="343" t="s">
        <v>494</v>
      </c>
    </row>
    <row r="30" spans="1:16" ht="15.75" x14ac:dyDescent="0.25">
      <c r="A30" s="323" t="s">
        <v>289</v>
      </c>
      <c r="B30" s="344">
        <v>71172772620</v>
      </c>
      <c r="C30" s="324"/>
      <c r="D30" s="324">
        <v>0</v>
      </c>
      <c r="E30" s="324"/>
      <c r="F30" s="324">
        <v>0</v>
      </c>
      <c r="G30" s="324"/>
      <c r="H30" s="324">
        <v>0</v>
      </c>
      <c r="I30" s="324"/>
      <c r="J30" s="333">
        <v>0</v>
      </c>
      <c r="K30"/>
      <c r="L30" s="333">
        <v>-493577733</v>
      </c>
      <c r="M30" s="324"/>
      <c r="N30" s="344">
        <v>70679194887</v>
      </c>
      <c r="O30" s="410"/>
      <c r="P30" s="483">
        <v>0</v>
      </c>
    </row>
    <row r="31" spans="1:16" ht="15.75" x14ac:dyDescent="0.25">
      <c r="A31" s="323" t="s">
        <v>291</v>
      </c>
      <c r="B31" s="344">
        <v>53452078513</v>
      </c>
      <c r="C31" s="324"/>
      <c r="D31" s="334">
        <v>0</v>
      </c>
      <c r="E31" s="324"/>
      <c r="F31" s="324">
        <v>0</v>
      </c>
      <c r="G31" s="324"/>
      <c r="H31" s="324">
        <v>0</v>
      </c>
      <c r="I31" s="324"/>
      <c r="J31" s="335">
        <v>0</v>
      </c>
      <c r="K31"/>
      <c r="L31" s="333">
        <v>-1410119562</v>
      </c>
      <c r="M31" s="324"/>
      <c r="N31" s="344">
        <v>52041958951</v>
      </c>
      <c r="O31" s="410"/>
      <c r="P31" s="483">
        <v>0</v>
      </c>
    </row>
    <row r="32" spans="1:16" ht="15.75" x14ac:dyDescent="0.25">
      <c r="A32" s="323" t="s">
        <v>488</v>
      </c>
      <c r="B32" s="344">
        <v>15987204525</v>
      </c>
      <c r="C32" s="324"/>
      <c r="D32" s="334">
        <v>0</v>
      </c>
      <c r="E32" s="324"/>
      <c r="F32" s="324">
        <v>0</v>
      </c>
      <c r="G32" s="324"/>
      <c r="H32" s="324">
        <v>0</v>
      </c>
      <c r="I32" s="324"/>
      <c r="J32" s="335">
        <v>0</v>
      </c>
      <c r="K32"/>
      <c r="L32" s="333">
        <v>0</v>
      </c>
      <c r="M32" s="324"/>
      <c r="N32" s="344">
        <v>15987204525</v>
      </c>
      <c r="O32" s="410"/>
      <c r="P32" s="483">
        <v>0</v>
      </c>
    </row>
    <row r="33" spans="1:16" ht="15.75" x14ac:dyDescent="0.25">
      <c r="A33" s="323" t="s">
        <v>288</v>
      </c>
      <c r="B33" s="136">
        <v>15407775928</v>
      </c>
      <c r="C33" s="324"/>
      <c r="D33" s="334">
        <v>0</v>
      </c>
      <c r="E33" s="324"/>
      <c r="F33" s="324">
        <v>0</v>
      </c>
      <c r="G33" s="324"/>
      <c r="H33" s="324">
        <v>0</v>
      </c>
      <c r="I33" s="324"/>
      <c r="J33" s="335">
        <v>0</v>
      </c>
      <c r="K33"/>
      <c r="L33" s="333">
        <v>0</v>
      </c>
      <c r="M33" s="324"/>
      <c r="N33" s="344">
        <v>15407775928</v>
      </c>
      <c r="O33" s="410"/>
      <c r="P33" s="483">
        <v>0</v>
      </c>
    </row>
    <row r="34" spans="1:16" ht="15.75" x14ac:dyDescent="0.25">
      <c r="A34" s="323" t="s">
        <v>297</v>
      </c>
      <c r="B34" s="344">
        <v>10684044343.759998</v>
      </c>
      <c r="C34" s="324"/>
      <c r="D34" s="334">
        <v>1805295627</v>
      </c>
      <c r="E34" s="324"/>
      <c r="F34" s="324">
        <v>0</v>
      </c>
      <c r="G34" s="324"/>
      <c r="H34" s="324">
        <v>0</v>
      </c>
      <c r="I34" s="324"/>
      <c r="J34" s="335">
        <v>0</v>
      </c>
      <c r="K34"/>
      <c r="L34" s="333">
        <v>0</v>
      </c>
      <c r="M34" s="324"/>
      <c r="N34" s="344">
        <v>12489339970.759998</v>
      </c>
      <c r="O34" s="410"/>
      <c r="P34" s="483">
        <v>-0.24000167846679688</v>
      </c>
    </row>
    <row r="35" spans="1:16" ht="15.75" x14ac:dyDescent="0.25">
      <c r="A35" s="323" t="s">
        <v>298</v>
      </c>
      <c r="B35" s="344">
        <v>3858338026</v>
      </c>
      <c r="C35" s="324"/>
      <c r="D35" s="334">
        <v>58646769</v>
      </c>
      <c r="E35" s="324"/>
      <c r="F35" s="324">
        <v>0</v>
      </c>
      <c r="G35" s="324"/>
      <c r="H35" s="324">
        <v>0</v>
      </c>
      <c r="I35" s="324"/>
      <c r="J35" s="335">
        <v>0</v>
      </c>
      <c r="K35"/>
      <c r="L35" s="333">
        <v>0</v>
      </c>
      <c r="M35" s="324"/>
      <c r="N35" s="344">
        <v>3916984795</v>
      </c>
      <c r="O35" s="410"/>
      <c r="P35" s="483">
        <v>0</v>
      </c>
    </row>
    <row r="36" spans="1:16" ht="15.75" x14ac:dyDescent="0.25">
      <c r="A36" s="323" t="s">
        <v>294</v>
      </c>
      <c r="B36" s="344">
        <v>1767341193</v>
      </c>
      <c r="C36" s="324"/>
      <c r="D36" s="334">
        <v>0</v>
      </c>
      <c r="E36" s="324"/>
      <c r="F36" s="324">
        <v>-8903748</v>
      </c>
      <c r="G36" s="324"/>
      <c r="H36" s="324">
        <v>0</v>
      </c>
      <c r="I36" s="324"/>
      <c r="J36" s="335">
        <v>0</v>
      </c>
      <c r="K36"/>
      <c r="L36" s="333">
        <v>-93996612</v>
      </c>
      <c r="M36" s="324"/>
      <c r="N36" s="344">
        <v>1664440833</v>
      </c>
      <c r="O36" s="410"/>
      <c r="P36" s="483">
        <v>0</v>
      </c>
    </row>
    <row r="37" spans="1:16" ht="15.75" x14ac:dyDescent="0.25">
      <c r="A37" s="323" t="s">
        <v>290</v>
      </c>
      <c r="B37" s="344">
        <v>1012470692</v>
      </c>
      <c r="C37" s="324"/>
      <c r="D37" s="334">
        <v>144616818</v>
      </c>
      <c r="E37" s="324"/>
      <c r="F37" s="324">
        <v>0</v>
      </c>
      <c r="G37" s="324"/>
      <c r="H37" s="324">
        <v>0</v>
      </c>
      <c r="I37" s="324"/>
      <c r="J37" s="335">
        <v>0</v>
      </c>
      <c r="K37"/>
      <c r="L37" s="333">
        <v>-51797655</v>
      </c>
      <c r="M37" s="324"/>
      <c r="N37" s="344">
        <v>1105289855</v>
      </c>
      <c r="O37" s="410"/>
      <c r="P37" s="483">
        <v>0</v>
      </c>
    </row>
    <row r="38" spans="1:16" ht="15.75" x14ac:dyDescent="0.25">
      <c r="A38" s="323" t="s">
        <v>296</v>
      </c>
      <c r="B38" s="344">
        <v>972759566</v>
      </c>
      <c r="C38" s="324"/>
      <c r="D38" s="334">
        <v>51811044</v>
      </c>
      <c r="E38" s="324"/>
      <c r="F38" s="324">
        <v>0</v>
      </c>
      <c r="G38" s="324"/>
      <c r="H38" s="324">
        <v>0</v>
      </c>
      <c r="I38" s="324"/>
      <c r="J38" s="335">
        <v>0</v>
      </c>
      <c r="K38"/>
      <c r="L38" s="333">
        <v>-21702069</v>
      </c>
      <c r="M38" s="324"/>
      <c r="N38" s="344">
        <v>1002868541</v>
      </c>
      <c r="O38" s="410"/>
      <c r="P38" s="483">
        <v>0</v>
      </c>
    </row>
    <row r="39" spans="1:16" ht="15.75" x14ac:dyDescent="0.25">
      <c r="A39" s="323" t="s">
        <v>293</v>
      </c>
      <c r="B39" s="344">
        <v>848257581</v>
      </c>
      <c r="C39" s="324"/>
      <c r="D39" s="334">
        <v>3958182</v>
      </c>
      <c r="E39" s="324"/>
      <c r="F39" s="324">
        <v>0</v>
      </c>
      <c r="G39" s="324"/>
      <c r="H39" s="324">
        <v>0</v>
      </c>
      <c r="I39" s="324"/>
      <c r="J39" s="335">
        <v>0</v>
      </c>
      <c r="K39"/>
      <c r="L39" s="333">
        <v>-53723802</v>
      </c>
      <c r="M39" s="324"/>
      <c r="N39" s="344">
        <v>798491961</v>
      </c>
      <c r="O39" s="410"/>
      <c r="P39" s="483">
        <v>0</v>
      </c>
    </row>
    <row r="40" spans="1:16" ht="15.75" x14ac:dyDescent="0.25">
      <c r="A40" s="323" t="s">
        <v>295</v>
      </c>
      <c r="B40" s="344">
        <v>653392508</v>
      </c>
      <c r="C40" s="324"/>
      <c r="D40" s="334">
        <v>0</v>
      </c>
      <c r="E40" s="324"/>
      <c r="F40" s="324">
        <v>0</v>
      </c>
      <c r="G40" s="324"/>
      <c r="H40" s="324">
        <v>0</v>
      </c>
      <c r="I40" s="324"/>
      <c r="J40" s="335">
        <v>0</v>
      </c>
      <c r="K40"/>
      <c r="L40" s="333">
        <v>-10092849</v>
      </c>
      <c r="M40" s="324"/>
      <c r="N40" s="344">
        <v>643299659</v>
      </c>
      <c r="O40" s="410"/>
      <c r="P40" s="483">
        <v>0</v>
      </c>
    </row>
    <row r="41" spans="1:16" ht="15.75" x14ac:dyDescent="0.25">
      <c r="A41" s="323" t="s">
        <v>292</v>
      </c>
      <c r="B41" s="344">
        <v>97226833</v>
      </c>
      <c r="C41" s="324"/>
      <c r="D41" s="334">
        <v>8091364</v>
      </c>
      <c r="E41" s="324"/>
      <c r="F41" s="324">
        <v>0</v>
      </c>
      <c r="G41" s="324"/>
      <c r="H41" s="324">
        <v>0</v>
      </c>
      <c r="I41" s="324"/>
      <c r="J41" s="335">
        <v>0</v>
      </c>
      <c r="K41"/>
      <c r="L41" s="333">
        <v>-6267606</v>
      </c>
      <c r="M41" s="324"/>
      <c r="N41" s="344">
        <v>99050591</v>
      </c>
      <c r="O41" s="410"/>
      <c r="P41" s="483">
        <v>0</v>
      </c>
    </row>
    <row r="42" spans="1:16" ht="15.75" x14ac:dyDescent="0.25">
      <c r="A42" s="323" t="s">
        <v>489</v>
      </c>
      <c r="B42" s="344">
        <v>74611197</v>
      </c>
      <c r="C42" s="324"/>
      <c r="D42" s="334">
        <v>1857559</v>
      </c>
      <c r="E42" s="324"/>
      <c r="F42" s="324">
        <v>0</v>
      </c>
      <c r="G42" s="324"/>
      <c r="H42" s="324">
        <v>0</v>
      </c>
      <c r="I42" s="324"/>
      <c r="J42" s="335">
        <v>0</v>
      </c>
      <c r="K42"/>
      <c r="L42" s="333">
        <v>0</v>
      </c>
      <c r="M42" s="324"/>
      <c r="N42" s="344">
        <v>76468756</v>
      </c>
      <c r="O42" s="410"/>
      <c r="P42" s="483">
        <v>0</v>
      </c>
    </row>
    <row r="43" spans="1:16" ht="16.5" thickBot="1" x14ac:dyDescent="0.3">
      <c r="A43" s="326" t="s">
        <v>247</v>
      </c>
      <c r="B43" s="327">
        <v>175988273525.76001</v>
      </c>
      <c r="C43" s="28"/>
      <c r="D43" s="337">
        <v>2074277363</v>
      </c>
      <c r="E43" s="28"/>
      <c r="F43" s="336">
        <v>0</v>
      </c>
      <c r="G43" s="324"/>
      <c r="H43" s="336">
        <v>0</v>
      </c>
      <c r="I43" s="324"/>
      <c r="J43" s="337">
        <v>0</v>
      </c>
      <c r="K43"/>
      <c r="L43" s="337">
        <v>-2141277888</v>
      </c>
      <c r="M43" s="28"/>
      <c r="N43" s="337">
        <v>175912369252.76001</v>
      </c>
    </row>
    <row r="44" spans="1:16" ht="13.5" thickTop="1" x14ac:dyDescent="0.2">
      <c r="A44" s="28"/>
      <c r="B44" s="412"/>
      <c r="C44" s="458"/>
      <c r="D44" s="458"/>
      <c r="E44" s="458"/>
      <c r="F44" s="458"/>
      <c r="G44" s="458"/>
      <c r="H44" s="458"/>
      <c r="I44" s="458"/>
      <c r="J44" s="458"/>
      <c r="K44" s="458"/>
      <c r="L44" s="458"/>
      <c r="M44" s="28"/>
      <c r="N44" s="342"/>
    </row>
    <row r="45" spans="1:16" ht="14.25" x14ac:dyDescent="0.2">
      <c r="A45" s="328" t="s">
        <v>323</v>
      </c>
      <c r="B45" s="338">
        <v>0</v>
      </c>
      <c r="C45" s="328"/>
      <c r="D45" s="329">
        <v>1.2679061889648438</v>
      </c>
      <c r="E45" s="328"/>
      <c r="F45" s="328"/>
      <c r="G45" s="328"/>
      <c r="H45" s="328"/>
      <c r="I45" s="328"/>
      <c r="J45" s="328"/>
      <c r="K45" s="328"/>
      <c r="L45" s="339">
        <v>-0.17963886260986328</v>
      </c>
      <c r="M45" s="328"/>
      <c r="N45" s="345">
        <v>-0.239990234375</v>
      </c>
    </row>
    <row r="46" spans="1:16" x14ac:dyDescent="0.2">
      <c r="A46" s="28"/>
      <c r="B46" s="28"/>
      <c r="C46" s="458"/>
      <c r="D46" s="458"/>
      <c r="E46" s="458"/>
      <c r="F46" s="458"/>
      <c r="G46" s="458"/>
      <c r="H46" s="458"/>
      <c r="I46" s="458"/>
      <c r="J46" s="458"/>
      <c r="K46" s="458"/>
      <c r="L46" s="458"/>
      <c r="M46" s="28"/>
      <c r="N46" s="342"/>
    </row>
    <row r="47" spans="1:16" x14ac:dyDescent="0.2">
      <c r="A47" s="28"/>
      <c r="B47" s="28"/>
      <c r="C47" s="458"/>
      <c r="D47" s="458"/>
      <c r="E47" s="458"/>
      <c r="F47" s="458"/>
      <c r="G47" s="458"/>
      <c r="H47" s="458"/>
      <c r="I47" s="458"/>
      <c r="J47" s="458"/>
      <c r="K47" s="458"/>
      <c r="L47" s="458"/>
      <c r="M47" s="28"/>
      <c r="N47" s="342"/>
    </row>
    <row r="48" spans="1:16" ht="25.5" x14ac:dyDescent="0.25">
      <c r="A48" s="28"/>
      <c r="B48" s="343" t="s">
        <v>491</v>
      </c>
      <c r="C48" s="332"/>
      <c r="D48" s="331" t="s">
        <v>492</v>
      </c>
      <c r="E48" s="332"/>
      <c r="F48" s="331" t="s">
        <v>285</v>
      </c>
      <c r="G48" s="332"/>
      <c r="H48" s="331" t="s">
        <v>286</v>
      </c>
      <c r="I48" s="332"/>
      <c r="J48" s="331" t="s">
        <v>287</v>
      </c>
      <c r="K48"/>
      <c r="L48" s="331" t="s">
        <v>493</v>
      </c>
      <c r="M48" s="332"/>
      <c r="N48" s="343" t="s">
        <v>494</v>
      </c>
    </row>
    <row r="49" spans="1:15" ht="15.75" x14ac:dyDescent="0.25">
      <c r="A49" s="323" t="s">
        <v>289</v>
      </c>
      <c r="B49" s="344">
        <v>73137756400.815491</v>
      </c>
      <c r="C49" s="324"/>
      <c r="D49" s="324">
        <v>0</v>
      </c>
      <c r="E49" s="324"/>
      <c r="F49" s="324">
        <v>0</v>
      </c>
      <c r="G49" s="324"/>
      <c r="H49" s="324">
        <v>0</v>
      </c>
      <c r="I49" s="324"/>
      <c r="J49" s="333">
        <v>-228259383.2895813</v>
      </c>
      <c r="K49"/>
      <c r="L49" s="333">
        <v>-1736724397.5259035</v>
      </c>
      <c r="M49" s="324"/>
      <c r="N49" s="344">
        <v>71172772620</v>
      </c>
    </row>
    <row r="50" spans="1:15" ht="15.75" x14ac:dyDescent="0.25">
      <c r="A50" s="323" t="s">
        <v>291</v>
      </c>
      <c r="B50" s="344">
        <v>46948587113.2994</v>
      </c>
      <c r="C50" s="324"/>
      <c r="D50" s="334">
        <v>11778318631</v>
      </c>
      <c r="E50" s="324"/>
      <c r="F50" s="324">
        <v>0</v>
      </c>
      <c r="G50" s="324"/>
      <c r="H50" s="324">
        <v>0</v>
      </c>
      <c r="I50" s="324"/>
      <c r="J50" s="335">
        <v>49634406.70059967</v>
      </c>
      <c r="K50"/>
      <c r="L50" s="333">
        <v>-5324461638</v>
      </c>
      <c r="M50" s="324"/>
      <c r="N50" s="344">
        <v>53452078513</v>
      </c>
      <c r="O50" s="410"/>
    </row>
    <row r="51" spans="1:15" ht="15.75" x14ac:dyDescent="0.25">
      <c r="A51" s="323" t="s">
        <v>488</v>
      </c>
      <c r="B51" s="344">
        <v>0</v>
      </c>
      <c r="C51" s="324"/>
      <c r="D51" s="334">
        <v>15987204525</v>
      </c>
      <c r="E51" s="324"/>
      <c r="F51" s="324">
        <v>0</v>
      </c>
      <c r="G51" s="324"/>
      <c r="H51" s="324">
        <v>0</v>
      </c>
      <c r="I51" s="324"/>
      <c r="J51" s="335">
        <v>0</v>
      </c>
      <c r="K51"/>
      <c r="L51" s="333">
        <v>0</v>
      </c>
      <c r="M51" s="324"/>
      <c r="N51" s="344">
        <v>15987204525</v>
      </c>
    </row>
    <row r="52" spans="1:15" ht="15.75" x14ac:dyDescent="0.25">
      <c r="A52" s="323" t="s">
        <v>288</v>
      </c>
      <c r="B52" s="344">
        <v>12008132439.0818</v>
      </c>
      <c r="C52" s="324"/>
      <c r="D52" s="334">
        <v>3399643488</v>
      </c>
      <c r="E52" s="324"/>
      <c r="F52" s="324">
        <v>0</v>
      </c>
      <c r="G52" s="324"/>
      <c r="H52" s="324">
        <v>0</v>
      </c>
      <c r="I52" s="324"/>
      <c r="J52" s="335">
        <v>0.91819953918457031</v>
      </c>
      <c r="K52"/>
      <c r="L52" s="333">
        <v>0</v>
      </c>
      <c r="M52" s="324"/>
      <c r="N52" s="344">
        <v>15407775928</v>
      </c>
      <c r="O52" s="410"/>
    </row>
    <row r="53" spans="1:15" ht="15.75" x14ac:dyDescent="0.25">
      <c r="A53" s="323" t="s">
        <v>297</v>
      </c>
      <c r="B53" s="344">
        <v>549672994.75999832</v>
      </c>
      <c r="C53" s="324"/>
      <c r="D53" s="324">
        <v>10134371349</v>
      </c>
      <c r="E53" s="324"/>
      <c r="F53" s="324">
        <v>0</v>
      </c>
      <c r="G53" s="324"/>
      <c r="H53" s="324">
        <v>0</v>
      </c>
      <c r="I53" s="324"/>
      <c r="J53" s="335"/>
      <c r="K53"/>
      <c r="L53" s="333">
        <v>0</v>
      </c>
      <c r="M53" s="324"/>
      <c r="N53" s="344">
        <v>10684044343.759998</v>
      </c>
    </row>
    <row r="54" spans="1:15" ht="15.75" x14ac:dyDescent="0.25">
      <c r="A54" s="323" t="s">
        <v>298</v>
      </c>
      <c r="B54" s="344">
        <v>3392334107.0599999</v>
      </c>
      <c r="C54" s="324"/>
      <c r="D54" s="324">
        <v>606452995</v>
      </c>
      <c r="E54" s="324"/>
      <c r="F54" s="324">
        <v>0</v>
      </c>
      <c r="G54" s="324"/>
      <c r="H54" s="324">
        <v>0</v>
      </c>
      <c r="I54" s="324"/>
      <c r="J54" s="333">
        <v>-140449076.05999994</v>
      </c>
      <c r="K54"/>
      <c r="L54" s="333">
        <v>0</v>
      </c>
      <c r="M54" s="324"/>
      <c r="N54" s="344">
        <v>3858338026</v>
      </c>
    </row>
    <row r="55" spans="1:15" ht="15.75" x14ac:dyDescent="0.25">
      <c r="A55" s="323" t="s">
        <v>294</v>
      </c>
      <c r="B55" s="344">
        <v>2073053363.9977102</v>
      </c>
      <c r="C55" s="324"/>
      <c r="D55" s="324">
        <v>70274272</v>
      </c>
      <c r="E55" s="324"/>
      <c r="F55" s="324">
        <v>0</v>
      </c>
      <c r="G55" s="324"/>
      <c r="H55" s="324">
        <v>0</v>
      </c>
      <c r="I55" s="324"/>
      <c r="J55" s="333">
        <v>-147727060.34397531</v>
      </c>
      <c r="K55"/>
      <c r="L55" s="333">
        <v>-228259382.65373486</v>
      </c>
      <c r="M55" s="324"/>
      <c r="N55" s="344">
        <v>1767341193</v>
      </c>
    </row>
    <row r="56" spans="1:15" ht="15.75" x14ac:dyDescent="0.25">
      <c r="A56" s="323" t="s">
        <v>290</v>
      </c>
      <c r="B56" s="344">
        <v>836208627.94091415</v>
      </c>
      <c r="C56" s="324"/>
      <c r="D56" s="324">
        <v>351760414</v>
      </c>
      <c r="E56" s="324"/>
      <c r="F56" s="324">
        <v>0</v>
      </c>
      <c r="G56" s="324"/>
      <c r="H56" s="324">
        <v>0</v>
      </c>
      <c r="I56" s="324"/>
      <c r="J56" s="333">
        <v>-16.940914154052734</v>
      </c>
      <c r="K56"/>
      <c r="L56" s="333">
        <v>-175498333</v>
      </c>
      <c r="M56" s="324"/>
      <c r="N56" s="344">
        <v>1012470692</v>
      </c>
    </row>
    <row r="57" spans="1:15" ht="15.75" x14ac:dyDescent="0.25">
      <c r="A57" s="323" t="s">
        <v>296</v>
      </c>
      <c r="B57" s="344">
        <v>620852828.53586698</v>
      </c>
      <c r="C57" s="324"/>
      <c r="D57" s="324">
        <v>423123390</v>
      </c>
      <c r="E57" s="324"/>
      <c r="F57" s="324">
        <v>0</v>
      </c>
      <c r="G57" s="324"/>
      <c r="H57" s="324">
        <v>0</v>
      </c>
      <c r="I57" s="324"/>
      <c r="J57" s="335">
        <v>289178164.46413302</v>
      </c>
      <c r="K57"/>
      <c r="L57" s="333">
        <v>-360394817</v>
      </c>
      <c r="M57" s="324"/>
      <c r="N57" s="344">
        <v>972759566</v>
      </c>
    </row>
    <row r="58" spans="1:15" ht="15.75" x14ac:dyDescent="0.25">
      <c r="A58" s="323" t="s">
        <v>293</v>
      </c>
      <c r="B58" s="344">
        <v>987629262.10923982</v>
      </c>
      <c r="C58" s="324"/>
      <c r="D58" s="324">
        <v>59939904</v>
      </c>
      <c r="E58" s="324"/>
      <c r="F58" s="324">
        <v>0</v>
      </c>
      <c r="G58" s="324"/>
      <c r="H58" s="324">
        <v>0</v>
      </c>
      <c r="I58" s="324"/>
      <c r="J58" s="335">
        <v>827143.89076018333</v>
      </c>
      <c r="K58"/>
      <c r="L58" s="333">
        <v>-200138729</v>
      </c>
      <c r="M58" s="324"/>
      <c r="N58" s="344">
        <v>848257581</v>
      </c>
    </row>
    <row r="59" spans="1:15" ht="15.75" x14ac:dyDescent="0.25">
      <c r="A59" s="323" t="s">
        <v>295</v>
      </c>
      <c r="B59" s="344">
        <v>648737905.61781001</v>
      </c>
      <c r="C59" s="324"/>
      <c r="D59" s="324">
        <v>39880882</v>
      </c>
      <c r="E59" s="324"/>
      <c r="F59" s="324">
        <v>0</v>
      </c>
      <c r="G59" s="324"/>
      <c r="H59" s="324">
        <v>0</v>
      </c>
      <c r="I59" s="324"/>
      <c r="J59" s="335">
        <v>51581999.382189989</v>
      </c>
      <c r="K59"/>
      <c r="L59" s="333">
        <v>-86808279</v>
      </c>
      <c r="M59" s="324"/>
      <c r="N59" s="344">
        <v>653392508</v>
      </c>
    </row>
    <row r="60" spans="1:15" ht="15.75" x14ac:dyDescent="0.25">
      <c r="A60" s="323" t="s">
        <v>292</v>
      </c>
      <c r="B60" s="344">
        <v>121569980.453509</v>
      </c>
      <c r="C60" s="324"/>
      <c r="D60" s="324">
        <v>727273</v>
      </c>
      <c r="E60" s="324"/>
      <c r="F60" s="324">
        <v>0</v>
      </c>
      <c r="G60" s="324"/>
      <c r="H60" s="324">
        <v>0</v>
      </c>
      <c r="I60" s="324"/>
      <c r="J60" s="335">
        <v>12093600.546490997</v>
      </c>
      <c r="K60"/>
      <c r="L60" s="333">
        <v>-37164021</v>
      </c>
      <c r="M60" s="324"/>
      <c r="N60" s="344">
        <v>97226833</v>
      </c>
    </row>
    <row r="61" spans="1:15" ht="15.75" x14ac:dyDescent="0.25">
      <c r="A61" s="323" t="s">
        <v>489</v>
      </c>
      <c r="B61" s="344">
        <v>65647483</v>
      </c>
      <c r="C61" s="324"/>
      <c r="D61" s="324">
        <v>8963713</v>
      </c>
      <c r="E61" s="324"/>
      <c r="F61" s="324">
        <v>0</v>
      </c>
      <c r="G61" s="324"/>
      <c r="H61" s="324">
        <v>0</v>
      </c>
      <c r="I61" s="324"/>
      <c r="J61" s="335">
        <v>25070425</v>
      </c>
      <c r="K61"/>
      <c r="L61" s="333">
        <v>-25070424</v>
      </c>
      <c r="M61" s="324"/>
      <c r="N61" s="344">
        <v>74611197</v>
      </c>
    </row>
    <row r="62" spans="1:15" ht="16.5" thickBot="1" x14ac:dyDescent="0.3">
      <c r="A62" s="326" t="s">
        <v>247</v>
      </c>
      <c r="B62" s="327">
        <v>141390182506.67175</v>
      </c>
      <c r="C62" s="28"/>
      <c r="D62" s="327">
        <v>42860660836</v>
      </c>
      <c r="E62" s="28"/>
      <c r="F62" s="327">
        <v>0</v>
      </c>
      <c r="G62" s="324"/>
      <c r="H62" s="327">
        <v>0</v>
      </c>
      <c r="I62" s="324"/>
      <c r="J62" s="337">
        <v>-88049795.732097298</v>
      </c>
      <c r="K62"/>
      <c r="L62" s="337">
        <v>-8174520021.1796389</v>
      </c>
      <c r="M62" s="28"/>
      <c r="N62" s="327">
        <v>175988273525.76001</v>
      </c>
    </row>
    <row r="63" spans="1:15" ht="13.5" thickTop="1" x14ac:dyDescent="0.2"/>
  </sheetData>
  <mergeCells count="25">
    <mergeCell ref="C47:D47"/>
    <mergeCell ref="E47:F47"/>
    <mergeCell ref="G47:J47"/>
    <mergeCell ref="K47:L47"/>
    <mergeCell ref="C44:D44"/>
    <mergeCell ref="E44:F44"/>
    <mergeCell ref="G44:J44"/>
    <mergeCell ref="K44:L44"/>
    <mergeCell ref="C46:D46"/>
    <mergeCell ref="E46:F46"/>
    <mergeCell ref="G46:J46"/>
    <mergeCell ref="K46:L46"/>
    <mergeCell ref="E27:F27"/>
    <mergeCell ref="G27:J27"/>
    <mergeCell ref="K27:L27"/>
    <mergeCell ref="M27:N27"/>
    <mergeCell ref="C28:D28"/>
    <mergeCell ref="E28:F28"/>
    <mergeCell ref="G28:J28"/>
    <mergeCell ref="K28:L28"/>
    <mergeCell ref="C6:D6"/>
    <mergeCell ref="C7:D7"/>
    <mergeCell ref="A1:D1"/>
    <mergeCell ref="C23:D23"/>
    <mergeCell ref="C27:D27"/>
  </mergeCells>
  <hyperlinks>
    <hyperlink ref="M1" location="Indice!D16" display="Indice" xr:uid="{D7B8C657-7A9D-5343-94F3-BC1D9498C010}"/>
    <hyperlink ref="N1" location="BG!D22" display="BG" xr:uid="{108EDE0B-B9A3-5047-84A1-4E15B165E10C}"/>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1B33D-93DA-484E-B095-A52A1B55C345}">
  <sheetPr>
    <tabColor rgb="FF002060"/>
  </sheetPr>
  <dimension ref="A1:F16"/>
  <sheetViews>
    <sheetView showGridLines="0" zoomScaleNormal="100" workbookViewId="0">
      <selection activeCell="E12" sqref="E12"/>
    </sheetView>
  </sheetViews>
  <sheetFormatPr baseColWidth="10" defaultColWidth="11.5" defaultRowHeight="15" outlineLevelRow="1" x14ac:dyDescent="0.25"/>
  <cols>
    <col min="1" max="1" width="48" style="145" bestFit="1" customWidth="1"/>
    <col min="2" max="2" width="14.625" style="145" bestFit="1" customWidth="1"/>
    <col min="3" max="3" width="2.625" style="145" customWidth="1"/>
    <col min="4" max="4" width="13.875" style="145" customWidth="1"/>
    <col min="5" max="16384" width="11.5" style="145"/>
  </cols>
  <sheetData>
    <row r="1" spans="1:6" ht="18.75" x14ac:dyDescent="0.3">
      <c r="A1" s="456" t="s">
        <v>299</v>
      </c>
      <c r="B1" s="456"/>
      <c r="C1" s="456"/>
      <c r="D1" s="456"/>
      <c r="E1" s="49" t="s">
        <v>118</v>
      </c>
      <c r="F1" s="97" t="s">
        <v>62</v>
      </c>
    </row>
    <row r="2" spans="1:6" x14ac:dyDescent="0.25">
      <c r="A2" s="130"/>
      <c r="B2" s="130"/>
      <c r="C2" s="130"/>
      <c r="D2" s="130"/>
    </row>
    <row r="3" spans="1:6" x14ac:dyDescent="0.25">
      <c r="A3" s="131" t="s">
        <v>237</v>
      </c>
      <c r="B3" s="132" t="s">
        <v>549</v>
      </c>
      <c r="C3" s="133"/>
      <c r="D3" s="132" t="s">
        <v>522</v>
      </c>
    </row>
    <row r="4" spans="1:6" x14ac:dyDescent="0.25">
      <c r="A4" s="135" t="s">
        <v>553</v>
      </c>
      <c r="B4" s="136">
        <v>80368799506</v>
      </c>
      <c r="C4" s="135"/>
      <c r="D4" s="136">
        <v>59477784950</v>
      </c>
    </row>
    <row r="5" spans="1:6" ht="15" hidden="1" customHeight="1" outlineLevel="1" x14ac:dyDescent="0.25">
      <c r="A5" s="162" t="s">
        <v>301</v>
      </c>
      <c r="B5" s="163">
        <v>68583600380</v>
      </c>
      <c r="C5" s="162"/>
      <c r="D5" s="163">
        <v>53696342685</v>
      </c>
    </row>
    <row r="6" spans="1:6" ht="15" hidden="1" customHeight="1" outlineLevel="1" x14ac:dyDescent="0.25">
      <c r="A6" s="162" t="s">
        <v>517</v>
      </c>
      <c r="B6" s="163">
        <v>11855492208</v>
      </c>
      <c r="C6" s="162"/>
      <c r="D6" s="163">
        <v>5696884803</v>
      </c>
    </row>
    <row r="7" spans="1:6" ht="15" hidden="1" customHeight="1" outlineLevel="1" x14ac:dyDescent="0.25">
      <c r="A7" s="162" t="s">
        <v>302</v>
      </c>
      <c r="B7" s="163">
        <v>-70293082</v>
      </c>
      <c r="C7" s="162"/>
      <c r="D7" s="163">
        <v>84557462</v>
      </c>
    </row>
    <row r="8" spans="1:6" ht="15" hidden="1" customHeight="1" outlineLevel="1" x14ac:dyDescent="0.25">
      <c r="A8" s="162" t="s">
        <v>303</v>
      </c>
      <c r="B8" s="163">
        <v>0</v>
      </c>
      <c r="C8" s="162"/>
      <c r="D8" s="163">
        <v>0</v>
      </c>
    </row>
    <row r="9" spans="1:6" collapsed="1" x14ac:dyDescent="0.25">
      <c r="A9" s="147" t="s">
        <v>304</v>
      </c>
      <c r="B9" s="136">
        <v>668123371</v>
      </c>
      <c r="C9" s="135"/>
      <c r="D9" s="136">
        <v>5413588183</v>
      </c>
    </row>
    <row r="10" spans="1:6" x14ac:dyDescent="0.25">
      <c r="A10" s="147" t="s">
        <v>305</v>
      </c>
      <c r="B10" s="136">
        <v>3696176590</v>
      </c>
      <c r="C10" s="135"/>
      <c r="D10" s="136">
        <v>2530903470</v>
      </c>
    </row>
    <row r="11" spans="1:6" x14ac:dyDescent="0.25">
      <c r="A11" s="147" t="s">
        <v>307</v>
      </c>
      <c r="B11" s="136">
        <v>1185903448</v>
      </c>
      <c r="C11" s="135"/>
      <c r="D11" s="136">
        <v>1063145569</v>
      </c>
    </row>
    <row r="12" spans="1:6" x14ac:dyDescent="0.25">
      <c r="A12" s="147" t="s">
        <v>308</v>
      </c>
      <c r="B12" s="136">
        <v>141766483</v>
      </c>
      <c r="C12" s="135"/>
      <c r="D12" s="136">
        <v>96261482</v>
      </c>
    </row>
    <row r="13" spans="1:6" x14ac:dyDescent="0.25">
      <c r="A13" s="147" t="s">
        <v>306</v>
      </c>
      <c r="B13" s="136">
        <v>778955589</v>
      </c>
      <c r="C13" s="135"/>
      <c r="D13" s="136">
        <v>11199874</v>
      </c>
    </row>
    <row r="14" spans="1:6" ht="15.75" thickBot="1" x14ac:dyDescent="0.3">
      <c r="A14" s="139" t="s">
        <v>247</v>
      </c>
      <c r="B14" s="140">
        <v>86839724987</v>
      </c>
      <c r="C14" s="139"/>
      <c r="D14" s="140">
        <v>68592883528</v>
      </c>
    </row>
    <row r="15" spans="1:6" ht="15.75" thickTop="1" x14ac:dyDescent="0.25">
      <c r="A15" s="141"/>
      <c r="B15" s="141"/>
      <c r="C15" s="141"/>
      <c r="D15" s="141"/>
    </row>
    <row r="16" spans="1:6" x14ac:dyDescent="0.25">
      <c r="A16" s="142" t="s">
        <v>248</v>
      </c>
      <c r="B16" s="143">
        <v>0</v>
      </c>
      <c r="C16" s="142"/>
      <c r="D16" s="143">
        <v>0</v>
      </c>
    </row>
  </sheetData>
  <mergeCells count="1">
    <mergeCell ref="A1:D1"/>
  </mergeCells>
  <hyperlinks>
    <hyperlink ref="F1" location="BG!D27" display="BG" xr:uid="{4BD1EF4C-5C70-424F-80A0-01672E382535}"/>
    <hyperlink ref="E1" location="Indice!D16" display="Indice" xr:uid="{5A1B6BAD-2A1F-1B4D-AE35-CDA8C63DFA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CDDEE-A98F-3F41-B9D1-A047FA4AC40F}">
  <sheetPr>
    <tabColor rgb="FF002060"/>
  </sheetPr>
  <dimension ref="A1:F23"/>
  <sheetViews>
    <sheetView showGridLines="0" zoomScale="110" zoomScaleNormal="110" workbookViewId="0">
      <selection activeCell="F14" sqref="F14"/>
    </sheetView>
  </sheetViews>
  <sheetFormatPr baseColWidth="10" defaultColWidth="11.5" defaultRowHeight="15" x14ac:dyDescent="0.25"/>
  <cols>
    <col min="1" max="1" width="48" style="145" bestFit="1" customWidth="1"/>
    <col min="2" max="2" width="13.875" style="145" customWidth="1"/>
    <col min="3" max="3" width="2.625" style="145" customWidth="1"/>
    <col min="4" max="4" width="13.875" style="145" customWidth="1"/>
    <col min="5" max="16384" width="11.5" style="145"/>
  </cols>
  <sheetData>
    <row r="1" spans="1:6" ht="18.75" x14ac:dyDescent="0.3">
      <c r="A1" s="456" t="s">
        <v>309</v>
      </c>
      <c r="B1" s="456"/>
      <c r="C1" s="456"/>
      <c r="D1" s="456"/>
      <c r="E1" s="49" t="s">
        <v>118</v>
      </c>
      <c r="F1" s="97" t="s">
        <v>62</v>
      </c>
    </row>
    <row r="2" spans="1:6" x14ac:dyDescent="0.25">
      <c r="A2" s="130"/>
      <c r="B2" s="130"/>
      <c r="C2" s="130"/>
      <c r="D2" s="130"/>
    </row>
    <row r="3" spans="1:6" x14ac:dyDescent="0.25">
      <c r="A3" s="346" t="s">
        <v>237</v>
      </c>
      <c r="B3" s="132" t="s">
        <v>549</v>
      </c>
      <c r="C3" s="348"/>
      <c r="D3" s="347" t="s">
        <v>480</v>
      </c>
    </row>
    <row r="4" spans="1:6" x14ac:dyDescent="0.25">
      <c r="A4" s="349" t="s">
        <v>500</v>
      </c>
      <c r="B4" s="136">
        <v>10036105461</v>
      </c>
      <c r="C4" s="351"/>
      <c r="D4" s="350">
        <v>16378207364</v>
      </c>
    </row>
    <row r="5" spans="1:6" x14ac:dyDescent="0.25">
      <c r="A5" s="352" t="s">
        <v>495</v>
      </c>
      <c r="B5" s="136">
        <v>4410460924</v>
      </c>
      <c r="C5" s="351"/>
      <c r="D5" s="350">
        <v>4593794996</v>
      </c>
    </row>
    <row r="6" spans="1:6" x14ac:dyDescent="0.25">
      <c r="A6" s="352" t="s">
        <v>552</v>
      </c>
      <c r="B6" s="136">
        <v>5747962283</v>
      </c>
      <c r="C6" s="351"/>
      <c r="D6" s="350">
        <v>0</v>
      </c>
    </row>
    <row r="7" spans="1:6" x14ac:dyDescent="0.25">
      <c r="A7" s="352" t="s">
        <v>496</v>
      </c>
      <c r="B7" s="353">
        <v>-5747962283</v>
      </c>
      <c r="C7" s="351"/>
      <c r="D7" s="353">
        <v>-2259674839</v>
      </c>
    </row>
    <row r="8" spans="1:6" x14ac:dyDescent="0.25">
      <c r="A8" s="352" t="s">
        <v>497</v>
      </c>
      <c r="B8" s="353">
        <v>-4249174236</v>
      </c>
      <c r="C8" s="351"/>
      <c r="D8" s="353">
        <v>-4565113164</v>
      </c>
    </row>
    <row r="9" spans="1:6" ht="15.75" thickBot="1" x14ac:dyDescent="0.3">
      <c r="A9" s="139" t="s">
        <v>247</v>
      </c>
      <c r="B9" s="354">
        <v>10197392149</v>
      </c>
      <c r="C9" s="139"/>
      <c r="D9" s="354">
        <v>14147214357</v>
      </c>
    </row>
    <row r="10" spans="1:6" ht="15.75" thickTop="1" x14ac:dyDescent="0.25">
      <c r="A10" s="139"/>
      <c r="B10" s="355"/>
      <c r="C10" s="139"/>
      <c r="D10" s="355"/>
    </row>
    <row r="11" spans="1:6" x14ac:dyDescent="0.25">
      <c r="A11" s="356"/>
      <c r="B11" s="356"/>
      <c r="C11" s="356"/>
      <c r="D11" s="356"/>
    </row>
    <row r="12" spans="1:6" x14ac:dyDescent="0.25">
      <c r="A12" s="348" t="s">
        <v>256</v>
      </c>
      <c r="B12" s="356"/>
      <c r="C12" s="356"/>
      <c r="D12" s="356"/>
    </row>
    <row r="13" spans="1:6" x14ac:dyDescent="0.25">
      <c r="A13" s="349" t="s">
        <v>502</v>
      </c>
      <c r="B13" s="136">
        <v>32263650000</v>
      </c>
      <c r="C13" s="350"/>
      <c r="D13" s="350">
        <v>33028290000</v>
      </c>
    </row>
    <row r="14" spans="1:6" x14ac:dyDescent="0.25">
      <c r="A14" s="349" t="s">
        <v>501</v>
      </c>
      <c r="B14" s="136">
        <v>35127857204</v>
      </c>
      <c r="C14" s="350"/>
      <c r="D14" s="350">
        <v>29993400000</v>
      </c>
    </row>
    <row r="15" spans="1:6" x14ac:dyDescent="0.25">
      <c r="A15" s="349" t="s">
        <v>498</v>
      </c>
      <c r="B15" s="136">
        <v>42000000000</v>
      </c>
      <c r="C15" s="350"/>
      <c r="D15" s="350">
        <v>17000000000</v>
      </c>
    </row>
    <row r="16" spans="1:6" x14ac:dyDescent="0.25">
      <c r="A16" s="349" t="s">
        <v>499</v>
      </c>
      <c r="B16" s="136">
        <v>23116086875</v>
      </c>
      <c r="C16" s="350"/>
      <c r="D16" s="350">
        <v>14679240000</v>
      </c>
    </row>
    <row r="17" spans="1:4" x14ac:dyDescent="0.25">
      <c r="A17" s="349" t="s">
        <v>503</v>
      </c>
      <c r="B17" s="136">
        <v>12395481361</v>
      </c>
      <c r="C17" s="350"/>
      <c r="D17" s="350">
        <v>7623180367</v>
      </c>
    </row>
    <row r="18" spans="1:4" x14ac:dyDescent="0.25">
      <c r="A18" s="352" t="s">
        <v>504</v>
      </c>
      <c r="B18" s="136">
        <v>3385234938</v>
      </c>
      <c r="C18" s="350"/>
      <c r="D18" s="353">
        <v>4448168113</v>
      </c>
    </row>
    <row r="19" spans="1:4" x14ac:dyDescent="0.25">
      <c r="A19" s="352" t="s">
        <v>505</v>
      </c>
      <c r="B19" s="353">
        <v>-12395481361</v>
      </c>
      <c r="C19" s="350"/>
      <c r="D19" s="353">
        <v>-5167174574</v>
      </c>
    </row>
    <row r="20" spans="1:4" x14ac:dyDescent="0.25">
      <c r="A20" s="352" t="s">
        <v>506</v>
      </c>
      <c r="B20" s="353">
        <v>-3385234938</v>
      </c>
      <c r="C20" s="350"/>
      <c r="D20" s="353">
        <v>-4426312829</v>
      </c>
    </row>
    <row r="21" spans="1:4" ht="15.75" thickBot="1" x14ac:dyDescent="0.3">
      <c r="A21" s="139" t="s">
        <v>274</v>
      </c>
      <c r="B21" s="354">
        <v>132507594079</v>
      </c>
      <c r="C21" s="139"/>
      <c r="D21" s="354">
        <v>97178791077</v>
      </c>
    </row>
    <row r="22" spans="1:4" ht="15.75" thickTop="1" x14ac:dyDescent="0.25">
      <c r="A22" s="356"/>
      <c r="B22" s="356"/>
      <c r="C22" s="356"/>
      <c r="D22" s="356"/>
    </row>
    <row r="23" spans="1:4" x14ac:dyDescent="0.25">
      <c r="A23" s="328" t="s">
        <v>248</v>
      </c>
      <c r="B23" s="357">
        <v>0</v>
      </c>
      <c r="C23" s="328"/>
      <c r="D23" s="357">
        <v>0</v>
      </c>
    </row>
  </sheetData>
  <mergeCells count="1">
    <mergeCell ref="A1:D1"/>
  </mergeCells>
  <hyperlinks>
    <hyperlink ref="F1" location="BG!D28" display="BG" xr:uid="{F1837984-FE02-F44A-B047-EA9F80AC0D10}"/>
    <hyperlink ref="E1" location="Indice!D19" display="Indice" xr:uid="{2C6FE453-942C-BD42-A38D-5A52F0BACA2C}"/>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BFD39-8FE9-5542-81B0-6998CDD5D87E}">
  <sheetPr>
    <tabColor rgb="FF002060"/>
  </sheetPr>
  <dimension ref="A1:F16"/>
  <sheetViews>
    <sheetView showGridLines="0" zoomScaleNormal="100" workbookViewId="0">
      <selection activeCell="F11" sqref="F11"/>
    </sheetView>
  </sheetViews>
  <sheetFormatPr baseColWidth="10" defaultColWidth="11.5" defaultRowHeight="15" x14ac:dyDescent="0.25"/>
  <cols>
    <col min="1" max="1" width="48" style="145" bestFit="1" customWidth="1"/>
    <col min="2" max="2" width="13.875" style="145" customWidth="1"/>
    <col min="3" max="3" width="2.625" style="145" customWidth="1"/>
    <col min="4" max="4" width="13.875" style="145" customWidth="1"/>
    <col min="5" max="16384" width="11.5" style="145"/>
  </cols>
  <sheetData>
    <row r="1" spans="1:6" ht="18.75" x14ac:dyDescent="0.3">
      <c r="A1" s="456" t="s">
        <v>310</v>
      </c>
      <c r="B1" s="456"/>
      <c r="C1" s="456"/>
      <c r="D1" s="456"/>
      <c r="E1" s="49" t="s">
        <v>118</v>
      </c>
      <c r="F1" s="164" t="s">
        <v>62</v>
      </c>
    </row>
    <row r="2" spans="1:6" x14ac:dyDescent="0.25">
      <c r="A2" s="130"/>
      <c r="B2" s="130"/>
      <c r="C2" s="130"/>
      <c r="D2" s="130"/>
    </row>
    <row r="3" spans="1:6" x14ac:dyDescent="0.25">
      <c r="A3" s="133" t="s">
        <v>237</v>
      </c>
      <c r="B3" s="132" t="s">
        <v>549</v>
      </c>
      <c r="C3" s="133"/>
      <c r="D3" s="132" t="s">
        <v>522</v>
      </c>
    </row>
    <row r="4" spans="1:6" x14ac:dyDescent="0.25">
      <c r="A4" s="165" t="s">
        <v>311</v>
      </c>
      <c r="B4" s="136">
        <v>2002576475</v>
      </c>
      <c r="C4" s="135"/>
      <c r="D4" s="136">
        <v>1534060060</v>
      </c>
    </row>
    <row r="5" spans="1:6" x14ac:dyDescent="0.25">
      <c r="A5" s="147" t="s">
        <v>314</v>
      </c>
      <c r="B5" s="136">
        <v>0</v>
      </c>
      <c r="C5" s="147"/>
      <c r="D5" s="148">
        <v>355787644</v>
      </c>
    </row>
    <row r="6" spans="1:6" x14ac:dyDescent="0.25">
      <c r="A6" s="165" t="s">
        <v>312</v>
      </c>
      <c r="B6" s="136">
        <v>249216509</v>
      </c>
      <c r="C6" s="147"/>
      <c r="D6" s="148">
        <v>178155045</v>
      </c>
    </row>
    <row r="7" spans="1:6" x14ac:dyDescent="0.25">
      <c r="A7" s="147" t="s">
        <v>315</v>
      </c>
      <c r="B7" s="136">
        <v>52704799</v>
      </c>
      <c r="C7" s="135"/>
      <c r="D7" s="136">
        <v>54787055</v>
      </c>
    </row>
    <row r="8" spans="1:6" x14ac:dyDescent="0.25">
      <c r="A8" s="147" t="s">
        <v>313</v>
      </c>
      <c r="B8" s="136">
        <v>955963738</v>
      </c>
      <c r="C8" s="135"/>
      <c r="D8" s="405" t="s">
        <v>526</v>
      </c>
    </row>
    <row r="9" spans="1:6" x14ac:dyDescent="0.25">
      <c r="A9" s="147" t="s">
        <v>316</v>
      </c>
      <c r="B9" s="136">
        <v>105530135</v>
      </c>
      <c r="C9" s="135"/>
      <c r="D9" s="136">
        <v>103462611</v>
      </c>
    </row>
    <row r="10" spans="1:6" ht="15.75" thickBot="1" x14ac:dyDescent="0.3">
      <c r="A10" s="139" t="s">
        <v>247</v>
      </c>
      <c r="B10" s="140">
        <v>3365991656</v>
      </c>
      <c r="C10" s="139"/>
      <c r="D10" s="140">
        <v>2226252415</v>
      </c>
    </row>
    <row r="11" spans="1:6" ht="15.75" thickTop="1" x14ac:dyDescent="0.25">
      <c r="A11" s="141"/>
      <c r="B11" s="141"/>
      <c r="C11" s="141"/>
      <c r="D11" s="141"/>
    </row>
    <row r="12" spans="1:6" x14ac:dyDescent="0.25">
      <c r="A12" s="133" t="s">
        <v>256</v>
      </c>
      <c r="B12" s="141"/>
      <c r="C12" s="141"/>
      <c r="D12" s="141"/>
    </row>
    <row r="13" spans="1:6" x14ac:dyDescent="0.25">
      <c r="A13" s="28" t="s">
        <v>527</v>
      </c>
      <c r="B13" s="136">
        <v>97794504</v>
      </c>
      <c r="C13" s="136"/>
      <c r="D13" s="136">
        <v>97794504</v>
      </c>
    </row>
    <row r="14" spans="1:6" ht="15.75" thickBot="1" x14ac:dyDescent="0.3">
      <c r="A14" s="139" t="s">
        <v>274</v>
      </c>
      <c r="B14" s="140">
        <v>97794504</v>
      </c>
      <c r="C14" s="139"/>
      <c r="D14" s="140">
        <v>97794504</v>
      </c>
    </row>
    <row r="15" spans="1:6" ht="15.75" thickTop="1" x14ac:dyDescent="0.25">
      <c r="A15" s="141"/>
      <c r="B15" s="141"/>
      <c r="C15" s="141"/>
      <c r="D15" s="141"/>
    </row>
    <row r="16" spans="1:6" x14ac:dyDescent="0.25">
      <c r="A16" s="142" t="s">
        <v>248</v>
      </c>
      <c r="B16" s="143">
        <v>0</v>
      </c>
      <c r="C16" s="156"/>
      <c r="D16" s="143">
        <v>0</v>
      </c>
    </row>
  </sheetData>
  <mergeCells count="1">
    <mergeCell ref="A1:D1"/>
  </mergeCells>
  <hyperlinks>
    <hyperlink ref="F1" location="BG!A1" display="BG" xr:uid="{D9B561F3-E15E-CF48-AC30-7CA2288AE99A}"/>
    <hyperlink ref="E1" location="Indice!D12" display="Indice" xr:uid="{B4710B3E-CF16-7744-ADD8-E068B53EC12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9357A-2CAF-AD41-9448-54B2EA39C033}">
  <sheetPr>
    <tabColor rgb="FF002060"/>
  </sheetPr>
  <dimension ref="A1:J24"/>
  <sheetViews>
    <sheetView showGridLines="0" zoomScale="120" zoomScaleNormal="120" workbookViewId="0">
      <selection activeCell="B10" sqref="B10:C10"/>
    </sheetView>
  </sheetViews>
  <sheetFormatPr baseColWidth="10" defaultColWidth="10.875" defaultRowHeight="15" outlineLevelRow="1" x14ac:dyDescent="0.25"/>
  <cols>
    <col min="1" max="1" width="39.875" style="166" bestFit="1" customWidth="1"/>
    <col min="2" max="2" width="15.375" style="166" bestFit="1" customWidth="1"/>
    <col min="3" max="3" width="23" style="166" customWidth="1"/>
    <col min="4" max="4" width="2.375" style="166" customWidth="1"/>
    <col min="5" max="5" width="2.375" style="166" hidden="1" customWidth="1"/>
    <col min="6" max="6" width="9" style="166" hidden="1" customWidth="1"/>
    <col min="7" max="7" width="23" style="166" hidden="1" customWidth="1"/>
    <col min="8" max="8" width="10.875" style="166"/>
    <col min="9" max="10" width="13.125" style="166" bestFit="1" customWidth="1"/>
    <col min="11" max="16384" width="10.875" style="166"/>
  </cols>
  <sheetData>
    <row r="1" spans="1:9" ht="18.75" x14ac:dyDescent="0.25">
      <c r="A1" s="461" t="s">
        <v>317</v>
      </c>
      <c r="B1" s="461"/>
      <c r="C1" s="461"/>
      <c r="D1" s="461"/>
      <c r="E1" s="461"/>
      <c r="F1" s="461"/>
      <c r="G1" s="461"/>
      <c r="H1" s="49" t="s">
        <v>118</v>
      </c>
      <c r="I1" s="97" t="s">
        <v>62</v>
      </c>
    </row>
    <row r="3" spans="1:9" outlineLevel="1" x14ac:dyDescent="0.25">
      <c r="A3" s="167"/>
      <c r="B3" s="460" t="s">
        <v>548</v>
      </c>
      <c r="C3" s="460"/>
      <c r="D3" s="107"/>
      <c r="E3" s="167"/>
      <c r="F3" s="460" t="s">
        <v>205</v>
      </c>
      <c r="G3" s="460"/>
    </row>
    <row r="4" spans="1:9" outlineLevel="1" x14ac:dyDescent="0.25">
      <c r="A4" s="168" t="s">
        <v>31</v>
      </c>
      <c r="B4" s="459" t="s">
        <v>318</v>
      </c>
      <c r="C4" s="459"/>
      <c r="D4" s="169"/>
      <c r="E4" s="168"/>
      <c r="F4" s="459" t="s">
        <v>318</v>
      </c>
      <c r="G4" s="459"/>
    </row>
    <row r="5" spans="1:9" outlineLevel="1" x14ac:dyDescent="0.25">
      <c r="A5" s="170" t="s">
        <v>319</v>
      </c>
      <c r="B5" s="171">
        <v>0.83</v>
      </c>
      <c r="C5" s="172">
        <v>165600000000</v>
      </c>
      <c r="D5" s="172"/>
      <c r="E5" s="172"/>
      <c r="F5" s="171">
        <v>0.83</v>
      </c>
      <c r="G5" s="172">
        <v>165600000000</v>
      </c>
    </row>
    <row r="6" spans="1:9" outlineLevel="1" x14ac:dyDescent="0.25">
      <c r="A6" s="170" t="s">
        <v>320</v>
      </c>
      <c r="B6" s="171">
        <v>0.17</v>
      </c>
      <c r="C6" s="172">
        <v>34400000000</v>
      </c>
      <c r="D6" s="172"/>
      <c r="E6" s="172"/>
      <c r="F6" s="171">
        <v>0.17</v>
      </c>
      <c r="G6" s="172">
        <v>34400000000</v>
      </c>
    </row>
    <row r="7" spans="1:9" ht="15.75" outlineLevel="1" thickBot="1" x14ac:dyDescent="0.3">
      <c r="A7" s="168" t="s">
        <v>247</v>
      </c>
      <c r="B7" s="173">
        <v>1</v>
      </c>
      <c r="C7" s="174">
        <v>200000000000</v>
      </c>
      <c r="D7" s="168"/>
      <c r="E7" s="168"/>
      <c r="F7" s="173">
        <v>1</v>
      </c>
      <c r="G7" s="174">
        <v>200000000000</v>
      </c>
    </row>
    <row r="8" spans="1:9" ht="15.75" thickTop="1" x14ac:dyDescent="0.25"/>
    <row r="9" spans="1:9" x14ac:dyDescent="0.25">
      <c r="A9" s="167"/>
      <c r="B9" s="460" t="s">
        <v>528</v>
      </c>
      <c r="C9" s="460"/>
      <c r="D9" s="107"/>
      <c r="E9" s="167"/>
      <c r="F9" s="460" t="s">
        <v>205</v>
      </c>
      <c r="G9" s="460"/>
    </row>
    <row r="10" spans="1:9" x14ac:dyDescent="0.25">
      <c r="A10" s="168" t="s">
        <v>31</v>
      </c>
      <c r="B10" s="459" t="s">
        <v>321</v>
      </c>
      <c r="C10" s="459"/>
      <c r="D10" s="169"/>
      <c r="E10" s="168"/>
      <c r="F10" s="459" t="s">
        <v>321</v>
      </c>
      <c r="G10" s="459"/>
    </row>
    <row r="11" spans="1:9" x14ac:dyDescent="0.25">
      <c r="A11" s="170" t="s">
        <v>319</v>
      </c>
      <c r="B11" s="171">
        <v>0.83</v>
      </c>
      <c r="C11" s="172">
        <v>159503603464.45084</v>
      </c>
      <c r="D11" s="172"/>
      <c r="E11" s="172"/>
      <c r="F11" s="171">
        <v>0.83</v>
      </c>
      <c r="G11" s="172">
        <v>159503603464.45084</v>
      </c>
    </row>
    <row r="12" spans="1:9" x14ac:dyDescent="0.25">
      <c r="A12" s="170" t="s">
        <v>320</v>
      </c>
      <c r="B12" s="171">
        <v>0.17</v>
      </c>
      <c r="C12" s="172">
        <v>32669412757.779087</v>
      </c>
      <c r="D12" s="172"/>
      <c r="E12" s="172"/>
      <c r="F12" s="171">
        <v>0.17</v>
      </c>
      <c r="G12" s="172">
        <v>32669412757.779087</v>
      </c>
    </row>
    <row r="13" spans="1:9" ht="15.75" thickBot="1" x14ac:dyDescent="0.3">
      <c r="A13" s="168" t="s">
        <v>247</v>
      </c>
      <c r="B13" s="173">
        <v>1</v>
      </c>
      <c r="C13" s="174">
        <v>192173016222.22992</v>
      </c>
      <c r="D13" s="168"/>
      <c r="E13" s="168"/>
      <c r="F13" s="173">
        <v>1</v>
      </c>
      <c r="G13" s="174">
        <v>192173016222.22992</v>
      </c>
    </row>
    <row r="14" spans="1:9" ht="15.75" thickTop="1" x14ac:dyDescent="0.25">
      <c r="A14" s="168"/>
      <c r="B14" s="175"/>
      <c r="C14" s="168"/>
      <c r="D14" s="168"/>
      <c r="E14" s="168"/>
      <c r="F14" s="175"/>
      <c r="G14" s="168"/>
    </row>
    <row r="15" spans="1:9" outlineLevel="1" x14ac:dyDescent="0.25">
      <c r="A15" s="168"/>
      <c r="B15" s="175"/>
      <c r="C15" s="168"/>
      <c r="D15" s="168"/>
      <c r="E15" s="168"/>
      <c r="F15" s="175"/>
      <c r="G15" s="168"/>
    </row>
    <row r="16" spans="1:9" outlineLevel="1" x14ac:dyDescent="0.25">
      <c r="A16" s="167"/>
      <c r="B16" s="460" t="s">
        <v>528</v>
      </c>
      <c r="C16" s="460"/>
      <c r="D16" s="107"/>
      <c r="E16" s="167"/>
      <c r="F16" s="460" t="s">
        <v>205</v>
      </c>
      <c r="G16" s="460"/>
    </row>
    <row r="17" spans="1:10" outlineLevel="1" x14ac:dyDescent="0.25">
      <c r="A17" s="168" t="s">
        <v>31</v>
      </c>
      <c r="B17" s="459" t="s">
        <v>322</v>
      </c>
      <c r="C17" s="459"/>
      <c r="D17" s="169"/>
      <c r="E17" s="168"/>
      <c r="F17" s="459" t="s">
        <v>322</v>
      </c>
      <c r="G17" s="459"/>
      <c r="I17" s="176"/>
    </row>
    <row r="18" spans="1:10" outlineLevel="1" x14ac:dyDescent="0.25">
      <c r="A18" s="170" t="s">
        <v>319</v>
      </c>
      <c r="B18" s="171">
        <v>0.83</v>
      </c>
      <c r="C18" s="172">
        <v>6496396535.7399998</v>
      </c>
      <c r="D18" s="172"/>
      <c r="E18" s="172"/>
      <c r="F18" s="171">
        <v>0.83</v>
      </c>
      <c r="G18" s="172">
        <v>6496396535.7399998</v>
      </c>
      <c r="J18" s="176"/>
    </row>
    <row r="19" spans="1:10" outlineLevel="1" x14ac:dyDescent="0.25">
      <c r="A19" s="170" t="s">
        <v>320</v>
      </c>
      <c r="B19" s="171">
        <v>0.17</v>
      </c>
      <c r="C19" s="172">
        <v>1330587242.26</v>
      </c>
      <c r="D19" s="172"/>
      <c r="E19" s="172"/>
      <c r="F19" s="171">
        <v>0.17</v>
      </c>
      <c r="G19" s="172">
        <v>1330587242.26</v>
      </c>
    </row>
    <row r="20" spans="1:10" ht="15.75" outlineLevel="1" thickBot="1" x14ac:dyDescent="0.3">
      <c r="A20" s="168" t="s">
        <v>247</v>
      </c>
      <c r="B20" s="173">
        <v>1</v>
      </c>
      <c r="C20" s="177">
        <v>7826983778</v>
      </c>
      <c r="D20" s="168"/>
      <c r="E20" s="168"/>
      <c r="F20" s="173">
        <v>1</v>
      </c>
      <c r="G20" s="177">
        <v>7826983778</v>
      </c>
    </row>
    <row r="21" spans="1:10" ht="15.75" thickTop="1" x14ac:dyDescent="0.25">
      <c r="A21" s="168"/>
      <c r="B21" s="175"/>
      <c r="C21" s="168"/>
      <c r="D21" s="168"/>
      <c r="E21" s="168"/>
      <c r="F21" s="175"/>
      <c r="G21" s="168"/>
    </row>
    <row r="22" spans="1:10" x14ac:dyDescent="0.25">
      <c r="A22" s="178" t="s">
        <v>323</v>
      </c>
      <c r="B22" s="179"/>
      <c r="C22" s="180"/>
      <c r="D22" s="180"/>
      <c r="E22" s="181"/>
      <c r="F22" s="179"/>
      <c r="G22" s="180"/>
    </row>
    <row r="24" spans="1:10" x14ac:dyDescent="0.25">
      <c r="C24" s="176"/>
    </row>
  </sheetData>
  <mergeCells count="13">
    <mergeCell ref="B9:C9"/>
    <mergeCell ref="F9:G9"/>
    <mergeCell ref="A1:G1"/>
    <mergeCell ref="B3:C3"/>
    <mergeCell ref="F3:G3"/>
    <mergeCell ref="B4:C4"/>
    <mergeCell ref="F4:G4"/>
    <mergeCell ref="B10:C10"/>
    <mergeCell ref="F10:G10"/>
    <mergeCell ref="B16:C16"/>
    <mergeCell ref="F16:G16"/>
    <mergeCell ref="B17:C17"/>
    <mergeCell ref="F17:G17"/>
  </mergeCells>
  <hyperlinks>
    <hyperlink ref="I1" location="BG!B40" display="BG" xr:uid="{C33C5389-3647-B24E-8C73-30CE54986AE5}"/>
    <hyperlink ref="H1" location="Indice!D25" display="Indice" xr:uid="{06A0D786-43FE-A946-803D-A89918016EE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C0F81-2D42-A747-BC75-B37A8973EF91}">
  <sheetPr>
    <tabColor rgb="FF002060"/>
  </sheetPr>
  <dimension ref="A1:O16"/>
  <sheetViews>
    <sheetView showGridLines="0" zoomScale="90" zoomScaleNormal="90" workbookViewId="0">
      <selection activeCell="B11" sqref="B11"/>
    </sheetView>
  </sheetViews>
  <sheetFormatPr baseColWidth="10" defaultColWidth="11" defaultRowHeight="15" x14ac:dyDescent="0.25"/>
  <cols>
    <col min="1" max="1" width="21.625" style="182" customWidth="1"/>
    <col min="2" max="2" width="16.125" style="182" customWidth="1"/>
    <col min="3" max="3" width="14.625" style="182" customWidth="1"/>
    <col min="4" max="8" width="11" style="182"/>
    <col min="9" max="9" width="4.125" style="182" customWidth="1"/>
    <col min="10" max="15" width="11" style="182"/>
    <col min="16" max="16384" width="11" style="48"/>
  </cols>
  <sheetData>
    <row r="1" spans="1:13" s="182" customFormat="1" x14ac:dyDescent="0.25">
      <c r="A1" s="182" t="s">
        <v>42</v>
      </c>
      <c r="F1" s="183" t="s">
        <v>62</v>
      </c>
    </row>
    <row r="3" spans="1:13" s="182" customFormat="1" x14ac:dyDescent="0.25"/>
    <row r="4" spans="1:13" s="182" customFormat="1" x14ac:dyDescent="0.25">
      <c r="A4" s="462" t="s">
        <v>324</v>
      </c>
      <c r="B4" s="462"/>
      <c r="C4" s="462"/>
      <c r="D4" s="462"/>
      <c r="E4" s="462"/>
      <c r="F4" s="462"/>
      <c r="G4" s="462"/>
      <c r="H4" s="462"/>
      <c r="I4" s="184"/>
      <c r="L4" s="184"/>
      <c r="M4" s="184"/>
    </row>
    <row r="5" spans="1:13" s="182" customFormat="1" x14ac:dyDescent="0.25"/>
    <row r="6" spans="1:13" s="182" customFormat="1" x14ac:dyDescent="0.25">
      <c r="B6" s="463" t="s">
        <v>325</v>
      </c>
      <c r="C6" s="463"/>
    </row>
    <row r="7" spans="1:13" s="182" customFormat="1" x14ac:dyDescent="0.25">
      <c r="B7" s="185">
        <v>2022</v>
      </c>
      <c r="C7" s="185">
        <v>2022</v>
      </c>
    </row>
    <row r="8" spans="1:13" s="182" customFormat="1" ht="15.75" x14ac:dyDescent="0.25">
      <c r="A8" s="186" t="s">
        <v>326</v>
      </c>
      <c r="B8" s="187">
        <v>11423641075</v>
      </c>
      <c r="C8" s="187">
        <v>11423641075</v>
      </c>
    </row>
    <row r="9" spans="1:13" s="182" customFormat="1" ht="74.099999999999994" customHeight="1" x14ac:dyDescent="0.25">
      <c r="A9" s="464" t="s">
        <v>327</v>
      </c>
      <c r="B9" s="464"/>
      <c r="C9" s="464"/>
      <c r="D9" s="464"/>
      <c r="E9" s="464"/>
      <c r="F9" s="464"/>
      <c r="G9" s="464"/>
      <c r="H9" s="464"/>
    </row>
    <row r="10" spans="1:13" s="182" customFormat="1" x14ac:dyDescent="0.25">
      <c r="A10" s="188"/>
      <c r="B10" s="189"/>
      <c r="C10" s="189"/>
    </row>
    <row r="11" spans="1:13" s="182" customFormat="1" ht="15.75" x14ac:dyDescent="0.25">
      <c r="A11" s="186" t="s">
        <v>328</v>
      </c>
      <c r="B11" s="187">
        <f>+BG!D44</f>
        <v>2720132014</v>
      </c>
      <c r="C11" s="187">
        <v>2720132014</v>
      </c>
    </row>
    <row r="12" spans="1:13" s="182" customFormat="1" ht="63.95" customHeight="1" x14ac:dyDescent="0.25">
      <c r="A12" s="465" t="s">
        <v>329</v>
      </c>
      <c r="B12" s="465"/>
      <c r="C12" s="465"/>
      <c r="D12" s="465"/>
      <c r="E12" s="465"/>
      <c r="F12" s="465"/>
      <c r="G12" s="465"/>
      <c r="H12" s="465"/>
    </row>
    <row r="13" spans="1:13" s="182" customFormat="1" x14ac:dyDescent="0.25">
      <c r="A13" s="188"/>
      <c r="B13" s="189"/>
      <c r="C13" s="189"/>
    </row>
    <row r="14" spans="1:13" s="182" customFormat="1" x14ac:dyDescent="0.25">
      <c r="A14" s="188"/>
      <c r="B14" s="189"/>
      <c r="C14" s="189"/>
    </row>
    <row r="16" spans="1:13" x14ac:dyDescent="0.25">
      <c r="C16" s="193"/>
    </row>
  </sheetData>
  <mergeCells count="4">
    <mergeCell ref="A4:H4"/>
    <mergeCell ref="B6:C6"/>
    <mergeCell ref="A9:H9"/>
    <mergeCell ref="A12:H12"/>
  </mergeCells>
  <hyperlinks>
    <hyperlink ref="F1" location="BG!D43" display="BG" xr:uid="{773079E3-E811-F04A-8863-870E1088CF07}"/>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342A1-CD20-AE4F-8C3D-41BA752E23EF}">
  <sheetPr>
    <tabColor rgb="FF002060"/>
  </sheetPr>
  <dimension ref="A1:AF15"/>
  <sheetViews>
    <sheetView showGridLines="0" zoomScale="120" zoomScaleNormal="120" workbookViewId="0">
      <selection activeCell="B9" sqref="B9"/>
    </sheetView>
  </sheetViews>
  <sheetFormatPr baseColWidth="10" defaultColWidth="11" defaultRowHeight="15" x14ac:dyDescent="0.25"/>
  <cols>
    <col min="1" max="1" width="35.625" style="182" customWidth="1"/>
    <col min="2" max="3" width="16.625" style="182" customWidth="1"/>
    <col min="4" max="4" width="11" style="182"/>
    <col min="5" max="5" width="12.5" style="182" bestFit="1" customWidth="1"/>
    <col min="6" max="32" width="11" style="182"/>
    <col min="33" max="16384" width="11" style="48"/>
  </cols>
  <sheetData>
    <row r="1" spans="1:5" s="182" customFormat="1" x14ac:dyDescent="0.25">
      <c r="A1" s="182" t="s">
        <v>42</v>
      </c>
      <c r="D1" s="183" t="s">
        <v>62</v>
      </c>
    </row>
    <row r="4" spans="1:5" s="182" customFormat="1" x14ac:dyDescent="0.25">
      <c r="A4" s="190" t="s">
        <v>330</v>
      </c>
      <c r="B4" s="190"/>
      <c r="C4" s="190"/>
      <c r="D4" s="190"/>
    </row>
    <row r="6" spans="1:5" s="182" customFormat="1" x14ac:dyDescent="0.25">
      <c r="B6" s="463" t="s">
        <v>325</v>
      </c>
      <c r="C6" s="463"/>
    </row>
    <row r="7" spans="1:5" s="182" customFormat="1" x14ac:dyDescent="0.25">
      <c r="A7" s="188"/>
      <c r="B7" s="191">
        <v>2023</v>
      </c>
      <c r="C7" s="191">
        <v>2022</v>
      </c>
    </row>
    <row r="8" spans="1:5" s="182" customFormat="1" x14ac:dyDescent="0.25">
      <c r="A8" s="182" t="s">
        <v>331</v>
      </c>
      <c r="B8" s="192">
        <v>23482533132</v>
      </c>
      <c r="C8" s="192">
        <v>17763825535</v>
      </c>
    </row>
    <row r="9" spans="1:5" s="182" customFormat="1" x14ac:dyDescent="0.25">
      <c r="A9" s="182" t="s">
        <v>332</v>
      </c>
      <c r="B9" s="193">
        <v>1209932444</v>
      </c>
      <c r="C9" s="193">
        <v>5718723977</v>
      </c>
    </row>
    <row r="10" spans="1:5" s="182" customFormat="1" x14ac:dyDescent="0.25">
      <c r="A10" s="182" t="s">
        <v>333</v>
      </c>
      <c r="B10" s="358">
        <f>SUM($B$8:B9)</f>
        <v>24692465576</v>
      </c>
      <c r="C10" s="358">
        <f>SUM(C8:C9)</f>
        <v>23482549512</v>
      </c>
      <c r="E10" s="408"/>
    </row>
    <row r="13" spans="1:5" x14ac:dyDescent="0.25">
      <c r="B13" s="402">
        <v>0</v>
      </c>
      <c r="C13" s="402"/>
    </row>
    <row r="15" spans="1:5" x14ac:dyDescent="0.25">
      <c r="B15" s="193">
        <v>0</v>
      </c>
      <c r="C15" s="193">
        <v>0</v>
      </c>
    </row>
  </sheetData>
  <mergeCells count="1">
    <mergeCell ref="B6:C6"/>
  </mergeCells>
  <hyperlinks>
    <hyperlink ref="D1" location="BG!D46" display="BG" xr:uid="{A991EECE-D59A-E043-A246-F6313FE84C3E}"/>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1095-CD02-AF42-923E-DF8A19B089B0}">
  <sheetPr>
    <tabColor theme="4" tint="0.39997558519241921"/>
  </sheetPr>
  <dimension ref="A1:G44"/>
  <sheetViews>
    <sheetView showGridLines="0" topLeftCell="A35" zoomScale="98" workbookViewId="0">
      <selection activeCell="C44" sqref="C44"/>
    </sheetView>
  </sheetViews>
  <sheetFormatPr baseColWidth="10" defaultColWidth="11.5" defaultRowHeight="15" x14ac:dyDescent="0.25"/>
  <cols>
    <col min="1" max="1" width="42" style="145" customWidth="1"/>
    <col min="2" max="2" width="6.875" style="145" customWidth="1"/>
    <col min="3" max="3" width="15.875" style="145" customWidth="1"/>
    <col min="4" max="4" width="6.875" style="145" customWidth="1"/>
    <col min="5" max="5" width="15.875" style="145" customWidth="1"/>
    <col min="6" max="16384" width="11.5" style="145"/>
  </cols>
  <sheetData>
    <row r="1" spans="1:7" x14ac:dyDescent="0.25">
      <c r="A1" s="466" t="s">
        <v>202</v>
      </c>
      <c r="B1" s="466"/>
      <c r="C1" s="466"/>
      <c r="D1" s="466"/>
      <c r="E1" s="466"/>
      <c r="F1" s="49" t="s">
        <v>118</v>
      </c>
      <c r="G1" s="164"/>
    </row>
    <row r="2" spans="1:7" x14ac:dyDescent="0.25">
      <c r="A2" s="467" t="s">
        <v>542</v>
      </c>
      <c r="B2" s="467"/>
      <c r="C2" s="467"/>
      <c r="D2" s="467"/>
      <c r="E2" s="467"/>
    </row>
    <row r="3" spans="1:7" x14ac:dyDescent="0.25">
      <c r="A3" s="194"/>
      <c r="B3" s="194"/>
      <c r="C3" s="194"/>
      <c r="D3" s="194"/>
      <c r="E3" s="194"/>
    </row>
    <row r="4" spans="1:7" ht="20.25" x14ac:dyDescent="0.25">
      <c r="A4" s="468" t="s">
        <v>544</v>
      </c>
      <c r="B4" s="468"/>
      <c r="C4" s="468"/>
      <c r="D4" s="468"/>
      <c r="E4" s="468"/>
    </row>
    <row r="5" spans="1:7" ht="20.25" x14ac:dyDescent="0.25">
      <c r="A5" s="195"/>
      <c r="B5" s="195"/>
      <c r="C5" s="195"/>
      <c r="D5" s="195"/>
      <c r="E5" s="195"/>
    </row>
    <row r="6" spans="1:7" ht="20.25" x14ac:dyDescent="0.25">
      <c r="A6" s="99" t="s">
        <v>203</v>
      </c>
      <c r="B6" s="100"/>
      <c r="C6" s="100"/>
      <c r="D6" s="100"/>
      <c r="E6" s="100"/>
    </row>
    <row r="7" spans="1:7" ht="20.25" x14ac:dyDescent="0.25">
      <c r="A7" s="99"/>
      <c r="B7" s="100"/>
      <c r="C7" s="100"/>
      <c r="D7" s="100"/>
      <c r="E7" s="100"/>
    </row>
    <row r="8" spans="1:7" x14ac:dyDescent="0.25">
      <c r="A8" s="196"/>
      <c r="B8" s="103" t="s">
        <v>204</v>
      </c>
      <c r="C8" s="104" t="s">
        <v>549</v>
      </c>
      <c r="D8" s="103"/>
      <c r="E8" s="104" t="s">
        <v>480</v>
      </c>
    </row>
    <row r="9" spans="1:7" x14ac:dyDescent="0.25">
      <c r="A9" s="197" t="s">
        <v>334</v>
      </c>
      <c r="B9" s="108"/>
      <c r="C9" s="108"/>
      <c r="D9" s="108"/>
      <c r="E9" s="108"/>
    </row>
    <row r="10" spans="1:7" x14ac:dyDescent="0.25">
      <c r="A10" s="198" t="s">
        <v>335</v>
      </c>
      <c r="B10" s="110">
        <v>14</v>
      </c>
      <c r="C10" s="199">
        <f>+'Nota 14'!B13</f>
        <v>50441894914</v>
      </c>
      <c r="D10" s="108"/>
      <c r="E10" s="199">
        <v>212692607911</v>
      </c>
    </row>
    <row r="11" spans="1:7" x14ac:dyDescent="0.25">
      <c r="A11" s="198" t="s">
        <v>336</v>
      </c>
      <c r="B11" s="110">
        <v>15</v>
      </c>
      <c r="C11" s="199">
        <f>-'Nota 15'!B19</f>
        <v>-41944234666</v>
      </c>
      <c r="D11" s="108"/>
      <c r="E11" s="199">
        <v>-186597090308</v>
      </c>
    </row>
    <row r="12" spans="1:7" x14ac:dyDescent="0.25">
      <c r="A12" s="200" t="s">
        <v>337</v>
      </c>
      <c r="B12" s="108"/>
      <c r="C12" s="201">
        <f>SUM(C10:C11)</f>
        <v>8497660248</v>
      </c>
      <c r="D12" s="108"/>
      <c r="E12" s="201">
        <f>SUM(E10:E11)</f>
        <v>26095517603</v>
      </c>
    </row>
    <row r="13" spans="1:7" x14ac:dyDescent="0.25">
      <c r="A13" s="198"/>
      <c r="B13" s="108"/>
      <c r="C13" s="202"/>
      <c r="D13" s="108"/>
      <c r="E13" s="202"/>
    </row>
    <row r="14" spans="1:7" x14ac:dyDescent="0.25">
      <c r="A14" s="198" t="s">
        <v>338</v>
      </c>
      <c r="B14" s="108"/>
      <c r="C14" s="108"/>
      <c r="D14" s="108"/>
      <c r="E14" s="108"/>
    </row>
    <row r="15" spans="1:7" x14ac:dyDescent="0.25">
      <c r="A15" s="203" t="s">
        <v>339</v>
      </c>
      <c r="B15" s="110">
        <v>16</v>
      </c>
      <c r="C15" s="199">
        <f>-'Nota 16'!B9</f>
        <v>-2024089825</v>
      </c>
      <c r="D15" s="108"/>
      <c r="E15" s="199">
        <v>-7874937638</v>
      </c>
    </row>
    <row r="16" spans="1:7" x14ac:dyDescent="0.25">
      <c r="A16" s="203" t="s">
        <v>378</v>
      </c>
      <c r="B16" s="110">
        <v>17</v>
      </c>
      <c r="C16" s="199">
        <f>-'Nota 17'!B4</f>
        <v>-1783043604</v>
      </c>
      <c r="D16" s="108"/>
      <c r="E16" s="199">
        <v>-2391108010</v>
      </c>
    </row>
    <row r="17" spans="1:5" x14ac:dyDescent="0.25">
      <c r="A17" s="203" t="s">
        <v>557</v>
      </c>
      <c r="B17" s="110">
        <v>17</v>
      </c>
      <c r="C17" s="199">
        <f>-'Nota 17'!B5</f>
        <v>-731158326</v>
      </c>
      <c r="D17" s="108"/>
      <c r="E17" s="199">
        <v>0</v>
      </c>
    </row>
    <row r="18" spans="1:5" x14ac:dyDescent="0.25">
      <c r="A18" s="203" t="s">
        <v>379</v>
      </c>
      <c r="B18" s="110">
        <v>17</v>
      </c>
      <c r="C18" s="199">
        <f>-'Nota 17'!B6</f>
        <v>-535840996</v>
      </c>
      <c r="D18" s="108"/>
      <c r="E18" s="199">
        <v>-1174609075</v>
      </c>
    </row>
    <row r="19" spans="1:5" x14ac:dyDescent="0.25">
      <c r="A19" s="203" t="s">
        <v>380</v>
      </c>
      <c r="B19" s="110">
        <v>17</v>
      </c>
      <c r="C19" s="199">
        <f>-'Nota 17'!B7</f>
        <v>-192272730</v>
      </c>
      <c r="D19" s="108"/>
      <c r="E19" s="199">
        <v>-776818190</v>
      </c>
    </row>
    <row r="20" spans="1:5" x14ac:dyDescent="0.25">
      <c r="A20" s="203" t="s">
        <v>382</v>
      </c>
      <c r="B20" s="110">
        <v>17</v>
      </c>
      <c r="C20" s="199">
        <f>-'Nota 17'!B8</f>
        <v>-103060303</v>
      </c>
      <c r="D20" s="108"/>
      <c r="E20" s="199">
        <v>-444299634</v>
      </c>
    </row>
    <row r="21" spans="1:5" x14ac:dyDescent="0.25">
      <c r="A21" s="203" t="s">
        <v>381</v>
      </c>
      <c r="B21" s="110">
        <v>17</v>
      </c>
      <c r="C21" s="199">
        <f>-'Nota 17'!B9</f>
        <v>-146110385</v>
      </c>
      <c r="D21" s="108"/>
      <c r="E21" s="199">
        <v>-438389869</v>
      </c>
    </row>
    <row r="22" spans="1:5" x14ac:dyDescent="0.25">
      <c r="A22" s="203" t="s">
        <v>383</v>
      </c>
      <c r="B22" s="110">
        <v>17</v>
      </c>
      <c r="C22" s="199">
        <f>-'Nota 17'!B10</f>
        <v>-79837216</v>
      </c>
      <c r="D22" s="108"/>
      <c r="E22" s="199">
        <v>-130230542</v>
      </c>
    </row>
    <row r="23" spans="1:5" x14ac:dyDescent="0.25">
      <c r="A23" s="105"/>
      <c r="B23" s="108"/>
      <c r="C23" s="204">
        <f>SUM(C15:C22)</f>
        <v>-5595413385</v>
      </c>
      <c r="D23" s="108"/>
      <c r="E23" s="204">
        <f>SUM(E15:E22)</f>
        <v>-13230392958</v>
      </c>
    </row>
    <row r="24" spans="1:5" x14ac:dyDescent="0.25">
      <c r="A24" s="105"/>
      <c r="B24" s="108"/>
      <c r="C24" s="108"/>
      <c r="D24" s="108"/>
      <c r="E24" s="108"/>
    </row>
    <row r="25" spans="1:5" x14ac:dyDescent="0.25">
      <c r="A25" s="359" t="s">
        <v>509</v>
      </c>
      <c r="B25" s="108"/>
      <c r="C25" s="108"/>
      <c r="D25" s="108"/>
      <c r="E25" s="108"/>
    </row>
    <row r="26" spans="1:5" x14ac:dyDescent="0.25">
      <c r="A26" s="359" t="s">
        <v>385</v>
      </c>
      <c r="B26" s="110">
        <v>18</v>
      </c>
      <c r="C26" s="199">
        <f>+'Nota 18'!B4</f>
        <v>0</v>
      </c>
      <c r="D26" s="108"/>
      <c r="E26" s="199">
        <v>317584545</v>
      </c>
    </row>
    <row r="27" spans="1:5" x14ac:dyDescent="0.25">
      <c r="A27" s="359" t="s">
        <v>520</v>
      </c>
      <c r="B27" s="110">
        <v>18</v>
      </c>
      <c r="C27" s="205">
        <f>+'Nota 18'!B5</f>
        <v>0</v>
      </c>
      <c r="D27" s="108"/>
      <c r="E27" s="205">
        <v>-550425101</v>
      </c>
    </row>
    <row r="28" spans="1:5" x14ac:dyDescent="0.25">
      <c r="A28" s="198"/>
      <c r="B28" s="108"/>
      <c r="C28" s="199">
        <f>SUM(C26:C27)</f>
        <v>0</v>
      </c>
      <c r="D28" s="108"/>
      <c r="E28" s="199">
        <v>-232840556</v>
      </c>
    </row>
    <row r="29" spans="1:5" x14ac:dyDescent="0.25">
      <c r="A29" s="198"/>
      <c r="B29" s="108"/>
      <c r="C29" s="108"/>
      <c r="D29" s="108"/>
      <c r="E29" s="108"/>
    </row>
    <row r="30" spans="1:5" x14ac:dyDescent="0.25">
      <c r="A30" s="198" t="s">
        <v>340</v>
      </c>
      <c r="B30" s="108"/>
      <c r="C30" s="108"/>
      <c r="D30" s="108"/>
      <c r="E30" s="108"/>
    </row>
    <row r="31" spans="1:5" x14ac:dyDescent="0.25">
      <c r="A31" s="198" t="s">
        <v>390</v>
      </c>
      <c r="B31" s="110">
        <v>19</v>
      </c>
      <c r="C31" s="199">
        <f>+'Nota 19'!B4</f>
        <v>2377247</v>
      </c>
      <c r="D31" s="108"/>
      <c r="E31" s="199">
        <v>143510507</v>
      </c>
    </row>
    <row r="32" spans="1:5" x14ac:dyDescent="0.25">
      <c r="A32" s="198" t="s">
        <v>389</v>
      </c>
      <c r="B32" s="110">
        <v>19</v>
      </c>
      <c r="C32" s="199">
        <f>+'Nota 19'!B5</f>
        <v>-1989491563</v>
      </c>
      <c r="D32" s="108"/>
      <c r="E32" s="199">
        <v>-4788028954</v>
      </c>
    </row>
    <row r="33" spans="1:5" x14ac:dyDescent="0.25">
      <c r="A33" s="198" t="s">
        <v>391</v>
      </c>
      <c r="B33" s="110">
        <v>19</v>
      </c>
      <c r="C33" s="199">
        <f>+'Nota 19'!B6</f>
        <v>-74915844</v>
      </c>
      <c r="D33" s="108"/>
      <c r="E33" s="199">
        <v>-768178327</v>
      </c>
    </row>
    <row r="34" spans="1:5" x14ac:dyDescent="0.25">
      <c r="A34" s="198" t="s">
        <v>388</v>
      </c>
      <c r="B34" s="110">
        <v>19</v>
      </c>
      <c r="C34" s="199">
        <f>+'Nota 19'!B7</f>
        <v>504152679</v>
      </c>
      <c r="D34" s="108"/>
      <c r="E34" s="199">
        <v>-654123905</v>
      </c>
    </row>
    <row r="35" spans="1:5" x14ac:dyDescent="0.25">
      <c r="A35" s="198"/>
      <c r="B35" s="108"/>
      <c r="C35" s="204">
        <f>SUM(C31:C34)</f>
        <v>-1557877481</v>
      </c>
      <c r="D35" s="108"/>
      <c r="E35" s="204">
        <f>SUM(E31:E34)</f>
        <v>-6066820679</v>
      </c>
    </row>
    <row r="36" spans="1:5" x14ac:dyDescent="0.25">
      <c r="A36" s="198"/>
      <c r="B36" s="108"/>
      <c r="C36" s="108"/>
      <c r="D36" s="108"/>
      <c r="E36" s="108"/>
    </row>
    <row r="37" spans="1:5" x14ac:dyDescent="0.25">
      <c r="A37" s="198" t="s">
        <v>341</v>
      </c>
      <c r="B37" s="110">
        <v>20</v>
      </c>
      <c r="C37" s="199">
        <f>-'Nota 20'!B11</f>
        <v>-134436938.20000002</v>
      </c>
      <c r="D37" s="108"/>
      <c r="E37" s="199">
        <v>-846739433</v>
      </c>
    </row>
    <row r="38" spans="1:5" x14ac:dyDescent="0.25">
      <c r="A38" s="198"/>
      <c r="B38" s="108"/>
      <c r="C38" s="108"/>
      <c r="D38" s="108"/>
      <c r="E38" s="108"/>
    </row>
    <row r="39" spans="1:5" ht="15.75" thickBot="1" x14ac:dyDescent="0.3">
      <c r="A39" s="200" t="s">
        <v>342</v>
      </c>
      <c r="B39" s="108"/>
      <c r="C39" s="206">
        <f>+C12+C23+C28+C35+C37</f>
        <v>1209932443.8</v>
      </c>
      <c r="D39" s="108"/>
      <c r="E39" s="206">
        <f>+E12+E23+E28+E35+E37</f>
        <v>5718723977</v>
      </c>
    </row>
    <row r="40" spans="1:5" ht="15.75" thickTop="1" x14ac:dyDescent="0.25">
      <c r="A40" s="200"/>
      <c r="B40" s="108"/>
      <c r="C40" s="108"/>
      <c r="D40" s="108"/>
      <c r="E40" s="108"/>
    </row>
    <row r="41" spans="1:5" ht="15.75" thickBot="1" x14ac:dyDescent="0.3">
      <c r="A41" s="105" t="s">
        <v>343</v>
      </c>
      <c r="B41" s="110">
        <v>21</v>
      </c>
      <c r="C41" s="207">
        <f>+C39/192173.48</f>
        <v>6296.0427411732353</v>
      </c>
      <c r="D41" s="105"/>
      <c r="E41" s="207">
        <f>+E39/192173.48</f>
        <v>29758.133000453548</v>
      </c>
    </row>
    <row r="42" spans="1:5" ht="15.75" thickTop="1" x14ac:dyDescent="0.25">
      <c r="A42" s="105"/>
      <c r="B42" s="105"/>
      <c r="C42" s="105"/>
      <c r="D42" s="105"/>
      <c r="E42" s="105"/>
    </row>
    <row r="43" spans="1:5" x14ac:dyDescent="0.25">
      <c r="C43" s="208"/>
      <c r="E43" s="208"/>
    </row>
    <row r="44" spans="1:5" x14ac:dyDescent="0.25">
      <c r="C44" s="208"/>
    </row>
  </sheetData>
  <mergeCells count="3">
    <mergeCell ref="A1:E1"/>
    <mergeCell ref="A2:E2"/>
    <mergeCell ref="A4:E4"/>
  </mergeCells>
  <hyperlinks>
    <hyperlink ref="B10" location="'Nota 14'!A1" display="'Nota 14'!A1" xr:uid="{62BB4ABD-447D-C448-8731-9DA38BF30994}"/>
    <hyperlink ref="B11" location="'Nota 15'!A1" display="'Nota 15'!A1" xr:uid="{117199D7-A193-A344-BC4D-419BED61F33D}"/>
    <hyperlink ref="B15" location="'Nota 16'!A1" display="'Nota 16'!A1" xr:uid="{C2C38BD0-7319-7348-959C-14018B4FDCEF}"/>
    <hyperlink ref="F1" location="Indice!D31" display="Indice" xr:uid="{2BEE7229-D06E-1440-A291-2224CBA4FA78}"/>
    <hyperlink ref="B16" location="'Nota 17'!E2" display="'Nota 17'!E2" xr:uid="{A6F888C6-700B-D04C-B56C-9B48A6712173}"/>
    <hyperlink ref="B27" location="'Nota 18'!A1" display="'Nota 18'!A1" xr:uid="{5963DEEE-29D3-724D-91AC-C2DD36FC2EEB}"/>
    <hyperlink ref="B37" location="'Nota 20'!A1" display="'Nota 20'!A1" xr:uid="{15091D1F-CB67-B04F-8FDE-856F9D64A020}"/>
    <hyperlink ref="B34" location="'Nota 19'!A1" display="'Nota 19'!A1" xr:uid="{D22C2CAA-6C0B-844F-9BAA-8550BCF81D51}"/>
    <hyperlink ref="B32" location="'Nota 19'!A1" display="'Nota 19'!A1" xr:uid="{5A08611B-85E2-9547-9A94-3645D2511E02}"/>
    <hyperlink ref="B41" location="'Nota 21'!A1" display="'Nota 21'!A1" xr:uid="{15EE3ABD-2E01-0D43-8EA1-6DF99ABE5158}"/>
    <hyperlink ref="B18:B22" location="'Nota 17'!E2" display="'Nota 17'!E2" xr:uid="{7438C6DD-5BF2-4C23-B45F-D7B8350CAB5E}"/>
    <hyperlink ref="B26" location="'Nota 18'!A1" display="'Nota 18'!A1" xr:uid="{373C85E4-AB3F-42B8-B090-5BEF225CFB85}"/>
    <hyperlink ref="B31:B34" location="'Nota 19'!A1" display="'Nota 19'!A1" xr:uid="{33C874D8-B9AA-4144-AA36-131D83B95ED6}"/>
    <hyperlink ref="B17" location="'Nota 17'!E2" display="'Nota 17'!E2" xr:uid="{087A9195-C48B-4C67-8EA8-CB98563E9F01}"/>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4518D-B7E6-004E-9793-D40D76635F62}">
  <sheetPr>
    <tabColor rgb="FF002060"/>
  </sheetPr>
  <dimension ref="A1:F14"/>
  <sheetViews>
    <sheetView showGridLines="0" zoomScale="110" zoomScaleNormal="110" workbookViewId="0">
      <selection activeCell="B6" sqref="B6"/>
    </sheetView>
  </sheetViews>
  <sheetFormatPr baseColWidth="10" defaultColWidth="11.5" defaultRowHeight="15" x14ac:dyDescent="0.25"/>
  <cols>
    <col min="1" max="1" width="48" style="145" bestFit="1" customWidth="1"/>
    <col min="2" max="2" width="14.375" style="145" bestFit="1" customWidth="1"/>
    <col min="3" max="3" width="2.625" style="145" customWidth="1"/>
    <col min="4" max="4" width="14.375" style="145" bestFit="1" customWidth="1"/>
    <col min="5" max="16384" width="11.5" style="145"/>
  </cols>
  <sheetData>
    <row r="1" spans="1:6" ht="18.75" x14ac:dyDescent="0.3">
      <c r="A1" s="455" t="s">
        <v>344</v>
      </c>
      <c r="B1" s="455"/>
      <c r="C1" s="455"/>
      <c r="D1" s="455"/>
      <c r="E1" s="49" t="s">
        <v>118</v>
      </c>
      <c r="F1" s="183" t="s">
        <v>94</v>
      </c>
    </row>
    <row r="2" spans="1:6" x14ac:dyDescent="0.25">
      <c r="A2" s="133"/>
      <c r="B2" s="132" t="s">
        <v>554</v>
      </c>
      <c r="C2" s="133"/>
      <c r="D2" s="132" t="s">
        <v>522</v>
      </c>
    </row>
    <row r="3" spans="1:6" x14ac:dyDescent="0.25">
      <c r="A3" s="147" t="s">
        <v>345</v>
      </c>
      <c r="B3" s="136">
        <v>20691132485</v>
      </c>
      <c r="C3" s="135"/>
      <c r="D3" s="136">
        <v>94159823552</v>
      </c>
    </row>
    <row r="4" spans="1:6" x14ac:dyDescent="0.25">
      <c r="A4" s="147" t="s">
        <v>346</v>
      </c>
      <c r="B4" s="136">
        <v>9478163111</v>
      </c>
      <c r="C4" s="135"/>
      <c r="D4" s="136">
        <v>39970512029</v>
      </c>
    </row>
    <row r="5" spans="1:6" x14ac:dyDescent="0.25">
      <c r="A5" s="147" t="s">
        <v>348</v>
      </c>
      <c r="B5" s="136">
        <v>4816218482</v>
      </c>
      <c r="C5" s="135"/>
      <c r="D5" s="136">
        <v>21349256502</v>
      </c>
    </row>
    <row r="6" spans="1:6" x14ac:dyDescent="0.25">
      <c r="A6" s="147" t="s">
        <v>347</v>
      </c>
      <c r="B6" s="136">
        <v>5078873389</v>
      </c>
      <c r="C6" s="135"/>
      <c r="D6" s="136">
        <v>20880576492</v>
      </c>
    </row>
    <row r="7" spans="1:6" x14ac:dyDescent="0.25">
      <c r="A7" s="147" t="s">
        <v>351</v>
      </c>
      <c r="B7" s="136">
        <v>6271900906</v>
      </c>
      <c r="C7" s="135"/>
      <c r="D7" s="136">
        <v>12295946891</v>
      </c>
    </row>
    <row r="8" spans="1:6" x14ac:dyDescent="0.25">
      <c r="A8" s="147" t="s">
        <v>349</v>
      </c>
      <c r="B8" s="136">
        <v>2189748781</v>
      </c>
      <c r="C8" s="135"/>
      <c r="D8" s="136">
        <v>9296770373</v>
      </c>
    </row>
    <row r="9" spans="1:6" x14ac:dyDescent="0.25">
      <c r="A9" s="147" t="s">
        <v>350</v>
      </c>
      <c r="B9" s="136">
        <v>1756938785</v>
      </c>
      <c r="C9" s="135"/>
      <c r="D9" s="136">
        <v>8748371416</v>
      </c>
    </row>
    <row r="10" spans="1:6" x14ac:dyDescent="0.25">
      <c r="A10" s="147" t="s">
        <v>507</v>
      </c>
      <c r="B10" s="136">
        <v>0</v>
      </c>
      <c r="C10" s="135"/>
      <c r="D10" s="136">
        <v>3991765983</v>
      </c>
    </row>
    <row r="11" spans="1:6" x14ac:dyDescent="0.25">
      <c r="A11" s="147" t="s">
        <v>352</v>
      </c>
      <c r="B11" s="136">
        <v>157633836</v>
      </c>
      <c r="C11" s="135"/>
      <c r="D11" s="136">
        <v>1990672536</v>
      </c>
    </row>
    <row r="12" spans="1:6" x14ac:dyDescent="0.25">
      <c r="A12" s="147" t="s">
        <v>353</v>
      </c>
      <c r="B12" s="136">
        <v>1285139</v>
      </c>
      <c r="C12" s="135"/>
      <c r="D12" s="136">
        <v>8912137</v>
      </c>
    </row>
    <row r="13" spans="1:6" ht="15.75" thickBot="1" x14ac:dyDescent="0.3">
      <c r="A13" s="139" t="s">
        <v>247</v>
      </c>
      <c r="B13" s="140">
        <v>50441894914</v>
      </c>
      <c r="C13" s="139"/>
      <c r="D13" s="140">
        <v>212692607911</v>
      </c>
    </row>
    <row r="14" spans="1:6" ht="15.75" thickTop="1" x14ac:dyDescent="0.25">
      <c r="A14" s="209" t="s">
        <v>354</v>
      </c>
      <c r="B14" s="210">
        <v>0</v>
      </c>
      <c r="C14" s="209"/>
      <c r="D14" s="210">
        <v>0</v>
      </c>
    </row>
  </sheetData>
  <mergeCells count="1">
    <mergeCell ref="A1:D1"/>
  </mergeCells>
  <hyperlinks>
    <hyperlink ref="E1" location="Indice!D32" display="Indice" xr:uid="{54A4CB79-CDAC-0D4B-A2C4-7A5340119F83}"/>
    <hyperlink ref="F1" location="ER!A1" display="ER" xr:uid="{9E21A4C8-C37A-AD4E-A9F5-ACCA0F86CCF6}"/>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3FDB8-BBA2-3B46-B72E-AAF86B013500}">
  <sheetPr>
    <tabColor rgb="FF002060"/>
  </sheetPr>
  <dimension ref="A1:F20"/>
  <sheetViews>
    <sheetView showGridLines="0" topLeftCell="A2" zoomScale="110" zoomScaleNormal="110" workbookViewId="0">
      <selection activeCell="F6" sqref="F6"/>
    </sheetView>
  </sheetViews>
  <sheetFormatPr baseColWidth="10" defaultColWidth="11.5" defaultRowHeight="15" x14ac:dyDescent="0.25"/>
  <cols>
    <col min="1" max="1" width="45.125" style="145" customWidth="1"/>
    <col min="2" max="2" width="15.875" style="145" bestFit="1" customWidth="1"/>
    <col min="3" max="3" width="2.625" style="145" customWidth="1"/>
    <col min="4" max="4" width="16.5" style="145" bestFit="1" customWidth="1"/>
    <col min="5" max="5" width="11.5" style="145"/>
    <col min="6" max="6" width="14.625" style="145" bestFit="1" customWidth="1"/>
    <col min="7" max="16384" width="11.5" style="145"/>
  </cols>
  <sheetData>
    <row r="1" spans="1:6" ht="18.75" x14ac:dyDescent="0.3">
      <c r="A1" s="455" t="s">
        <v>355</v>
      </c>
      <c r="B1" s="455"/>
      <c r="C1" s="455"/>
      <c r="D1" s="455"/>
      <c r="E1" s="49" t="s">
        <v>118</v>
      </c>
      <c r="F1" s="183" t="s">
        <v>94</v>
      </c>
    </row>
    <row r="2" spans="1:6" x14ac:dyDescent="0.25">
      <c r="A2" s="133"/>
      <c r="B2" s="132" t="s">
        <v>549</v>
      </c>
      <c r="C2" s="133"/>
      <c r="D2" s="132" t="s">
        <v>480</v>
      </c>
    </row>
    <row r="3" spans="1:6" x14ac:dyDescent="0.25">
      <c r="A3" s="211" t="s">
        <v>356</v>
      </c>
      <c r="B3" s="136">
        <v>15980000484</v>
      </c>
      <c r="C3" s="135"/>
      <c r="D3" s="136">
        <v>44961424102</v>
      </c>
    </row>
    <row r="4" spans="1:6" x14ac:dyDescent="0.25">
      <c r="A4" s="211" t="s">
        <v>358</v>
      </c>
      <c r="B4" s="136">
        <v>5686897868</v>
      </c>
      <c r="C4" s="135"/>
      <c r="D4" s="136">
        <v>32034790516</v>
      </c>
    </row>
    <row r="5" spans="1:6" x14ac:dyDescent="0.25">
      <c r="A5" s="211" t="s">
        <v>357</v>
      </c>
      <c r="B5" s="136">
        <v>3098444528</v>
      </c>
      <c r="C5" s="135"/>
      <c r="D5" s="136">
        <v>21592761510</v>
      </c>
    </row>
    <row r="6" spans="1:6" x14ac:dyDescent="0.25">
      <c r="A6" s="211" t="s">
        <v>311</v>
      </c>
      <c r="B6" s="136">
        <v>4326510907</v>
      </c>
      <c r="C6" s="135"/>
      <c r="D6" s="136">
        <v>22256628403</v>
      </c>
      <c r="F6" s="415"/>
    </row>
    <row r="7" spans="1:6" x14ac:dyDescent="0.25">
      <c r="A7" s="211" t="s">
        <v>360</v>
      </c>
      <c r="B7" s="136">
        <v>3860298186</v>
      </c>
      <c r="C7" s="135"/>
      <c r="D7" s="136">
        <v>17131576849</v>
      </c>
    </row>
    <row r="8" spans="1:6" x14ac:dyDescent="0.25">
      <c r="A8" s="211" t="s">
        <v>361</v>
      </c>
      <c r="B8" s="136">
        <v>1174415824</v>
      </c>
      <c r="C8" s="135"/>
      <c r="D8" s="136">
        <v>8424445446</v>
      </c>
    </row>
    <row r="9" spans="1:6" x14ac:dyDescent="0.25">
      <c r="A9" s="211" t="s">
        <v>362</v>
      </c>
      <c r="B9" s="136">
        <v>1410119562</v>
      </c>
      <c r="C9" s="135"/>
      <c r="D9" s="136">
        <v>8174520021</v>
      </c>
    </row>
    <row r="10" spans="1:6" x14ac:dyDescent="0.25">
      <c r="A10" s="211" t="s">
        <v>367</v>
      </c>
      <c r="B10" s="136">
        <v>2752463421</v>
      </c>
      <c r="C10" s="135"/>
      <c r="D10" s="136">
        <v>6683331278</v>
      </c>
    </row>
    <row r="11" spans="1:6" x14ac:dyDescent="0.25">
      <c r="A11" s="211" t="s">
        <v>359</v>
      </c>
      <c r="B11" s="136">
        <v>1468568666</v>
      </c>
      <c r="C11" s="135"/>
      <c r="D11" s="136">
        <v>6462559368</v>
      </c>
    </row>
    <row r="12" spans="1:6" x14ac:dyDescent="0.25">
      <c r="A12" s="211" t="s">
        <v>364</v>
      </c>
      <c r="B12" s="136">
        <v>333159306</v>
      </c>
      <c r="C12" s="135"/>
      <c r="D12" s="136">
        <v>6220598668</v>
      </c>
    </row>
    <row r="13" spans="1:6" x14ac:dyDescent="0.25">
      <c r="A13" s="211" t="s">
        <v>363</v>
      </c>
      <c r="B13" s="136">
        <v>851717616</v>
      </c>
      <c r="C13" s="147"/>
      <c r="D13" s="136">
        <v>5566190994</v>
      </c>
    </row>
    <row r="14" spans="1:6" x14ac:dyDescent="0.25">
      <c r="A14" s="211" t="s">
        <v>366</v>
      </c>
      <c r="B14" s="136">
        <v>559168284</v>
      </c>
      <c r="C14" s="135"/>
      <c r="D14" s="136">
        <v>2208805777</v>
      </c>
    </row>
    <row r="15" spans="1:6" x14ac:dyDescent="0.25">
      <c r="A15" s="211" t="s">
        <v>368</v>
      </c>
      <c r="B15" s="136">
        <v>108106604</v>
      </c>
      <c r="C15" s="135"/>
      <c r="D15" s="136">
        <v>2059603610</v>
      </c>
    </row>
    <row r="16" spans="1:6" x14ac:dyDescent="0.25">
      <c r="A16" s="211" t="s">
        <v>508</v>
      </c>
      <c r="B16" s="136">
        <v>0</v>
      </c>
      <c r="C16" s="135"/>
      <c r="D16" s="136">
        <v>1486256069</v>
      </c>
    </row>
    <row r="17" spans="1:4" x14ac:dyDescent="0.25">
      <c r="A17" s="211" t="s">
        <v>365</v>
      </c>
      <c r="B17" s="136">
        <v>852192</v>
      </c>
      <c r="C17" s="135"/>
      <c r="D17" s="136">
        <v>6207912</v>
      </c>
    </row>
    <row r="18" spans="1:4" x14ac:dyDescent="0.25">
      <c r="A18" s="211" t="s">
        <v>369</v>
      </c>
      <c r="B18" s="136">
        <v>333511218</v>
      </c>
      <c r="C18" s="135"/>
      <c r="D18" s="136">
        <v>1327389785</v>
      </c>
    </row>
    <row r="19" spans="1:4" ht="15.75" thickBot="1" x14ac:dyDescent="0.3">
      <c r="A19" s="139" t="s">
        <v>247</v>
      </c>
      <c r="B19" s="140">
        <v>41944234666</v>
      </c>
      <c r="C19" s="139"/>
      <c r="D19" s="140">
        <v>186597090308</v>
      </c>
    </row>
    <row r="20" spans="1:4" ht="15.75" thickTop="1" x14ac:dyDescent="0.25">
      <c r="A20" s="209" t="s">
        <v>354</v>
      </c>
      <c r="B20" s="210">
        <v>0</v>
      </c>
      <c r="C20" s="209"/>
      <c r="D20" s="210">
        <v>0</v>
      </c>
    </row>
  </sheetData>
  <mergeCells count="1">
    <mergeCell ref="A1:D1"/>
  </mergeCells>
  <hyperlinks>
    <hyperlink ref="E1" location="Indice!D12" display="Indice" xr:uid="{383D1425-C960-A54C-A839-6929FE684E21}"/>
    <hyperlink ref="F1" location="ER!A1" display="ER" xr:uid="{534A8623-F682-8943-85B4-F0090CEACF4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6115E-979A-2346-979A-24CDA2EE1E85}">
  <sheetPr>
    <tabColor theme="4" tint="0.39997558519241921"/>
  </sheetPr>
  <dimension ref="A1:T45"/>
  <sheetViews>
    <sheetView showGridLines="0" topLeftCell="A36" workbookViewId="0">
      <selection activeCell="D45" sqref="D45"/>
    </sheetView>
  </sheetViews>
  <sheetFormatPr baseColWidth="10" defaultColWidth="11" defaultRowHeight="12.75" x14ac:dyDescent="0.2"/>
  <cols>
    <col min="1" max="1" width="17.125" style="28" bestFit="1" customWidth="1"/>
    <col min="2" max="2" width="33.625" style="28" bestFit="1" customWidth="1"/>
    <col min="3" max="3" width="53.625" style="28" bestFit="1" customWidth="1"/>
    <col min="4" max="4" width="8.875" style="28" bestFit="1" customWidth="1"/>
    <col min="5" max="18" width="11" style="28"/>
    <col min="19" max="19" width="2.625" style="28" bestFit="1" customWidth="1"/>
    <col min="20" max="20" width="9.125" style="28" bestFit="1" customWidth="1"/>
    <col min="21" max="16384" width="11" style="28"/>
  </cols>
  <sheetData>
    <row r="1" spans="1:20" x14ac:dyDescent="0.2">
      <c r="A1" s="25"/>
      <c r="B1" s="26"/>
      <c r="C1" s="26" t="s">
        <v>41</v>
      </c>
      <c r="D1" s="27" t="s">
        <v>42</v>
      </c>
      <c r="E1" s="25"/>
      <c r="F1" s="25"/>
      <c r="G1" s="25"/>
      <c r="H1" s="25"/>
      <c r="I1" s="25"/>
      <c r="J1" s="25"/>
      <c r="K1" s="25"/>
      <c r="L1" s="25"/>
      <c r="M1" s="25"/>
      <c r="N1" s="25"/>
      <c r="O1" s="25"/>
      <c r="P1" s="25"/>
      <c r="Q1" s="25"/>
      <c r="R1" s="25"/>
      <c r="S1" s="25"/>
      <c r="T1" s="25"/>
    </row>
    <row r="2" spans="1:20" x14ac:dyDescent="0.2">
      <c r="A2" s="25"/>
      <c r="B2" s="25"/>
      <c r="C2" s="25"/>
      <c r="D2" s="25"/>
      <c r="E2" s="25"/>
      <c r="F2" s="25"/>
      <c r="G2" s="25"/>
      <c r="H2" s="25"/>
      <c r="I2" s="25"/>
      <c r="J2" s="25"/>
      <c r="K2" s="25"/>
      <c r="L2" s="25"/>
      <c r="M2" s="25"/>
      <c r="N2" s="25"/>
      <c r="O2" s="25"/>
      <c r="P2" s="25"/>
      <c r="Q2" s="25"/>
      <c r="R2" s="25"/>
      <c r="S2" s="25">
        <v>1</v>
      </c>
      <c r="T2" s="25" t="s">
        <v>43</v>
      </c>
    </row>
    <row r="3" spans="1:20" x14ac:dyDescent="0.2">
      <c r="A3" s="25"/>
      <c r="B3" s="25"/>
      <c r="C3" s="25"/>
      <c r="D3" s="25"/>
      <c r="E3" s="25"/>
      <c r="F3" s="25"/>
      <c r="G3" s="25"/>
      <c r="H3" s="25"/>
      <c r="I3" s="25"/>
      <c r="J3" s="25"/>
      <c r="K3" s="25"/>
      <c r="L3" s="25"/>
      <c r="M3" s="25"/>
      <c r="N3" s="25"/>
      <c r="O3" s="25"/>
      <c r="P3" s="25"/>
      <c r="Q3" s="25"/>
      <c r="R3" s="25"/>
      <c r="S3" s="25">
        <v>2</v>
      </c>
      <c r="T3" s="25" t="s">
        <v>44</v>
      </c>
    </row>
    <row r="4" spans="1:20" x14ac:dyDescent="0.2">
      <c r="A4" s="25"/>
      <c r="B4" s="25"/>
      <c r="C4" s="25"/>
      <c r="D4" s="25"/>
      <c r="E4" s="25"/>
      <c r="F4" s="25"/>
      <c r="G4" s="25"/>
      <c r="H4" s="25"/>
      <c r="I4" s="25"/>
      <c r="J4" s="25"/>
      <c r="K4" s="25"/>
      <c r="L4" s="25"/>
      <c r="M4" s="25"/>
      <c r="N4" s="25"/>
      <c r="O4" s="25"/>
      <c r="P4" s="25"/>
      <c r="Q4" s="25"/>
      <c r="R4" s="25"/>
      <c r="S4" s="25">
        <v>3</v>
      </c>
      <c r="T4" s="25" t="s">
        <v>45</v>
      </c>
    </row>
    <row r="5" spans="1:20" x14ac:dyDescent="0.2">
      <c r="A5" s="25"/>
      <c r="B5" s="25"/>
      <c r="C5" s="25"/>
      <c r="D5" s="25"/>
      <c r="E5" s="25"/>
      <c r="F5" s="25"/>
      <c r="G5" s="25"/>
      <c r="H5" s="25"/>
      <c r="I5" s="25"/>
      <c r="J5" s="25"/>
      <c r="K5" s="25"/>
      <c r="L5" s="25"/>
      <c r="M5" s="25"/>
      <c r="N5" s="25"/>
      <c r="O5" s="25"/>
      <c r="P5" s="25"/>
      <c r="Q5" s="25"/>
      <c r="R5" s="25"/>
      <c r="S5" s="25">
        <v>4</v>
      </c>
      <c r="T5" s="25" t="s">
        <v>46</v>
      </c>
    </row>
    <row r="6" spans="1:20" x14ac:dyDescent="0.2">
      <c r="C6" s="26" t="s">
        <v>47</v>
      </c>
      <c r="D6" s="29">
        <v>45016</v>
      </c>
      <c r="E6" s="25"/>
      <c r="F6" s="25"/>
      <c r="G6" s="25"/>
      <c r="H6" s="25"/>
      <c r="I6" s="25"/>
      <c r="J6" s="25"/>
      <c r="K6" s="25"/>
      <c r="L6" s="25"/>
      <c r="M6" s="25"/>
      <c r="N6" s="25"/>
      <c r="O6" s="25"/>
      <c r="P6" s="25"/>
      <c r="Q6" s="25"/>
      <c r="R6" s="25"/>
      <c r="S6" s="25">
        <v>5</v>
      </c>
      <c r="T6" s="25" t="s">
        <v>48</v>
      </c>
    </row>
    <row r="7" spans="1:20" x14ac:dyDescent="0.2">
      <c r="A7" s="30"/>
      <c r="B7" s="25"/>
      <c r="C7" s="25"/>
      <c r="D7" s="25"/>
      <c r="E7" s="25"/>
      <c r="F7" s="25"/>
      <c r="G7" s="25"/>
      <c r="H7" s="25"/>
      <c r="I7" s="25"/>
      <c r="J7" s="25"/>
      <c r="K7" s="25"/>
      <c r="L7" s="25"/>
      <c r="M7" s="25"/>
      <c r="N7" s="25"/>
      <c r="O7" s="25"/>
      <c r="P7" s="25"/>
      <c r="Q7" s="25"/>
      <c r="R7" s="25"/>
      <c r="S7" s="25">
        <v>7</v>
      </c>
      <c r="T7" s="25" t="s">
        <v>49</v>
      </c>
    </row>
    <row r="8" spans="1:20" x14ac:dyDescent="0.2">
      <c r="A8" s="25"/>
      <c r="B8" s="31"/>
      <c r="C8" s="32" t="s">
        <v>50</v>
      </c>
      <c r="D8" s="33" t="s">
        <v>51</v>
      </c>
      <c r="E8" s="25"/>
      <c r="F8" s="25"/>
      <c r="G8" s="25"/>
      <c r="H8" s="25"/>
      <c r="I8" s="25"/>
      <c r="J8" s="25"/>
      <c r="K8" s="25"/>
      <c r="L8" s="25"/>
      <c r="M8" s="25"/>
      <c r="N8" s="25"/>
      <c r="O8" s="25"/>
      <c r="P8" s="25"/>
      <c r="Q8" s="25"/>
      <c r="R8" s="25"/>
      <c r="S8" s="25">
        <v>8</v>
      </c>
      <c r="T8" s="25" t="s">
        <v>52</v>
      </c>
    </row>
    <row r="9" spans="1:20" x14ac:dyDescent="0.2">
      <c r="A9" s="25"/>
      <c r="B9" s="34" t="s">
        <v>53</v>
      </c>
      <c r="C9" s="35"/>
      <c r="D9" s="36"/>
      <c r="E9" s="25"/>
      <c r="F9" s="25"/>
      <c r="G9" s="25"/>
      <c r="H9" s="25"/>
      <c r="I9" s="25"/>
      <c r="J9" s="25"/>
      <c r="K9" s="25"/>
      <c r="L9" s="25"/>
      <c r="M9" s="25"/>
      <c r="N9" s="25"/>
      <c r="O9" s="25"/>
      <c r="P9" s="25"/>
      <c r="Q9" s="25"/>
      <c r="R9" s="25"/>
      <c r="S9" s="25">
        <v>9</v>
      </c>
      <c r="T9" s="25" t="s">
        <v>54</v>
      </c>
    </row>
    <row r="10" spans="1:20" ht="15.75" x14ac:dyDescent="0.25">
      <c r="A10" s="37"/>
      <c r="B10" s="38"/>
      <c r="C10" s="39" t="s">
        <v>55</v>
      </c>
      <c r="D10" s="317" t="s">
        <v>56</v>
      </c>
      <c r="E10" s="25"/>
      <c r="F10" s="25"/>
      <c r="G10" s="25"/>
      <c r="H10" s="25"/>
      <c r="I10" s="25"/>
      <c r="J10" s="25"/>
      <c r="K10" s="25"/>
      <c r="L10" s="25"/>
      <c r="M10" s="25"/>
      <c r="N10" s="25"/>
      <c r="O10" s="25"/>
      <c r="P10" s="25"/>
      <c r="Q10" s="25"/>
      <c r="R10" s="25"/>
      <c r="S10" s="25">
        <v>10</v>
      </c>
      <c r="T10" s="25" t="s">
        <v>57</v>
      </c>
    </row>
    <row r="11" spans="1:20" ht="15.75" x14ac:dyDescent="0.25">
      <c r="A11" s="37"/>
      <c r="B11" s="38"/>
      <c r="C11" s="39" t="s">
        <v>58</v>
      </c>
      <c r="D11" s="318" t="s">
        <v>59</v>
      </c>
      <c r="E11" s="25"/>
      <c r="F11" s="25"/>
      <c r="G11" s="25"/>
      <c r="H11" s="25"/>
      <c r="I11" s="25"/>
      <c r="J11" s="25"/>
      <c r="K11" s="25"/>
      <c r="L11" s="25"/>
      <c r="M11" s="25"/>
      <c r="N11" s="25"/>
      <c r="O11" s="25"/>
      <c r="P11" s="25"/>
      <c r="Q11" s="25"/>
      <c r="R11" s="25"/>
      <c r="S11" s="25">
        <v>11</v>
      </c>
      <c r="T11" s="25" t="s">
        <v>60</v>
      </c>
    </row>
    <row r="12" spans="1:20" ht="15.75" x14ac:dyDescent="0.25">
      <c r="A12" s="37"/>
      <c r="B12" s="34" t="s">
        <v>61</v>
      </c>
      <c r="C12" s="39"/>
      <c r="D12" s="317" t="s">
        <v>62</v>
      </c>
      <c r="E12" s="25"/>
      <c r="F12" s="25"/>
      <c r="G12" s="25"/>
      <c r="H12" s="25"/>
      <c r="I12" s="25"/>
      <c r="J12" s="25"/>
      <c r="K12" s="25"/>
      <c r="L12" s="25"/>
      <c r="M12" s="25"/>
      <c r="N12" s="25"/>
      <c r="O12" s="25"/>
      <c r="P12" s="25"/>
      <c r="Q12" s="25"/>
      <c r="R12" s="25"/>
      <c r="S12" s="25">
        <v>12</v>
      </c>
      <c r="T12" s="25" t="s">
        <v>63</v>
      </c>
    </row>
    <row r="13" spans="1:20" ht="15.75" x14ac:dyDescent="0.25">
      <c r="A13" s="37"/>
      <c r="B13" s="38"/>
      <c r="C13" s="39" t="s">
        <v>64</v>
      </c>
      <c r="D13" s="318" t="s">
        <v>65</v>
      </c>
      <c r="E13" s="25"/>
      <c r="F13" s="25"/>
      <c r="G13" s="25"/>
      <c r="H13" s="25"/>
      <c r="I13" s="25"/>
      <c r="J13" s="25"/>
      <c r="K13" s="25"/>
      <c r="L13" s="25"/>
      <c r="M13" s="25"/>
      <c r="N13" s="25"/>
      <c r="O13" s="25"/>
      <c r="P13" s="25"/>
      <c r="Q13" s="25"/>
      <c r="R13" s="25"/>
      <c r="S13" s="25"/>
      <c r="T13" s="25"/>
    </row>
    <row r="14" spans="1:20" ht="15.75" x14ac:dyDescent="0.25">
      <c r="A14" s="37"/>
      <c r="B14" s="38"/>
      <c r="C14" s="39" t="s">
        <v>66</v>
      </c>
      <c r="D14" s="318" t="s">
        <v>67</v>
      </c>
      <c r="E14" s="25"/>
      <c r="F14" s="25"/>
      <c r="G14" s="25"/>
      <c r="H14" s="25"/>
      <c r="I14" s="25"/>
      <c r="J14" s="25"/>
      <c r="K14" s="25"/>
      <c r="L14" s="25"/>
      <c r="M14" s="25"/>
      <c r="N14" s="25"/>
      <c r="O14" s="25"/>
      <c r="P14" s="25"/>
      <c r="Q14" s="25"/>
      <c r="R14" s="25"/>
      <c r="S14" s="25"/>
      <c r="T14" s="25"/>
    </row>
    <row r="15" spans="1:20" ht="15" x14ac:dyDescent="0.25">
      <c r="A15" s="37"/>
      <c r="B15" s="38"/>
      <c r="C15" s="39" t="s">
        <v>68</v>
      </c>
      <c r="D15" s="41" t="s">
        <v>69</v>
      </c>
    </row>
    <row r="16" spans="1:20" ht="15" x14ac:dyDescent="0.25">
      <c r="A16" s="37"/>
      <c r="B16" s="38"/>
      <c r="C16" s="39" t="s">
        <v>70</v>
      </c>
      <c r="D16" s="41" t="s">
        <v>71</v>
      </c>
    </row>
    <row r="17" spans="1:4" ht="15" x14ac:dyDescent="0.25">
      <c r="A17" s="37"/>
      <c r="B17" s="38"/>
      <c r="C17" s="39" t="s">
        <v>72</v>
      </c>
      <c r="D17" s="41" t="s">
        <v>73</v>
      </c>
    </row>
    <row r="18" spans="1:4" ht="15" x14ac:dyDescent="0.25">
      <c r="A18" s="37"/>
      <c r="B18" s="38"/>
      <c r="C18" s="39" t="s">
        <v>74</v>
      </c>
      <c r="D18" s="41" t="s">
        <v>75</v>
      </c>
    </row>
    <row r="19" spans="1:4" ht="15" x14ac:dyDescent="0.25">
      <c r="A19" s="37"/>
      <c r="B19" s="38"/>
      <c r="C19" s="39" t="s">
        <v>76</v>
      </c>
      <c r="D19" s="41" t="s">
        <v>77</v>
      </c>
    </row>
    <row r="20" spans="1:4" ht="15" x14ac:dyDescent="0.25">
      <c r="A20" s="37"/>
      <c r="B20" s="38"/>
      <c r="C20" s="39" t="s">
        <v>78</v>
      </c>
      <c r="D20" s="41" t="s">
        <v>77</v>
      </c>
    </row>
    <row r="21" spans="1:4" ht="15" x14ac:dyDescent="0.25">
      <c r="A21" s="37"/>
      <c r="B21" s="38"/>
      <c r="C21" s="39" t="s">
        <v>79</v>
      </c>
      <c r="D21" s="41" t="s">
        <v>80</v>
      </c>
    </row>
    <row r="22" spans="1:4" ht="15" x14ac:dyDescent="0.25">
      <c r="A22" s="37"/>
      <c r="B22" s="38"/>
      <c r="C22" s="39" t="s">
        <v>81</v>
      </c>
      <c r="D22" s="41" t="s">
        <v>80</v>
      </c>
    </row>
    <row r="23" spans="1:4" ht="15" x14ac:dyDescent="0.25">
      <c r="A23" s="37"/>
      <c r="B23" s="38"/>
      <c r="C23" s="39" t="s">
        <v>82</v>
      </c>
      <c r="D23" s="41" t="s">
        <v>80</v>
      </c>
    </row>
    <row r="24" spans="1:4" ht="15" x14ac:dyDescent="0.25">
      <c r="A24" s="37"/>
      <c r="B24" s="38"/>
      <c r="C24" s="39" t="s">
        <v>83</v>
      </c>
      <c r="D24" s="41" t="s">
        <v>80</v>
      </c>
    </row>
    <row r="25" spans="1:4" ht="15" x14ac:dyDescent="0.25">
      <c r="A25" s="37"/>
      <c r="B25" s="38"/>
      <c r="C25" s="39" t="s">
        <v>84</v>
      </c>
      <c r="D25" s="41" t="s">
        <v>85</v>
      </c>
    </row>
    <row r="26" spans="1:4" x14ac:dyDescent="0.2">
      <c r="A26" s="37"/>
      <c r="B26" s="38"/>
      <c r="C26" s="39" t="s">
        <v>86</v>
      </c>
      <c r="D26" s="42" t="s">
        <v>87</v>
      </c>
    </row>
    <row r="27" spans="1:4" x14ac:dyDescent="0.2">
      <c r="A27" s="37"/>
      <c r="B27" s="38"/>
      <c r="C27" s="39" t="s">
        <v>88</v>
      </c>
      <c r="D27" s="42" t="s">
        <v>87</v>
      </c>
    </row>
    <row r="28" spans="1:4" x14ac:dyDescent="0.2">
      <c r="A28" s="37"/>
      <c r="B28" s="38"/>
      <c r="C28" s="39" t="s">
        <v>89</v>
      </c>
      <c r="D28" s="42" t="s">
        <v>87</v>
      </c>
    </row>
    <row r="29" spans="1:4" x14ac:dyDescent="0.2">
      <c r="A29" s="37"/>
      <c r="B29" s="38"/>
      <c r="C29" s="39" t="s">
        <v>90</v>
      </c>
      <c r="D29" s="42" t="s">
        <v>87</v>
      </c>
    </row>
    <row r="30" spans="1:4" x14ac:dyDescent="0.2">
      <c r="A30" s="37"/>
      <c r="B30" s="38"/>
      <c r="C30" s="39" t="s">
        <v>91</v>
      </c>
      <c r="D30" s="42" t="s">
        <v>92</v>
      </c>
    </row>
    <row r="31" spans="1:4" x14ac:dyDescent="0.2">
      <c r="A31" s="37"/>
      <c r="B31" s="34" t="s">
        <v>93</v>
      </c>
      <c r="C31" s="39"/>
      <c r="D31" s="43" t="s">
        <v>94</v>
      </c>
    </row>
    <row r="32" spans="1:4" ht="15" x14ac:dyDescent="0.25">
      <c r="A32" s="37"/>
      <c r="B32" s="38"/>
      <c r="C32" s="39" t="s">
        <v>95</v>
      </c>
      <c r="D32" s="41" t="s">
        <v>96</v>
      </c>
    </row>
    <row r="33" spans="1:4" ht="15" x14ac:dyDescent="0.25">
      <c r="A33" s="37"/>
      <c r="B33" s="38"/>
      <c r="C33" s="39" t="s">
        <v>97</v>
      </c>
      <c r="D33" s="41" t="s">
        <v>98</v>
      </c>
    </row>
    <row r="34" spans="1:4" ht="15" x14ac:dyDescent="0.25">
      <c r="A34" s="37"/>
      <c r="B34" s="38"/>
      <c r="C34" s="39" t="s">
        <v>99</v>
      </c>
      <c r="D34" s="41" t="s">
        <v>100</v>
      </c>
    </row>
    <row r="35" spans="1:4" ht="15" x14ac:dyDescent="0.25">
      <c r="A35" s="37"/>
      <c r="B35" s="38"/>
      <c r="C35" s="39" t="s">
        <v>101</v>
      </c>
      <c r="D35" s="41" t="s">
        <v>102</v>
      </c>
    </row>
    <row r="36" spans="1:4" ht="15" x14ac:dyDescent="0.25">
      <c r="A36" s="37"/>
      <c r="B36" s="38"/>
      <c r="C36" s="39" t="s">
        <v>103</v>
      </c>
      <c r="D36" s="41" t="s">
        <v>104</v>
      </c>
    </row>
    <row r="37" spans="1:4" ht="15" x14ac:dyDescent="0.25">
      <c r="A37" s="37"/>
      <c r="B37" s="38"/>
      <c r="C37" s="39" t="s">
        <v>105</v>
      </c>
      <c r="D37" s="41" t="s">
        <v>106</v>
      </c>
    </row>
    <row r="38" spans="1:4" ht="15" x14ac:dyDescent="0.25">
      <c r="A38" s="37"/>
      <c r="B38" s="38"/>
      <c r="C38" s="39" t="s">
        <v>107</v>
      </c>
      <c r="D38" s="41" t="s">
        <v>108</v>
      </c>
    </row>
    <row r="39" spans="1:4" ht="15" x14ac:dyDescent="0.25">
      <c r="A39" s="37"/>
      <c r="B39" s="38"/>
      <c r="C39" s="39" t="s">
        <v>109</v>
      </c>
      <c r="D39" s="41" t="s">
        <v>110</v>
      </c>
    </row>
    <row r="40" spans="1:4" ht="15" x14ac:dyDescent="0.25">
      <c r="A40" s="37"/>
      <c r="B40" s="38"/>
      <c r="C40" s="39" t="s">
        <v>111</v>
      </c>
      <c r="D40" s="41" t="s">
        <v>110</v>
      </c>
    </row>
    <row r="41" spans="1:4" ht="15" x14ac:dyDescent="0.25">
      <c r="A41" s="37"/>
      <c r="B41" s="38"/>
      <c r="C41" s="39" t="s">
        <v>112</v>
      </c>
      <c r="D41" s="40" t="s">
        <v>113</v>
      </c>
    </row>
    <row r="42" spans="1:4" ht="15.75" x14ac:dyDescent="0.25">
      <c r="A42" s="37"/>
      <c r="B42" s="38"/>
      <c r="C42" s="39" t="s">
        <v>478</v>
      </c>
      <c r="D42" s="317" t="s">
        <v>477</v>
      </c>
    </row>
    <row r="43" spans="1:4" ht="15.75" x14ac:dyDescent="0.25">
      <c r="A43" s="37"/>
      <c r="B43" s="38"/>
      <c r="C43" s="39" t="s">
        <v>475</v>
      </c>
      <c r="D43" s="317" t="s">
        <v>476</v>
      </c>
    </row>
    <row r="44" spans="1:4" ht="13.5" customHeight="1" x14ac:dyDescent="0.25">
      <c r="A44" s="37"/>
      <c r="B44" s="34" t="s">
        <v>114</v>
      </c>
      <c r="C44" s="39"/>
      <c r="D44" s="40" t="s">
        <v>115</v>
      </c>
    </row>
    <row r="45" spans="1:4" ht="15" x14ac:dyDescent="0.25">
      <c r="A45" s="37"/>
      <c r="B45" s="44" t="s">
        <v>116</v>
      </c>
      <c r="C45" s="45"/>
      <c r="D45" s="46" t="s">
        <v>117</v>
      </c>
    </row>
  </sheetData>
  <hyperlinks>
    <hyperlink ref="D13" location="'Nota 3'!A1" display="Nota 3" xr:uid="{52311FEA-52E0-1D44-B3A0-EFF42304CA00}"/>
    <hyperlink ref="D14" location="'Nota 4'!A1" display="Nota 4" xr:uid="{B9F3AB15-312E-A140-8DBF-1E27808F81EF}"/>
    <hyperlink ref="D15" location="'Nota 5'!A1" display="Nota 5" xr:uid="{759A8E13-F258-C240-B7A9-E4702AAE2E20}"/>
    <hyperlink ref="D16" location="'Nota 6'!A1" display="Nota 6" xr:uid="{DF465F4C-B6CE-8847-A33A-1BB2D07B01D7}"/>
    <hyperlink ref="D17" location="'Nota 7'!A1" display="Nota 7" xr:uid="{84C79C80-6837-A141-959A-B65E353B4183}"/>
    <hyperlink ref="D19" location="'Nota 9'!A1" display="Nota 9" xr:uid="{59687AE5-47C8-064B-8950-1278130D171C}"/>
    <hyperlink ref="D12" location="BG!A1" display="BG" xr:uid="{A6360C06-73B3-E042-8BE5-F1F36049B50B}"/>
    <hyperlink ref="D31" location="ER!A1" display="ER" xr:uid="{E9AB7F4E-4DD7-8344-A71B-1B82FFCC5059}"/>
    <hyperlink ref="D44" location="EVPN!A1" display="EVPN" xr:uid="{B83D66ED-EB5F-9C47-8A27-2D2FE8B58179}"/>
    <hyperlink ref="D45" location="EFE!A1" display="EFE" xr:uid="{61A59A64-BCA2-4448-A0EC-E205FC33D7FF}"/>
    <hyperlink ref="D18" location="'Nota 8'!A1" display="Nota 8" xr:uid="{8292937D-AD2C-DC4F-A0B4-ED4757078CA1}"/>
    <hyperlink ref="D25" location="'Nota 11'!A1" display="Nota 11" xr:uid="{B6778AC4-F541-2447-840E-C786DF781A50}"/>
    <hyperlink ref="D26" location="' Nota 21'!A1" display="Nota 21" xr:uid="{83DCA8E8-DB16-E544-A9DD-3E7CD3450E9B}"/>
    <hyperlink ref="D27" location="' Nota 21'!A1" display="Nota 21" xr:uid="{EE8BA10F-3A41-1649-88E4-7718018404A4}"/>
    <hyperlink ref="D28" location="' Nota 21'!A1" display="Nota 21" xr:uid="{595B9794-DD27-454E-AC35-35656969AA06}"/>
    <hyperlink ref="D29" location="' Nota 21'!A1" display="Nota 21" xr:uid="{57BADD7A-B98F-0B41-9840-75ADD7623B90}"/>
    <hyperlink ref="D30" location="'Nota 23'!A1" display="Nota 23" xr:uid="{25F8FEA6-548B-E647-BA34-6DD119E9900E}"/>
    <hyperlink ref="D32" location="'Nota 14'!A1" display="Nota 14" xr:uid="{E58150F8-847B-DD4D-8A54-A9162C2AF7DC}"/>
    <hyperlink ref="D33" location="'Nota 15'!A1" display="Nota 15" xr:uid="{5AB04131-E1F4-6C4F-B341-457D556B8A3E}"/>
    <hyperlink ref="D34" location="'Nota 16'!A1" display="Nota 16" xr:uid="{861D0B81-93C1-6F42-9141-33D34FF83607}"/>
    <hyperlink ref="D35" location="'Nota 17'!A1" display="Nota 17" xr:uid="{7A29E014-8A44-DD46-8CAF-27FA75F515A4}"/>
    <hyperlink ref="D36" location="'Nota 18'!A1" display="Nota 18" xr:uid="{CE9CE31F-07A6-3C41-8823-813309AA02EC}"/>
    <hyperlink ref="D37" location="'Nota 19'!A1" display="Nota 19" xr:uid="{2116618C-A759-944D-A0EB-84C1C85D6B62}"/>
    <hyperlink ref="D38" location="'Nota 19'!A1" display="Nota19" xr:uid="{64F1A713-0BD6-654F-9ECB-9EC39C1E7F09}"/>
    <hyperlink ref="D39" location="'Nota 20'!A1" display="Nota 20" xr:uid="{AE9CF31F-4A1F-7C4F-A3AC-F0D3CCC91BD0}"/>
    <hyperlink ref="D40" location="'Nota 20'!A1" display="Nota 20" xr:uid="{4DC1FB7E-0FFA-E34C-A72B-3443CB17559E}"/>
    <hyperlink ref="D41" location="'Nota 21'!A1" display="Nota 21" xr:uid="{A5EFE6C3-F6FF-9E42-96AD-94F6619A123D}"/>
    <hyperlink ref="D11" location="'Nota 2'!A1" display="Nota 2" xr:uid="{553D7098-03F1-B645-A4FA-30AF8F934F6E}"/>
    <hyperlink ref="D10" location="'Nota 1'!A1" display="Nota 1" xr:uid="{4A5140B1-2EB6-BF44-97BE-FEBAE819A904}"/>
    <hyperlink ref="D20" location="'Nota 9'!A1" display="Nota 9" xr:uid="{6CF2953B-0F08-E34B-8B27-FC75169C6A8A}"/>
    <hyperlink ref="D21:D24" location="BG!A1" display="BG" xr:uid="{1675CF9E-DF62-DF41-BF95-B6B406D3E3FD}"/>
    <hyperlink ref="D21" location="'Nota 10'!A1" display="Nota 10" xr:uid="{4BAD0240-4B72-CB44-85F5-975D0EEA8048}"/>
    <hyperlink ref="D22" location="'Nota 10'!A1" display="Nota 10" xr:uid="{861FD175-F5A1-234B-97C8-ECB50FD3008B}"/>
    <hyperlink ref="D23" location="'Nota 10'!A1" display="Nota 10" xr:uid="{2C37BDD8-88FA-DF4B-A3AC-344E43C603D5}"/>
    <hyperlink ref="D24" location="'Nota 10'!A1" display="Nota 10" xr:uid="{4931D328-CFC5-0A42-AA79-D840B22A27AF}"/>
    <hyperlink ref="D42" location="'Nota 22'!A1" display="Nota 22" xr:uid="{6021B12B-1923-4468-A9B0-36BECD29575F}"/>
    <hyperlink ref="D43" location="'Nota 23'!A1" display="Nota 23" xr:uid="{EE369F5F-DA69-4B56-989E-771021A4D049}"/>
  </hyperlink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EBBF5-E0F6-8C4F-8EE4-111BD5371C08}">
  <sheetPr>
    <tabColor rgb="FF002060"/>
  </sheetPr>
  <dimension ref="A1:F10"/>
  <sheetViews>
    <sheetView showGridLines="0" zoomScale="90" zoomScaleNormal="90" workbookViewId="0">
      <selection activeCell="A5" sqref="A5"/>
    </sheetView>
  </sheetViews>
  <sheetFormatPr baseColWidth="10" defaultColWidth="11.5" defaultRowHeight="15" x14ac:dyDescent="0.25"/>
  <cols>
    <col min="1" max="1" width="48" style="145" bestFit="1" customWidth="1"/>
    <col min="2" max="2" width="15.875" style="145" bestFit="1" customWidth="1"/>
    <col min="3" max="3" width="2.625" style="145" customWidth="1"/>
    <col min="4" max="4" width="15.875" style="145" bestFit="1" customWidth="1"/>
    <col min="5" max="16384" width="11.5" style="145"/>
  </cols>
  <sheetData>
    <row r="1" spans="1:6" ht="18.75" x14ac:dyDescent="0.3">
      <c r="A1" s="455" t="s">
        <v>370</v>
      </c>
      <c r="B1" s="455"/>
      <c r="C1" s="455"/>
      <c r="D1" s="455"/>
      <c r="E1" s="49" t="s">
        <v>118</v>
      </c>
      <c r="F1" s="183" t="s">
        <v>94</v>
      </c>
    </row>
    <row r="2" spans="1:6" x14ac:dyDescent="0.25">
      <c r="A2" s="133"/>
      <c r="B2" s="132" t="s">
        <v>549</v>
      </c>
      <c r="C2" s="133"/>
      <c r="D2" s="132" t="s">
        <v>480</v>
      </c>
    </row>
    <row r="3" spans="1:6" x14ac:dyDescent="0.25">
      <c r="A3" s="28" t="s">
        <v>372</v>
      </c>
      <c r="B3" s="136">
        <v>604879755</v>
      </c>
      <c r="C3" s="135"/>
      <c r="D3" s="136">
        <v>2991985512</v>
      </c>
    </row>
    <row r="4" spans="1:6" x14ac:dyDescent="0.25">
      <c r="A4" s="147" t="s">
        <v>371</v>
      </c>
      <c r="B4" s="136">
        <v>767272468</v>
      </c>
      <c r="C4" s="135"/>
      <c r="D4" s="136">
        <v>2942067704</v>
      </c>
    </row>
    <row r="5" spans="1:6" x14ac:dyDescent="0.25">
      <c r="A5" s="147" t="s">
        <v>373</v>
      </c>
      <c r="B5" s="136">
        <v>199924726</v>
      </c>
      <c r="C5" s="135"/>
      <c r="D5" s="136">
        <v>855091423</v>
      </c>
    </row>
    <row r="6" spans="1:6" x14ac:dyDescent="0.25">
      <c r="A6" s="147" t="s">
        <v>374</v>
      </c>
      <c r="B6" s="136">
        <v>251509274</v>
      </c>
      <c r="C6" s="135"/>
      <c r="D6" s="136">
        <v>669174519</v>
      </c>
    </row>
    <row r="7" spans="1:6" x14ac:dyDescent="0.25">
      <c r="A7" s="147" t="s">
        <v>376</v>
      </c>
      <c r="B7" s="136">
        <v>148212693</v>
      </c>
      <c r="C7" s="135"/>
      <c r="D7" s="136">
        <v>228104557</v>
      </c>
    </row>
    <row r="8" spans="1:6" x14ac:dyDescent="0.25">
      <c r="A8" s="147" t="s">
        <v>375</v>
      </c>
      <c r="B8" s="136">
        <v>52290909</v>
      </c>
      <c r="C8" s="135"/>
      <c r="D8" s="136">
        <v>188513923</v>
      </c>
    </row>
    <row r="9" spans="1:6" ht="15.75" thickBot="1" x14ac:dyDescent="0.3">
      <c r="A9" s="139" t="s">
        <v>247</v>
      </c>
      <c r="B9" s="140">
        <v>2024089825</v>
      </c>
      <c r="C9" s="140"/>
      <c r="D9" s="140">
        <v>7874937638</v>
      </c>
    </row>
    <row r="10" spans="1:6" ht="15.75" thickTop="1" x14ac:dyDescent="0.25">
      <c r="A10" s="209" t="s">
        <v>354</v>
      </c>
      <c r="B10" s="210">
        <v>0</v>
      </c>
      <c r="C10" s="209"/>
      <c r="D10" s="210">
        <v>0</v>
      </c>
    </row>
  </sheetData>
  <mergeCells count="1">
    <mergeCell ref="A1:D1"/>
  </mergeCells>
  <hyperlinks>
    <hyperlink ref="E1" location="Indice!D34" display="Indice" xr:uid="{32489EB3-3822-C94F-B539-E209A1B48ADF}"/>
    <hyperlink ref="F1" location="ER!C15" display="ER" xr:uid="{53EB1954-A569-404C-AE11-88E434BD7563}"/>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20B9C-897D-6C42-A1B1-D72DAF90853F}">
  <sheetPr>
    <tabColor rgb="FF002060"/>
  </sheetPr>
  <dimension ref="A1:F20"/>
  <sheetViews>
    <sheetView showGridLines="0" zoomScale="90" zoomScaleNormal="90" workbookViewId="0">
      <selection activeCell="A2" sqref="A2"/>
    </sheetView>
  </sheetViews>
  <sheetFormatPr baseColWidth="10" defaultColWidth="10.875" defaultRowHeight="15" x14ac:dyDescent="0.25"/>
  <cols>
    <col min="1" max="1" width="40.125" style="214" customWidth="1"/>
    <col min="2" max="2" width="12.5" style="214" bestFit="1" customWidth="1"/>
    <col min="3" max="3" width="4.875" style="214" customWidth="1"/>
    <col min="4" max="4" width="14" style="214" bestFit="1" customWidth="1"/>
    <col min="5" max="5" width="11.125" style="214" bestFit="1" customWidth="1"/>
    <col min="6" max="16384" width="10.875" style="214"/>
  </cols>
  <sheetData>
    <row r="1" spans="1:6" ht="18.75" x14ac:dyDescent="0.3">
      <c r="A1" s="455" t="s">
        <v>377</v>
      </c>
      <c r="B1" s="455"/>
      <c r="C1" s="455"/>
      <c r="D1" s="455"/>
      <c r="E1" s="212" t="s">
        <v>118</v>
      </c>
      <c r="F1" s="213" t="s">
        <v>94</v>
      </c>
    </row>
    <row r="2" spans="1:6" ht="15.75" x14ac:dyDescent="0.25">
      <c r="A2" s="215"/>
      <c r="B2" s="215"/>
    </row>
    <row r="3" spans="1:6" x14ac:dyDescent="0.25">
      <c r="A3" s="133"/>
      <c r="B3" s="132" t="s">
        <v>549</v>
      </c>
      <c r="C3" s="133"/>
      <c r="D3" s="132" t="s">
        <v>480</v>
      </c>
    </row>
    <row r="4" spans="1:6" x14ac:dyDescent="0.25">
      <c r="A4" s="28" t="s">
        <v>378</v>
      </c>
      <c r="B4" s="136">
        <v>1783043604</v>
      </c>
      <c r="C4" s="216"/>
      <c r="D4" s="136">
        <v>2391108010</v>
      </c>
    </row>
    <row r="5" spans="1:6" x14ac:dyDescent="0.25">
      <c r="A5" s="147" t="s">
        <v>555</v>
      </c>
      <c r="B5" s="136">
        <v>731158326</v>
      </c>
      <c r="C5" s="216"/>
      <c r="D5" s="136">
        <v>0</v>
      </c>
    </row>
    <row r="6" spans="1:6" x14ac:dyDescent="0.25">
      <c r="A6" s="147" t="s">
        <v>379</v>
      </c>
      <c r="B6" s="136">
        <v>535840996</v>
      </c>
      <c r="C6" s="216"/>
      <c r="D6" s="136">
        <v>1174609075</v>
      </c>
    </row>
    <row r="7" spans="1:6" x14ac:dyDescent="0.25">
      <c r="A7" s="147" t="s">
        <v>380</v>
      </c>
      <c r="B7" s="136">
        <v>192272730</v>
      </c>
      <c r="C7" s="216"/>
      <c r="D7" s="136">
        <v>776818190</v>
      </c>
    </row>
    <row r="8" spans="1:6" x14ac:dyDescent="0.25">
      <c r="A8" s="147" t="s">
        <v>382</v>
      </c>
      <c r="B8" s="136">
        <v>103060303</v>
      </c>
      <c r="C8" s="216"/>
      <c r="D8" s="136">
        <v>444299634</v>
      </c>
    </row>
    <row r="9" spans="1:6" x14ac:dyDescent="0.25">
      <c r="A9" s="147" t="s">
        <v>381</v>
      </c>
      <c r="B9" s="136">
        <v>146110385</v>
      </c>
      <c r="C9" s="216"/>
      <c r="D9" s="136">
        <v>438389869</v>
      </c>
      <c r="E9" s="136"/>
    </row>
    <row r="10" spans="1:6" x14ac:dyDescent="0.25">
      <c r="A10" s="147" t="s">
        <v>383</v>
      </c>
      <c r="B10" s="136">
        <v>79837216</v>
      </c>
      <c r="C10" s="216"/>
      <c r="D10" s="136">
        <v>130230542</v>
      </c>
    </row>
    <row r="11" spans="1:6" ht="15.75" thickBot="1" x14ac:dyDescent="0.3">
      <c r="A11" s="139" t="s">
        <v>247</v>
      </c>
      <c r="B11" s="140">
        <v>3571323560</v>
      </c>
      <c r="C11" s="139"/>
      <c r="D11" s="140">
        <v>5355455320</v>
      </c>
    </row>
    <row r="12" spans="1:6" ht="15.75" thickTop="1" x14ac:dyDescent="0.25">
      <c r="A12" s="209" t="s">
        <v>354</v>
      </c>
      <c r="B12" s="210">
        <v>0</v>
      </c>
      <c r="C12" s="209"/>
      <c r="D12" s="210">
        <v>0</v>
      </c>
    </row>
    <row r="13" spans="1:6" ht="15.75" x14ac:dyDescent="0.25">
      <c r="A13" s="215"/>
      <c r="B13" s="215"/>
    </row>
    <row r="20" spans="4:4" x14ac:dyDescent="0.25">
      <c r="D20" s="403"/>
    </row>
  </sheetData>
  <mergeCells count="1">
    <mergeCell ref="A1:D1"/>
  </mergeCells>
  <hyperlinks>
    <hyperlink ref="E1" location="Indice!D35" display="Indice" xr:uid="{8EFF3196-D0E2-1F42-9A54-4A070835D433}"/>
    <hyperlink ref="F1" location="ER!C16" display="ER" xr:uid="{F1C1C6F0-EF37-7B41-BA84-33A2E16D0B27}"/>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E27CC-587E-7B48-A122-26B4BB96F50C}">
  <sheetPr>
    <tabColor rgb="FF002060"/>
  </sheetPr>
  <dimension ref="A1:F7"/>
  <sheetViews>
    <sheetView showGridLines="0" zoomScaleNormal="100" workbookViewId="0">
      <selection activeCell="B12" sqref="B12"/>
    </sheetView>
  </sheetViews>
  <sheetFormatPr baseColWidth="10" defaultColWidth="10.625" defaultRowHeight="15" x14ac:dyDescent="0.25"/>
  <cols>
    <col min="1" max="1" width="38.125" style="214" customWidth="1"/>
    <col min="2" max="2" width="11.125" style="214" bestFit="1" customWidth="1"/>
    <col min="3" max="3" width="2.125" style="214" customWidth="1"/>
    <col min="4" max="4" width="11.125" style="214" bestFit="1" customWidth="1"/>
    <col min="5" max="5" width="5.375" style="166" bestFit="1" customWidth="1"/>
    <col min="6" max="6" width="3.125" style="166" bestFit="1" customWidth="1"/>
    <col min="7" max="16384" width="10.625" style="166"/>
  </cols>
  <sheetData>
    <row r="1" spans="1:6" ht="18.75" x14ac:dyDescent="0.3">
      <c r="A1" s="455" t="s">
        <v>384</v>
      </c>
      <c r="B1" s="455"/>
      <c r="C1" s="455"/>
      <c r="D1" s="455"/>
      <c r="E1" s="49" t="s">
        <v>118</v>
      </c>
      <c r="F1" s="183" t="s">
        <v>94</v>
      </c>
    </row>
    <row r="2" spans="1:6" ht="15.75" x14ac:dyDescent="0.25">
      <c r="A2" s="215"/>
      <c r="B2" s="215"/>
      <c r="E2" s="214"/>
      <c r="F2" s="214"/>
    </row>
    <row r="3" spans="1:6" x14ac:dyDescent="0.25">
      <c r="A3" s="133"/>
      <c r="B3" s="132" t="s">
        <v>549</v>
      </c>
      <c r="C3" s="133"/>
      <c r="D3" s="132" t="s">
        <v>480</v>
      </c>
      <c r="E3" s="214"/>
      <c r="F3" s="214"/>
    </row>
    <row r="4" spans="1:6" x14ac:dyDescent="0.25">
      <c r="A4" s="28" t="s">
        <v>385</v>
      </c>
      <c r="B4" s="136">
        <v>0</v>
      </c>
      <c r="C4" s="136"/>
      <c r="D4" s="136">
        <v>317584545</v>
      </c>
      <c r="E4" s="214"/>
    </row>
    <row r="5" spans="1:6" x14ac:dyDescent="0.25">
      <c r="A5" s="147" t="s">
        <v>386</v>
      </c>
      <c r="B5" s="136">
        <v>0</v>
      </c>
      <c r="C5" s="136"/>
      <c r="D5" s="199">
        <v>-550425101</v>
      </c>
      <c r="E5" s="214"/>
    </row>
    <row r="6" spans="1:6" ht="15.75" thickBot="1" x14ac:dyDescent="0.3">
      <c r="A6" s="139" t="s">
        <v>247</v>
      </c>
      <c r="B6" s="404">
        <v>0</v>
      </c>
      <c r="C6" s="139"/>
      <c r="D6" s="404">
        <v>-232840556</v>
      </c>
      <c r="E6" s="214"/>
      <c r="F6" s="214"/>
    </row>
    <row r="7" spans="1:6" ht="15.75" thickTop="1" x14ac:dyDescent="0.25">
      <c r="A7" s="209" t="s">
        <v>354</v>
      </c>
      <c r="B7" s="210">
        <v>0</v>
      </c>
      <c r="C7" s="209"/>
      <c r="D7" s="210">
        <v>0</v>
      </c>
      <c r="E7" s="214"/>
      <c r="F7" s="214"/>
    </row>
  </sheetData>
  <mergeCells count="1">
    <mergeCell ref="A1:D1"/>
  </mergeCells>
  <hyperlinks>
    <hyperlink ref="E1" location="Indice!D36" display="Indice" xr:uid="{12DF3DD6-BA64-534A-9D0A-FE22ADDB709C}"/>
    <hyperlink ref="F1" location="ER!C20" display="ER" xr:uid="{CA9B2C2D-31B2-CD48-8F5B-497C808D355A}"/>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67BDB-14E5-4043-B3A7-90B119C36C0E}">
  <sheetPr>
    <tabColor rgb="FF002060"/>
  </sheetPr>
  <dimension ref="A1:F10"/>
  <sheetViews>
    <sheetView showGridLines="0" zoomScale="110" zoomScaleNormal="110" workbookViewId="0">
      <selection activeCell="B10" sqref="B10"/>
    </sheetView>
  </sheetViews>
  <sheetFormatPr baseColWidth="10" defaultColWidth="10.625" defaultRowHeight="15" x14ac:dyDescent="0.25"/>
  <cols>
    <col min="1" max="1" width="33.875" style="214" customWidth="1"/>
    <col min="2" max="2" width="13" style="214" bestFit="1" customWidth="1"/>
    <col min="3" max="3" width="2.375" style="214" customWidth="1"/>
    <col min="4" max="4" width="13" style="214" bestFit="1" customWidth="1"/>
    <col min="5" max="5" width="5.375" style="166" bestFit="1" customWidth="1"/>
    <col min="6" max="6" width="3.125" style="166" bestFit="1" customWidth="1"/>
    <col min="7" max="16384" width="10.625" style="166"/>
  </cols>
  <sheetData>
    <row r="1" spans="1:6" ht="18.75" x14ac:dyDescent="0.3">
      <c r="A1" s="455" t="s">
        <v>387</v>
      </c>
      <c r="B1" s="455"/>
      <c r="C1" s="455"/>
      <c r="D1" s="455"/>
      <c r="E1" s="49" t="s">
        <v>118</v>
      </c>
      <c r="F1" s="183" t="s">
        <v>94</v>
      </c>
    </row>
    <row r="2" spans="1:6" ht="15.75" x14ac:dyDescent="0.25">
      <c r="A2" s="215"/>
      <c r="B2" s="215"/>
      <c r="E2" s="214"/>
      <c r="F2" s="214"/>
    </row>
    <row r="3" spans="1:6" x14ac:dyDescent="0.25">
      <c r="A3" s="133"/>
      <c r="B3" s="132" t="s">
        <v>549</v>
      </c>
      <c r="C3" s="133"/>
      <c r="D3" s="132" t="s">
        <v>480</v>
      </c>
      <c r="E3" s="214"/>
      <c r="F3" s="214"/>
    </row>
    <row r="4" spans="1:6" x14ac:dyDescent="0.25">
      <c r="A4" s="28" t="s">
        <v>390</v>
      </c>
      <c r="B4" s="199">
        <v>2377247</v>
      </c>
      <c r="C4" s="136"/>
      <c r="D4" s="136">
        <v>143510507</v>
      </c>
    </row>
    <row r="5" spans="1:6" x14ac:dyDescent="0.25">
      <c r="A5" s="28" t="s">
        <v>389</v>
      </c>
      <c r="B5" s="199">
        <v>-1989491563</v>
      </c>
      <c r="C5" s="199"/>
      <c r="D5" s="199">
        <v>-4788028954</v>
      </c>
    </row>
    <row r="6" spans="1:6" x14ac:dyDescent="0.25">
      <c r="A6" s="28" t="s">
        <v>391</v>
      </c>
      <c r="B6" s="199">
        <v>-74915844</v>
      </c>
      <c r="C6" s="136"/>
      <c r="D6" s="199">
        <v>-768178327</v>
      </c>
    </row>
    <row r="7" spans="1:6" x14ac:dyDescent="0.25">
      <c r="A7" s="28" t="s">
        <v>388</v>
      </c>
      <c r="B7" s="199">
        <v>504152679</v>
      </c>
      <c r="C7" s="136"/>
      <c r="D7" s="199">
        <v>-654123905</v>
      </c>
    </row>
    <row r="8" spans="1:6" x14ac:dyDescent="0.25">
      <c r="A8" s="28" t="s">
        <v>556</v>
      </c>
      <c r="B8" s="199">
        <v>0</v>
      </c>
      <c r="C8" s="136"/>
      <c r="D8" s="199">
        <v>0</v>
      </c>
    </row>
    <row r="9" spans="1:6" ht="15.75" thickBot="1" x14ac:dyDescent="0.3">
      <c r="A9" s="139" t="s">
        <v>247</v>
      </c>
      <c r="B9" s="404">
        <v>-1557877481</v>
      </c>
      <c r="C9" s="404"/>
      <c r="D9" s="404">
        <v>-6066820679</v>
      </c>
      <c r="E9" s="214"/>
      <c r="F9" s="214"/>
    </row>
    <row r="10" spans="1:6" ht="15.75" thickTop="1" x14ac:dyDescent="0.25">
      <c r="A10" s="209" t="s">
        <v>354</v>
      </c>
      <c r="B10" s="210">
        <v>0</v>
      </c>
      <c r="C10" s="209"/>
      <c r="D10" s="210">
        <v>0</v>
      </c>
      <c r="E10" s="214"/>
      <c r="F10" s="214"/>
    </row>
  </sheetData>
  <mergeCells count="1">
    <mergeCell ref="A1:D1"/>
  </mergeCells>
  <hyperlinks>
    <hyperlink ref="E1" location="Indice!D37" display="Indice" xr:uid="{5E5006C5-9E87-6640-A28E-6E5457164E2A}"/>
    <hyperlink ref="F1" location="ER!C24" display="ER" xr:uid="{AF3D2B51-4034-6140-B28E-CE52F54380CB}"/>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65058-B36D-C849-B16E-6496FD18102D}">
  <sheetPr>
    <tabColor rgb="FF002060"/>
  </sheetPr>
  <dimension ref="A1:F14"/>
  <sheetViews>
    <sheetView showGridLines="0" zoomScale="110" zoomScaleNormal="110" workbookViewId="0">
      <selection activeCell="B4" sqref="B4"/>
    </sheetView>
  </sheetViews>
  <sheetFormatPr baseColWidth="10" defaultColWidth="10.875" defaultRowHeight="12.75" x14ac:dyDescent="0.2"/>
  <cols>
    <col min="1" max="1" width="31.5" style="167" customWidth="1"/>
    <col min="2" max="2" width="12.125" style="167" customWidth="1"/>
    <col min="3" max="3" width="1.5" style="167" customWidth="1"/>
    <col min="4" max="4" width="13.5" style="167" customWidth="1"/>
    <col min="5" max="16384" width="10.875" style="167"/>
  </cols>
  <sheetData>
    <row r="1" spans="1:6" ht="18.75" x14ac:dyDescent="0.2">
      <c r="A1" s="469" t="s">
        <v>392</v>
      </c>
      <c r="B1" s="469"/>
      <c r="C1" s="469"/>
      <c r="D1" s="469"/>
      <c r="E1" s="49" t="s">
        <v>118</v>
      </c>
      <c r="F1" s="217" t="s">
        <v>94</v>
      </c>
    </row>
    <row r="3" spans="1:6" x14ac:dyDescent="0.2">
      <c r="B3" s="218" t="s">
        <v>549</v>
      </c>
      <c r="C3" s="107"/>
      <c r="D3" s="218" t="s">
        <v>480</v>
      </c>
    </row>
    <row r="4" spans="1:6" x14ac:dyDescent="0.2">
      <c r="A4" s="167" t="s">
        <v>393</v>
      </c>
      <c r="B4" s="172">
        <v>1344369382</v>
      </c>
      <c r="C4" s="219"/>
      <c r="D4" s="172">
        <v>6565463410</v>
      </c>
    </row>
    <row r="6" spans="1:6" x14ac:dyDescent="0.2">
      <c r="A6" s="167" t="s">
        <v>394</v>
      </c>
      <c r="B6" s="219">
        <v>0</v>
      </c>
      <c r="C6" s="219"/>
      <c r="D6" s="219">
        <v>1901930920</v>
      </c>
    </row>
    <row r="7" spans="1:6" x14ac:dyDescent="0.2">
      <c r="A7" s="220" t="s">
        <v>395</v>
      </c>
      <c r="B7" s="221">
        <v>0</v>
      </c>
      <c r="C7" s="219"/>
      <c r="D7" s="221">
        <v>1901930920</v>
      </c>
    </row>
    <row r="8" spans="1:6" x14ac:dyDescent="0.2">
      <c r="A8" s="220"/>
      <c r="B8" s="219"/>
      <c r="C8" s="219"/>
      <c r="D8" s="219"/>
    </row>
    <row r="9" spans="1:6" x14ac:dyDescent="0.2">
      <c r="A9" s="222" t="s">
        <v>396</v>
      </c>
      <c r="B9" s="219">
        <v>1344369382</v>
      </c>
      <c r="C9" s="219"/>
      <c r="D9" s="219">
        <v>8467394330</v>
      </c>
    </row>
    <row r="10" spans="1:6" x14ac:dyDescent="0.2">
      <c r="A10" s="223" t="s">
        <v>397</v>
      </c>
      <c r="B10" s="224">
        <v>0.1</v>
      </c>
      <c r="C10" s="224"/>
      <c r="D10" s="224">
        <v>0.1</v>
      </c>
    </row>
    <row r="11" spans="1:6" ht="13.5" thickBot="1" x14ac:dyDescent="0.25">
      <c r="A11" s="225" t="s">
        <v>398</v>
      </c>
      <c r="B11" s="226">
        <v>134436938.20000002</v>
      </c>
      <c r="C11" s="227"/>
      <c r="D11" s="226">
        <v>846739433</v>
      </c>
    </row>
    <row r="12" spans="1:6" ht="13.5" thickTop="1" x14ac:dyDescent="0.2">
      <c r="A12" s="220"/>
    </row>
    <row r="14" spans="1:6" x14ac:dyDescent="0.2">
      <c r="B14" s="414">
        <v>0</v>
      </c>
    </row>
  </sheetData>
  <mergeCells count="1">
    <mergeCell ref="A1:D1"/>
  </mergeCells>
  <hyperlinks>
    <hyperlink ref="F1" location="ER!C28" display="ER" xr:uid="{9AC893B3-1F9E-0A4A-A087-1F3E6D0A36CE}"/>
    <hyperlink ref="E1" location="Indice!D40" display="Indice" xr:uid="{2DB63A82-9865-1F4C-BCB3-D31E6A373603}"/>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EC1C6-EBF8-E444-80CD-36B43C30E07E}">
  <sheetPr>
    <tabColor rgb="FF002060"/>
  </sheetPr>
  <dimension ref="A1:F8"/>
  <sheetViews>
    <sheetView showGridLines="0" zoomScale="120" zoomScaleNormal="120" workbookViewId="0">
      <selection activeCell="B5" sqref="B5"/>
    </sheetView>
  </sheetViews>
  <sheetFormatPr baseColWidth="10" defaultColWidth="10.875" defaultRowHeight="12.75" x14ac:dyDescent="0.2"/>
  <cols>
    <col min="1" max="1" width="31.5" style="167" customWidth="1"/>
    <col min="2" max="2" width="15.875" style="167" customWidth="1"/>
    <col min="3" max="3" width="4.875" style="167" customWidth="1"/>
    <col min="4" max="4" width="17" style="167" customWidth="1"/>
    <col min="5" max="16384" width="10.875" style="167"/>
  </cols>
  <sheetData>
    <row r="1" spans="1:6" ht="18.75" x14ac:dyDescent="0.2">
      <c r="A1" s="469" t="s">
        <v>399</v>
      </c>
      <c r="B1" s="469"/>
      <c r="C1" s="469"/>
      <c r="D1" s="469"/>
      <c r="E1" s="49" t="s">
        <v>118</v>
      </c>
      <c r="F1" s="217" t="s">
        <v>94</v>
      </c>
    </row>
    <row r="2" spans="1:6" ht="131.1" customHeight="1" x14ac:dyDescent="0.2">
      <c r="A2" s="470" t="s">
        <v>400</v>
      </c>
      <c r="B2" s="470"/>
      <c r="C2" s="470"/>
      <c r="D2" s="470"/>
    </row>
    <row r="3" spans="1:6" x14ac:dyDescent="0.2">
      <c r="B3" s="230" t="s">
        <v>558</v>
      </c>
      <c r="C3" s="107"/>
      <c r="D3" s="230" t="s">
        <v>479</v>
      </c>
    </row>
    <row r="4" spans="1:6" x14ac:dyDescent="0.2">
      <c r="A4" s="167" t="s">
        <v>401</v>
      </c>
      <c r="B4" s="231">
        <v>192173.48</v>
      </c>
      <c r="C4" s="231"/>
      <c r="D4" s="231">
        <v>192173.48</v>
      </c>
    </row>
    <row r="5" spans="1:6" x14ac:dyDescent="0.2">
      <c r="A5" s="167" t="s">
        <v>402</v>
      </c>
      <c r="B5" s="231">
        <v>1209932443.8</v>
      </c>
      <c r="C5" s="231"/>
      <c r="D5" s="231">
        <v>5718723977</v>
      </c>
    </row>
    <row r="6" spans="1:6" s="220" customFormat="1" x14ac:dyDescent="0.2">
      <c r="A6" s="220" t="s">
        <v>403</v>
      </c>
      <c r="B6" s="232">
        <v>6296.0427411732353</v>
      </c>
      <c r="C6" s="232"/>
      <c r="D6" s="232">
        <v>29758.133000453548</v>
      </c>
    </row>
    <row r="7" spans="1:6" x14ac:dyDescent="0.2">
      <c r="A7" s="220"/>
    </row>
    <row r="8" spans="1:6" x14ac:dyDescent="0.2">
      <c r="A8" s="228" t="s">
        <v>323</v>
      </c>
      <c r="B8" s="229">
        <v>-0.3600006103515625</v>
      </c>
      <c r="C8" s="229"/>
      <c r="D8" s="229">
        <v>-0.3600006103515625</v>
      </c>
    </row>
  </sheetData>
  <mergeCells count="2">
    <mergeCell ref="A1:D1"/>
    <mergeCell ref="A2:D2"/>
  </mergeCells>
  <hyperlinks>
    <hyperlink ref="F1" location="ER!C32" display="ER" xr:uid="{5CA7EE18-44DF-7142-9EAF-C261670140C2}"/>
    <hyperlink ref="E1" location="Indice!D41" display="Indice" xr:uid="{A0136FA5-E620-3349-9B95-022C60370177}"/>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32B16-2227-7D49-9BB7-9E6150CCC5D2}">
  <sheetPr>
    <tabColor rgb="FF002060"/>
  </sheetPr>
  <dimension ref="A1:L59"/>
  <sheetViews>
    <sheetView showGridLines="0" workbookViewId="0">
      <selection activeCell="J14" sqref="J14"/>
    </sheetView>
  </sheetViews>
  <sheetFormatPr baseColWidth="10" defaultColWidth="10.875" defaultRowHeight="15" outlineLevelRow="1" x14ac:dyDescent="0.25"/>
  <cols>
    <col min="1" max="1" width="19.5" style="234" bestFit="1" customWidth="1"/>
    <col min="2" max="2" width="6.5" style="234" customWidth="1"/>
    <col min="3" max="3" width="13.5" style="234" customWidth="1"/>
    <col min="4" max="4" width="13.5" style="234" bestFit="1" customWidth="1"/>
    <col min="5" max="5" width="2.125" style="234" customWidth="1"/>
    <col min="6" max="6" width="11.375" style="234" bestFit="1" customWidth="1"/>
    <col min="7" max="7" width="13.125" style="234" bestFit="1" customWidth="1"/>
    <col min="8" max="8" width="6.5" style="233" customWidth="1"/>
    <col min="9" max="9" width="12.875" style="234" bestFit="1" customWidth="1"/>
    <col min="10" max="10" width="14.875" style="234" bestFit="1" customWidth="1"/>
    <col min="11" max="11" width="5" style="235" bestFit="1" customWidth="1"/>
    <col min="12" max="12" width="11.5" style="233" customWidth="1"/>
    <col min="13" max="16384" width="10.875" style="234"/>
  </cols>
  <sheetData>
    <row r="1" spans="1:12" ht="18.75" x14ac:dyDescent="0.3">
      <c r="A1" s="455" t="s">
        <v>404</v>
      </c>
      <c r="B1" s="455"/>
      <c r="C1" s="455"/>
      <c r="D1" s="455"/>
      <c r="E1" s="455"/>
      <c r="F1" s="455"/>
      <c r="G1" s="455"/>
      <c r="H1" s="319" t="s">
        <v>118</v>
      </c>
      <c r="I1" s="217" t="s">
        <v>94</v>
      </c>
    </row>
    <row r="2" spans="1:12" ht="15.75" x14ac:dyDescent="0.25">
      <c r="A2" s="236"/>
      <c r="B2" s="236"/>
      <c r="E2" s="236"/>
    </row>
    <row r="3" spans="1:12" ht="15.75" x14ac:dyDescent="0.25">
      <c r="A3" s="236" t="s">
        <v>405</v>
      </c>
      <c r="B3" s="236"/>
      <c r="E3" s="236"/>
    </row>
    <row r="4" spans="1:12" ht="15.75" x14ac:dyDescent="0.25">
      <c r="A4" s="236"/>
      <c r="B4" s="236"/>
      <c r="E4" s="236"/>
    </row>
    <row r="5" spans="1:12" x14ac:dyDescent="0.25">
      <c r="A5" s="237"/>
      <c r="B5" s="237"/>
      <c r="C5" s="460" t="s">
        <v>549</v>
      </c>
      <c r="D5" s="460"/>
      <c r="E5" s="237"/>
      <c r="F5" s="460" t="s">
        <v>480</v>
      </c>
      <c r="G5" s="460"/>
      <c r="I5" s="471"/>
      <c r="J5" s="471"/>
      <c r="K5" s="107"/>
      <c r="L5" s="238"/>
    </row>
    <row r="6" spans="1:12" x14ac:dyDescent="0.25">
      <c r="A6" s="239"/>
      <c r="B6" s="239"/>
      <c r="C6" s="240" t="s">
        <v>406</v>
      </c>
      <c r="D6" s="240" t="s">
        <v>407</v>
      </c>
      <c r="E6" s="239"/>
      <c r="F6" s="240" t="s">
        <v>406</v>
      </c>
      <c r="G6" s="240" t="s">
        <v>407</v>
      </c>
      <c r="H6" s="241"/>
      <c r="I6" s="169"/>
      <c r="J6" s="169"/>
      <c r="K6" s="169"/>
    </row>
    <row r="7" spans="1:12" x14ac:dyDescent="0.25">
      <c r="A7" s="242" t="s">
        <v>408</v>
      </c>
      <c r="B7" s="242"/>
      <c r="C7" s="169"/>
      <c r="D7" s="169"/>
      <c r="E7" s="242"/>
      <c r="F7" s="169"/>
      <c r="G7" s="169"/>
      <c r="H7" s="241"/>
      <c r="I7" s="169"/>
      <c r="J7" s="169"/>
      <c r="K7" s="169"/>
    </row>
    <row r="8" spans="1:12" x14ac:dyDescent="0.25">
      <c r="A8" s="242" t="s">
        <v>409</v>
      </c>
      <c r="B8" s="242"/>
      <c r="C8" s="239"/>
      <c r="D8" s="239"/>
      <c r="E8" s="242"/>
      <c r="F8" s="239"/>
      <c r="G8" s="239"/>
      <c r="H8" s="243"/>
      <c r="I8" s="239"/>
      <c r="J8" s="239"/>
      <c r="K8" s="239"/>
    </row>
    <row r="9" spans="1:12" x14ac:dyDescent="0.25">
      <c r="A9" s="239" t="s">
        <v>410</v>
      </c>
      <c r="B9" s="239"/>
      <c r="C9" s="244">
        <v>50435.03</v>
      </c>
      <c r="D9" s="245">
        <v>361441634</v>
      </c>
      <c r="E9" s="239"/>
      <c r="F9" s="244">
        <v>320465.9398598916</v>
      </c>
      <c r="G9" s="245">
        <v>2346740031</v>
      </c>
      <c r="H9" s="246"/>
      <c r="I9" s="245"/>
      <c r="J9" s="245"/>
      <c r="K9" s="247"/>
      <c r="L9" s="247"/>
    </row>
    <row r="10" spans="1:12" x14ac:dyDescent="0.25">
      <c r="A10" s="239" t="s">
        <v>411</v>
      </c>
      <c r="B10" s="239"/>
      <c r="C10" s="244">
        <v>1414470.4699999946</v>
      </c>
      <c r="D10" s="245">
        <v>10136774333.845602</v>
      </c>
      <c r="E10" s="239"/>
      <c r="F10" s="244">
        <v>1271930.3687063868</v>
      </c>
      <c r="G10" s="245">
        <v>9314218897</v>
      </c>
      <c r="H10" s="246"/>
      <c r="I10" s="245"/>
      <c r="J10" s="245"/>
      <c r="K10" s="247"/>
      <c r="L10" s="247"/>
    </row>
    <row r="11" spans="1:12" hidden="1" x14ac:dyDescent="0.25">
      <c r="A11" s="239" t="s">
        <v>412</v>
      </c>
      <c r="B11" s="239"/>
      <c r="C11" s="244">
        <v>0</v>
      </c>
      <c r="D11" s="245">
        <v>0</v>
      </c>
      <c r="E11" s="239"/>
      <c r="F11" s="244">
        <v>0</v>
      </c>
      <c r="G11" s="245">
        <v>0</v>
      </c>
      <c r="H11" s="246"/>
      <c r="I11" s="245"/>
      <c r="J11" s="245"/>
      <c r="K11" s="247"/>
      <c r="L11" s="247"/>
    </row>
    <row r="12" spans="1:12" x14ac:dyDescent="0.25">
      <c r="A12" s="239" t="s">
        <v>413</v>
      </c>
      <c r="B12" s="239"/>
      <c r="C12" s="244">
        <v>452953.7</v>
      </c>
      <c r="D12" s="245">
        <v>3246083631.9759998</v>
      </c>
      <c r="E12" s="239"/>
      <c r="F12" s="244">
        <v>0</v>
      </c>
      <c r="G12" s="245">
        <v>0</v>
      </c>
      <c r="H12" s="246"/>
      <c r="I12" s="245"/>
      <c r="J12" s="245"/>
      <c r="K12" s="247"/>
      <c r="L12" s="247"/>
    </row>
    <row r="13" spans="1:12" s="253" customFormat="1" x14ac:dyDescent="0.25">
      <c r="A13" s="242" t="s">
        <v>414</v>
      </c>
      <c r="B13" s="242"/>
      <c r="C13" s="248">
        <v>1917859.1999999946</v>
      </c>
      <c r="D13" s="360">
        <v>13744299599.821602</v>
      </c>
      <c r="E13" s="242"/>
      <c r="F13" s="248">
        <v>1592396.3085662783</v>
      </c>
      <c r="G13" s="360">
        <v>11660958928</v>
      </c>
      <c r="H13" s="250"/>
      <c r="I13" s="251"/>
      <c r="J13" s="251"/>
      <c r="K13" s="252"/>
      <c r="L13" s="252"/>
    </row>
    <row r="14" spans="1:12" x14ac:dyDescent="0.25">
      <c r="A14" s="242"/>
      <c r="B14" s="242"/>
      <c r="C14" s="245"/>
      <c r="D14" s="245"/>
      <c r="E14" s="242"/>
      <c r="F14" s="245"/>
      <c r="G14" s="245"/>
      <c r="H14" s="246"/>
      <c r="I14" s="245"/>
      <c r="J14" s="245"/>
      <c r="K14" s="247"/>
    </row>
    <row r="15" spans="1:12" hidden="1" x14ac:dyDescent="0.25">
      <c r="A15" s="242" t="s">
        <v>415</v>
      </c>
      <c r="B15" s="242"/>
      <c r="C15" s="245"/>
      <c r="D15" s="245"/>
      <c r="E15" s="242"/>
      <c r="F15" s="245"/>
      <c r="G15" s="245"/>
      <c r="H15" s="246"/>
      <c r="I15" s="245"/>
      <c r="J15" s="245"/>
      <c r="K15" s="247"/>
    </row>
    <row r="16" spans="1:12" hidden="1" x14ac:dyDescent="0.25">
      <c r="A16" s="239" t="s">
        <v>416</v>
      </c>
      <c r="B16" s="242"/>
      <c r="C16" s="244">
        <v>0</v>
      </c>
      <c r="D16" s="245">
        <v>0</v>
      </c>
      <c r="E16" s="242"/>
      <c r="F16" s="244">
        <v>0</v>
      </c>
      <c r="G16" s="245">
        <v>0</v>
      </c>
      <c r="H16" s="246"/>
      <c r="I16" s="245"/>
      <c r="J16" s="245"/>
      <c r="K16" s="247"/>
    </row>
    <row r="17" spans="1:12" s="253" customFormat="1" hidden="1" x14ac:dyDescent="0.25">
      <c r="A17" s="242" t="s">
        <v>417</v>
      </c>
      <c r="B17" s="242"/>
      <c r="C17" s="248">
        <v>0</v>
      </c>
      <c r="D17" s="249">
        <v>0</v>
      </c>
      <c r="E17" s="242"/>
      <c r="F17" s="248">
        <v>0</v>
      </c>
      <c r="G17" s="249">
        <v>0</v>
      </c>
      <c r="H17" s="250"/>
      <c r="I17" s="251"/>
      <c r="J17" s="251"/>
      <c r="K17" s="252"/>
      <c r="L17" s="252"/>
    </row>
    <row r="18" spans="1:12" s="253" customFormat="1" x14ac:dyDescent="0.25">
      <c r="A18" s="242" t="s">
        <v>418</v>
      </c>
      <c r="B18" s="242"/>
      <c r="C18" s="254">
        <v>1917859.1999999946</v>
      </c>
      <c r="D18" s="255">
        <v>13744299599.821602</v>
      </c>
      <c r="E18" s="242"/>
      <c r="F18" s="254">
        <v>1592396.3085662783</v>
      </c>
      <c r="G18" s="255">
        <v>11660958928</v>
      </c>
      <c r="H18" s="250"/>
      <c r="I18" s="251"/>
      <c r="J18" s="251"/>
      <c r="K18" s="252"/>
      <c r="L18" s="252"/>
    </row>
    <row r="19" spans="1:12" x14ac:dyDescent="0.25">
      <c r="A19" s="242"/>
      <c r="B19" s="242"/>
      <c r="C19" s="245"/>
      <c r="D19" s="245"/>
      <c r="E19" s="242"/>
      <c r="F19" s="245"/>
      <c r="G19" s="245"/>
      <c r="H19" s="246"/>
      <c r="I19" s="245"/>
      <c r="J19" s="245"/>
      <c r="K19" s="247"/>
    </row>
    <row r="20" spans="1:12" x14ac:dyDescent="0.25">
      <c r="A20" s="242" t="s">
        <v>419</v>
      </c>
      <c r="B20" s="242"/>
      <c r="C20" s="245"/>
      <c r="D20" s="245"/>
      <c r="E20" s="242"/>
      <c r="F20" s="245"/>
      <c r="G20" s="245"/>
      <c r="H20" s="246"/>
      <c r="I20" s="245"/>
      <c r="J20" s="245"/>
      <c r="K20" s="247"/>
    </row>
    <row r="21" spans="1:12" x14ac:dyDescent="0.25">
      <c r="A21" s="242" t="s">
        <v>420</v>
      </c>
      <c r="B21" s="242"/>
      <c r="C21" s="245"/>
      <c r="D21" s="245"/>
      <c r="E21" s="242"/>
      <c r="F21" s="245"/>
      <c r="G21" s="245"/>
      <c r="H21" s="246"/>
      <c r="I21" s="245"/>
      <c r="J21" s="245"/>
      <c r="K21" s="247"/>
    </row>
    <row r="22" spans="1:12" ht="15.75" customHeight="1" x14ac:dyDescent="0.25">
      <c r="A22" s="239" t="s">
        <v>421</v>
      </c>
      <c r="B22" s="239"/>
      <c r="C22" s="244">
        <v>11904912.069999965</v>
      </c>
      <c r="D22" s="245">
        <v>85354648068.278748</v>
      </c>
      <c r="E22" s="239"/>
      <c r="F22" s="244">
        <v>-13826.722228126251</v>
      </c>
      <c r="G22" s="245">
        <v>-101482887</v>
      </c>
      <c r="H22" s="246"/>
      <c r="I22" s="245"/>
      <c r="J22" s="245"/>
      <c r="K22" s="247"/>
      <c r="L22" s="247"/>
    </row>
    <row r="23" spans="1:12" ht="15.75" customHeight="1" x14ac:dyDescent="0.25">
      <c r="A23" s="239" t="s">
        <v>510</v>
      </c>
      <c r="B23" s="239"/>
      <c r="C23" s="244">
        <v>336390.38999999996</v>
      </c>
      <c r="D23" s="245">
        <v>2411818179.1829996</v>
      </c>
      <c r="E23" s="239"/>
      <c r="F23" s="244">
        <v>-237452.04002387045</v>
      </c>
      <c r="G23" s="245">
        <v>-1742807742</v>
      </c>
      <c r="H23" s="246"/>
      <c r="I23" s="245"/>
      <c r="J23" s="245"/>
      <c r="K23" s="247"/>
      <c r="L23" s="247"/>
    </row>
    <row r="24" spans="1:12" s="253" customFormat="1" x14ac:dyDescent="0.25">
      <c r="A24" s="242" t="s">
        <v>422</v>
      </c>
      <c r="B24" s="242"/>
      <c r="C24" s="248">
        <v>12241302.459999966</v>
      </c>
      <c r="D24" s="249">
        <v>87766466247.461746</v>
      </c>
      <c r="E24" s="242"/>
      <c r="F24" s="248">
        <v>-251278.7622519967</v>
      </c>
      <c r="G24" s="249">
        <v>-1844290629</v>
      </c>
      <c r="H24" s="250"/>
      <c r="I24" s="251"/>
      <c r="J24" s="251"/>
      <c r="K24" s="252"/>
      <c r="L24" s="252"/>
    </row>
    <row r="25" spans="1:12" x14ac:dyDescent="0.25">
      <c r="A25" s="242"/>
      <c r="B25" s="242"/>
      <c r="C25" s="245"/>
      <c r="D25" s="245"/>
      <c r="E25" s="242"/>
      <c r="F25" s="245"/>
      <c r="G25" s="245"/>
      <c r="H25" s="250"/>
      <c r="I25" s="245"/>
      <c r="J25" s="256"/>
      <c r="L25" s="247"/>
    </row>
    <row r="26" spans="1:12" x14ac:dyDescent="0.25">
      <c r="L26" s="234"/>
    </row>
    <row r="27" spans="1:12" x14ac:dyDescent="0.25">
      <c r="A27" s="361" t="s">
        <v>511</v>
      </c>
      <c r="B27" s="361"/>
      <c r="C27" s="362"/>
      <c r="D27" s="362"/>
      <c r="E27" s="361"/>
      <c r="F27" s="362"/>
      <c r="G27" s="362"/>
      <c r="L27" s="234"/>
    </row>
    <row r="28" spans="1:12" x14ac:dyDescent="0.25">
      <c r="A28" s="363" t="s">
        <v>512</v>
      </c>
      <c r="B28" s="364"/>
      <c r="C28" s="365">
        <v>7728000</v>
      </c>
      <c r="D28" s="362">
        <v>55407441600</v>
      </c>
      <c r="E28" s="364"/>
      <c r="F28" s="365">
        <v>-6658301.3600159138</v>
      </c>
      <c r="G28" s="362">
        <v>-48869401828</v>
      </c>
      <c r="L28" s="234"/>
    </row>
    <row r="29" spans="1:12" x14ac:dyDescent="0.25">
      <c r="A29" s="361" t="s">
        <v>513</v>
      </c>
      <c r="B29" s="361"/>
      <c r="C29" s="366">
        <v>7728000</v>
      </c>
      <c r="D29" s="367">
        <v>55407441600</v>
      </c>
      <c r="E29" s="361"/>
      <c r="F29" s="366">
        <v>-6658301.3600159138</v>
      </c>
      <c r="G29" s="367">
        <v>-48869401828</v>
      </c>
      <c r="L29" s="234"/>
    </row>
    <row r="30" spans="1:12" x14ac:dyDescent="0.25">
      <c r="A30" s="361" t="s">
        <v>514</v>
      </c>
      <c r="B30" s="361"/>
      <c r="C30" s="368">
        <v>19969302.459999964</v>
      </c>
      <c r="D30" s="369">
        <v>143173907847.46173</v>
      </c>
      <c r="E30" s="361"/>
      <c r="F30" s="368">
        <v>-6909580.1222679103</v>
      </c>
      <c r="G30" s="369">
        <v>-50713692457</v>
      </c>
      <c r="L30" s="234"/>
    </row>
    <row r="31" spans="1:12" x14ac:dyDescent="0.25">
      <c r="A31" s="361"/>
      <c r="B31" s="361"/>
      <c r="C31" s="370"/>
      <c r="D31" s="371"/>
      <c r="E31" s="372"/>
      <c r="F31" s="370"/>
      <c r="G31" s="371"/>
      <c r="L31" s="234"/>
    </row>
    <row r="32" spans="1:12" ht="15.75" thickBot="1" x14ac:dyDescent="0.3">
      <c r="A32" s="361" t="s">
        <v>423</v>
      </c>
      <c r="B32" s="361"/>
      <c r="C32" s="373">
        <v>21887161.659999959</v>
      </c>
      <c r="D32" s="374">
        <v>156918207447.28333</v>
      </c>
      <c r="E32" s="361"/>
      <c r="F32" s="373">
        <v>-5317183.8137016315</v>
      </c>
      <c r="G32" s="374">
        <v>-39052733529</v>
      </c>
      <c r="L32" s="234"/>
    </row>
    <row r="33" spans="1:12" ht="15.75" thickTop="1" x14ac:dyDescent="0.25">
      <c r="L33" s="234"/>
    </row>
    <row r="34" spans="1:12" x14ac:dyDescent="0.25">
      <c r="L34" s="234"/>
    </row>
    <row r="36" spans="1:12" x14ac:dyDescent="0.25">
      <c r="A36" s="237"/>
      <c r="B36" s="237"/>
      <c r="C36" s="460" t="s">
        <v>549</v>
      </c>
      <c r="D36" s="460"/>
      <c r="E36" s="237"/>
      <c r="F36" s="460" t="s">
        <v>480</v>
      </c>
      <c r="G36" s="460"/>
    </row>
    <row r="37" spans="1:12" x14ac:dyDescent="0.25">
      <c r="A37" s="239"/>
      <c r="B37" s="239"/>
      <c r="C37" s="240" t="s">
        <v>424</v>
      </c>
      <c r="D37" s="240" t="s">
        <v>407</v>
      </c>
      <c r="E37" s="239"/>
      <c r="F37" s="240" t="s">
        <v>424</v>
      </c>
      <c r="G37" s="240" t="s">
        <v>407</v>
      </c>
    </row>
    <row r="38" spans="1:12" x14ac:dyDescent="0.25">
      <c r="A38" s="242" t="s">
        <v>408</v>
      </c>
      <c r="B38" s="242"/>
      <c r="C38" s="169"/>
      <c r="D38" s="169"/>
      <c r="E38" s="242"/>
      <c r="F38" s="169"/>
      <c r="G38" s="169"/>
    </row>
    <row r="39" spans="1:12" x14ac:dyDescent="0.25">
      <c r="A39" s="242" t="s">
        <v>409</v>
      </c>
      <c r="B39" s="242"/>
      <c r="C39" s="239"/>
      <c r="D39" s="239"/>
      <c r="E39" s="242"/>
      <c r="F39" s="239"/>
      <c r="G39" s="239"/>
    </row>
    <row r="40" spans="1:12" x14ac:dyDescent="0.25">
      <c r="A40" s="239" t="s">
        <v>425</v>
      </c>
      <c r="B40" s="239"/>
      <c r="C40" s="244">
        <v>30195.120000000003</v>
      </c>
      <c r="D40" s="245">
        <v>42681104</v>
      </c>
      <c r="E40" s="239"/>
      <c r="F40" s="244">
        <v>563570.12078467209</v>
      </c>
      <c r="G40" s="245">
        <v>789471568</v>
      </c>
    </row>
    <row r="41" spans="1:12" x14ac:dyDescent="0.25">
      <c r="A41" s="242" t="s">
        <v>418</v>
      </c>
      <c r="B41" s="242"/>
      <c r="C41" s="258">
        <v>30195.120000000003</v>
      </c>
      <c r="D41" s="259">
        <v>42681104</v>
      </c>
      <c r="E41" s="242"/>
      <c r="F41" s="258">
        <v>563570.12078467209</v>
      </c>
      <c r="G41" s="259">
        <v>789471568</v>
      </c>
    </row>
    <row r="42" spans="1:12" x14ac:dyDescent="0.25">
      <c r="A42" s="242"/>
      <c r="B42" s="242"/>
      <c r="C42" s="260"/>
      <c r="D42" s="261"/>
      <c r="E42" s="242"/>
      <c r="F42" s="260"/>
      <c r="G42" s="261"/>
    </row>
    <row r="43" spans="1:12" ht="15.75" thickBot="1" x14ac:dyDescent="0.3">
      <c r="A43" s="242" t="s">
        <v>423</v>
      </c>
      <c r="B43" s="242"/>
      <c r="C43" s="262">
        <v>30195.120000000003</v>
      </c>
      <c r="D43" s="263">
        <v>42681104</v>
      </c>
      <c r="E43" s="242"/>
      <c r="F43" s="262">
        <v>563570.12078467209</v>
      </c>
      <c r="G43" s="263">
        <v>789471568</v>
      </c>
    </row>
    <row r="44" spans="1:12" ht="15.75" thickTop="1" x14ac:dyDescent="0.25">
      <c r="A44" s="242"/>
      <c r="B44" s="242"/>
      <c r="C44" s="264"/>
      <c r="D44" s="264"/>
      <c r="E44" s="242"/>
      <c r="F44" s="264"/>
      <c r="G44" s="264"/>
    </row>
    <row r="45" spans="1:12" x14ac:dyDescent="0.25">
      <c r="A45" s="242"/>
      <c r="B45" s="242"/>
      <c r="C45" s="264"/>
      <c r="D45" s="264"/>
      <c r="E45" s="242"/>
      <c r="F45" s="264"/>
      <c r="G45" s="264"/>
    </row>
    <row r="46" spans="1:12" outlineLevel="1" x14ac:dyDescent="0.25">
      <c r="A46" s="237"/>
      <c r="B46" s="237"/>
      <c r="C46" s="460" t="s">
        <v>549</v>
      </c>
      <c r="D46" s="460"/>
      <c r="E46" s="237"/>
      <c r="F46" s="460" t="s">
        <v>480</v>
      </c>
      <c r="G46" s="460"/>
      <c r="I46" s="471"/>
      <c r="J46" s="471"/>
      <c r="K46" s="107"/>
    </row>
    <row r="47" spans="1:12" outlineLevel="1" x14ac:dyDescent="0.25">
      <c r="A47" s="239"/>
      <c r="B47" s="239"/>
      <c r="C47" s="257" t="s">
        <v>426</v>
      </c>
      <c r="D47" s="240" t="s">
        <v>407</v>
      </c>
      <c r="E47" s="239"/>
      <c r="F47" s="257" t="s">
        <v>426</v>
      </c>
      <c r="G47" s="240" t="s">
        <v>407</v>
      </c>
      <c r="H47" s="241"/>
      <c r="I47" s="265"/>
      <c r="J47" s="169"/>
      <c r="K47" s="169"/>
    </row>
    <row r="48" spans="1:12" outlineLevel="1" x14ac:dyDescent="0.25">
      <c r="A48" s="242" t="s">
        <v>408</v>
      </c>
      <c r="B48" s="242"/>
      <c r="C48" s="169"/>
      <c r="D48" s="169"/>
      <c r="E48" s="242"/>
      <c r="F48" s="169"/>
      <c r="G48" s="169"/>
      <c r="H48" s="241"/>
      <c r="I48" s="169"/>
      <c r="J48" s="169"/>
      <c r="K48" s="169"/>
    </row>
    <row r="49" spans="1:12" outlineLevel="1" x14ac:dyDescent="0.25">
      <c r="A49" s="242" t="s">
        <v>409</v>
      </c>
      <c r="B49" s="242"/>
      <c r="C49" s="239"/>
      <c r="D49" s="239"/>
      <c r="E49" s="242"/>
      <c r="F49" s="239"/>
      <c r="G49" s="239"/>
      <c r="H49" s="243"/>
      <c r="I49" s="239"/>
      <c r="J49" s="239"/>
      <c r="K49" s="239"/>
    </row>
    <row r="50" spans="1:12" outlineLevel="1" x14ac:dyDescent="0.25">
      <c r="A50" s="239" t="s">
        <v>427</v>
      </c>
      <c r="B50" s="239"/>
      <c r="C50" s="375">
        <v>1704.5</v>
      </c>
      <c r="D50" s="245">
        <v>13269430</v>
      </c>
      <c r="E50" s="239"/>
      <c r="F50" s="375">
        <v>1704.5000359059061</v>
      </c>
      <c r="G50" s="245">
        <v>13291964</v>
      </c>
      <c r="H50" s="266"/>
      <c r="I50" s="261"/>
      <c r="J50" s="261"/>
      <c r="K50" s="247"/>
      <c r="L50" s="247"/>
    </row>
    <row r="51" spans="1:12" s="253" customFormat="1" outlineLevel="1" x14ac:dyDescent="0.25">
      <c r="A51" s="242" t="s">
        <v>418</v>
      </c>
      <c r="B51" s="242"/>
      <c r="C51" s="376">
        <v>1704.5</v>
      </c>
      <c r="D51" s="259">
        <v>13269430</v>
      </c>
      <c r="E51" s="242"/>
      <c r="F51" s="376">
        <v>1704.5000359059061</v>
      </c>
      <c r="G51" s="259">
        <v>13291964</v>
      </c>
      <c r="H51" s="267"/>
      <c r="I51" s="264"/>
      <c r="J51" s="264"/>
      <c r="K51" s="252"/>
      <c r="L51" s="252"/>
    </row>
    <row r="52" spans="1:12" outlineLevel="1" x14ac:dyDescent="0.25">
      <c r="A52" s="242"/>
      <c r="B52" s="242"/>
      <c r="C52" s="377"/>
      <c r="D52" s="261"/>
      <c r="E52" s="242"/>
      <c r="F52" s="377"/>
      <c r="G52" s="261"/>
      <c r="H52" s="267"/>
      <c r="I52" s="261"/>
      <c r="J52" s="268"/>
      <c r="L52" s="247"/>
    </row>
    <row r="53" spans="1:12" s="253" customFormat="1" ht="15.75" outlineLevel="1" thickBot="1" x14ac:dyDescent="0.3">
      <c r="A53" s="242" t="s">
        <v>423</v>
      </c>
      <c r="B53" s="242"/>
      <c r="C53" s="378">
        <v>1704.5</v>
      </c>
      <c r="D53" s="263">
        <v>13269430</v>
      </c>
      <c r="E53" s="242"/>
      <c r="F53" s="378">
        <v>1704.5000359059061</v>
      </c>
      <c r="G53" s="263">
        <v>13291964</v>
      </c>
      <c r="H53" s="267"/>
      <c r="I53" s="264"/>
      <c r="J53" s="264"/>
      <c r="K53" s="269"/>
      <c r="L53" s="252"/>
    </row>
    <row r="54" spans="1:12" ht="15.75" thickTop="1" x14ac:dyDescent="0.25">
      <c r="K54" s="234"/>
    </row>
    <row r="55" spans="1:12" x14ac:dyDescent="0.25">
      <c r="C55" s="256"/>
      <c r="D55" s="256"/>
      <c r="F55" s="256"/>
      <c r="G55" s="256"/>
      <c r="H55" s="270"/>
      <c r="I55" s="256"/>
      <c r="J55" s="256"/>
    </row>
    <row r="59" spans="1:12" x14ac:dyDescent="0.25">
      <c r="A59" s="271"/>
      <c r="B59" s="271"/>
      <c r="E59" s="271"/>
    </row>
  </sheetData>
  <mergeCells count="9">
    <mergeCell ref="A1:G1"/>
    <mergeCell ref="C5:D5"/>
    <mergeCell ref="F5:G5"/>
    <mergeCell ref="I5:J5"/>
    <mergeCell ref="C36:D36"/>
    <mergeCell ref="F36:G36"/>
    <mergeCell ref="C46:D46"/>
    <mergeCell ref="F46:G46"/>
    <mergeCell ref="I46:J46"/>
  </mergeCells>
  <hyperlinks>
    <hyperlink ref="I1" location="ER!C32" display="ER" xr:uid="{6D00F37C-E7FA-4F0E-BB91-20B5413AFE7A}"/>
    <hyperlink ref="H1" location="Indice!D42" display="Indice" xr:uid="{C27A1339-0613-43BA-9889-5E0C3EA0299D}"/>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72A82-26F0-4344-A525-BE9C1A126149}">
  <sheetPr>
    <tabColor rgb="FF002060"/>
  </sheetPr>
  <dimension ref="A1:M54"/>
  <sheetViews>
    <sheetView showGridLines="0" topLeftCell="A8" zoomScale="94" workbookViewId="0">
      <selection activeCell="D16" sqref="D16"/>
    </sheetView>
  </sheetViews>
  <sheetFormatPr baseColWidth="10" defaultColWidth="10.875" defaultRowHeight="15" x14ac:dyDescent="0.25"/>
  <cols>
    <col min="1" max="1" width="39.5" style="274" customWidth="1"/>
    <col min="2" max="2" width="13.125" style="274" bestFit="1" customWidth="1"/>
    <col min="3" max="3" width="2.125" style="274" customWidth="1"/>
    <col min="4" max="4" width="13.125" style="274" bestFit="1" customWidth="1"/>
    <col min="5" max="5" width="17.5" style="274" customWidth="1"/>
    <col min="6" max="8" width="4.5" style="234" customWidth="1"/>
    <col min="9" max="10" width="10.875" style="234"/>
    <col min="11" max="11" width="25.375" style="234" bestFit="1" customWidth="1"/>
    <col min="12" max="13" width="13.625" style="234" bestFit="1" customWidth="1"/>
    <col min="14" max="16384" width="10.875" style="234"/>
  </cols>
  <sheetData>
    <row r="1" spans="1:13" ht="15.75" x14ac:dyDescent="0.25">
      <c r="E1" s="319" t="s">
        <v>118</v>
      </c>
      <c r="F1" s="217" t="s">
        <v>94</v>
      </c>
    </row>
    <row r="2" spans="1:13" ht="18.75" x14ac:dyDescent="0.3">
      <c r="A2" s="455" t="s">
        <v>474</v>
      </c>
      <c r="B2" s="455"/>
      <c r="C2" s="455"/>
      <c r="D2" s="455"/>
      <c r="E2" s="272"/>
      <c r="F2" s="272"/>
      <c r="G2" s="272"/>
    </row>
    <row r="3" spans="1:13" ht="15.75" x14ac:dyDescent="0.25">
      <c r="A3" s="273"/>
      <c r="B3" s="273"/>
      <c r="C3" s="273"/>
      <c r="D3" s="273"/>
      <c r="E3" s="273"/>
      <c r="H3" s="98"/>
      <c r="I3" s="98"/>
      <c r="J3" s="98"/>
      <c r="K3" s="98"/>
      <c r="L3" s="98"/>
      <c r="M3" s="98"/>
    </row>
    <row r="4" spans="1:13" ht="15.75" x14ac:dyDescent="0.25">
      <c r="A4" s="379"/>
      <c r="B4" s="379"/>
      <c r="C4" s="379"/>
      <c r="D4" s="379"/>
      <c r="E4" s="379"/>
      <c r="F4" s="379"/>
      <c r="G4" s="379"/>
      <c r="H4" s="379"/>
    </row>
    <row r="5" spans="1:13" x14ac:dyDescent="0.25">
      <c r="A5" s="380"/>
      <c r="B5" s="380"/>
      <c r="C5" s="380"/>
      <c r="D5" s="380"/>
      <c r="E5" s="380"/>
      <c r="F5" s="380"/>
      <c r="G5" s="380"/>
      <c r="H5" s="380"/>
    </row>
    <row r="6" spans="1:13" ht="15.75" x14ac:dyDescent="0.25">
      <c r="A6" s="381"/>
      <c r="B6" s="380"/>
      <c r="C6" s="380"/>
      <c r="D6" s="380"/>
      <c r="E6" s="382"/>
      <c r="F6" s="379"/>
      <c r="G6" s="379"/>
      <c r="H6" s="379"/>
    </row>
    <row r="7" spans="1:13" ht="15.75" x14ac:dyDescent="0.25">
      <c r="A7" s="381"/>
      <c r="B7" s="380"/>
      <c r="C7" s="380"/>
      <c r="D7" s="380"/>
      <c r="E7" s="382"/>
      <c r="F7" s="379"/>
      <c r="G7" s="379"/>
      <c r="H7" s="379"/>
    </row>
    <row r="8" spans="1:13" ht="15.75" x14ac:dyDescent="0.25">
      <c r="A8" s="381" t="s">
        <v>408</v>
      </c>
      <c r="B8" s="383" t="s">
        <v>549</v>
      </c>
      <c r="C8" s="382"/>
      <c r="D8" s="383" t="s">
        <v>480</v>
      </c>
      <c r="E8" s="384"/>
      <c r="F8" s="379"/>
      <c r="G8" s="379"/>
      <c r="H8" s="379"/>
    </row>
    <row r="9" spans="1:13" ht="15.75" x14ac:dyDescent="0.25">
      <c r="A9" s="381" t="s">
        <v>515</v>
      </c>
      <c r="B9" s="386"/>
      <c r="C9" s="387"/>
      <c r="D9" s="386"/>
      <c r="E9" s="387"/>
      <c r="F9" s="379"/>
      <c r="G9" s="379"/>
      <c r="H9" s="379"/>
    </row>
    <row r="10" spans="1:13" ht="15.75" x14ac:dyDescent="0.25">
      <c r="A10" s="381" t="s">
        <v>516</v>
      </c>
      <c r="B10" s="386"/>
      <c r="C10" s="387"/>
      <c r="D10" s="386"/>
      <c r="E10" s="387"/>
      <c r="F10" s="379"/>
      <c r="G10" s="379"/>
      <c r="H10" s="379"/>
    </row>
    <row r="11" spans="1:13" ht="15.75" x14ac:dyDescent="0.25">
      <c r="A11" s="356" t="s">
        <v>517</v>
      </c>
      <c r="B11" s="388">
        <v>94595125175</v>
      </c>
      <c r="C11" s="389"/>
      <c r="D11" s="388">
        <v>61909052436</v>
      </c>
      <c r="E11" s="389"/>
      <c r="F11" s="379"/>
      <c r="G11" s="379"/>
      <c r="H11" s="379"/>
    </row>
    <row r="12" spans="1:13" ht="15.75" x14ac:dyDescent="0.25">
      <c r="A12" s="356" t="s">
        <v>302</v>
      </c>
      <c r="B12" s="388">
        <v>938101892.35839999</v>
      </c>
      <c r="C12" s="389"/>
      <c r="D12" s="388">
        <v>0</v>
      </c>
      <c r="E12" s="389"/>
      <c r="F12" s="379"/>
      <c r="G12" s="379"/>
      <c r="H12" s="379"/>
    </row>
    <row r="13" spans="1:13" ht="15.75" x14ac:dyDescent="0.25">
      <c r="A13" s="356" t="s">
        <v>320</v>
      </c>
      <c r="B13" s="388">
        <v>100196597.1336</v>
      </c>
      <c r="C13" s="389"/>
      <c r="D13" s="388">
        <v>3870500</v>
      </c>
      <c r="E13" s="389"/>
      <c r="F13" s="379"/>
      <c r="G13" s="379"/>
      <c r="H13" s="379"/>
    </row>
    <row r="14" spans="1:13" ht="15.75" x14ac:dyDescent="0.25">
      <c r="A14" s="356" t="s">
        <v>532</v>
      </c>
      <c r="B14" s="388">
        <v>3155126.7839999995</v>
      </c>
      <c r="C14" s="389"/>
      <c r="D14" s="388">
        <v>0</v>
      </c>
      <c r="E14" s="389"/>
      <c r="F14" s="379"/>
      <c r="G14" s="379"/>
      <c r="H14" s="379"/>
    </row>
    <row r="15" spans="1:13" ht="16.5" thickBot="1" x14ac:dyDescent="0.3">
      <c r="A15" s="390" t="s">
        <v>429</v>
      </c>
      <c r="B15" s="391">
        <v>95636578791.276001</v>
      </c>
      <c r="C15" s="392"/>
      <c r="D15" s="391">
        <v>61912922936</v>
      </c>
      <c r="E15" s="392"/>
      <c r="F15" s="379"/>
      <c r="G15" s="379"/>
      <c r="H15" s="379"/>
    </row>
    <row r="16" spans="1:13" ht="16.5" thickTop="1" x14ac:dyDescent="0.25">
      <c r="A16" s="381"/>
      <c r="B16" s="382"/>
      <c r="C16" s="382"/>
      <c r="D16" s="382"/>
      <c r="E16" s="382"/>
      <c r="F16" s="379"/>
      <c r="G16" s="379"/>
      <c r="H16" s="379"/>
    </row>
    <row r="17" spans="1:8" ht="15.75" x14ac:dyDescent="0.25">
      <c r="A17" s="381" t="s">
        <v>419</v>
      </c>
      <c r="B17" s="385"/>
      <c r="C17" s="384"/>
      <c r="D17" s="385"/>
      <c r="E17" s="384"/>
      <c r="F17" s="379"/>
      <c r="G17" s="379"/>
      <c r="H17" s="379"/>
    </row>
    <row r="18" spans="1:8" ht="15.75" x14ac:dyDescent="0.25">
      <c r="A18" s="381" t="s">
        <v>428</v>
      </c>
      <c r="B18" s="386"/>
      <c r="C18" s="387"/>
      <c r="D18" s="386"/>
      <c r="E18" s="387"/>
      <c r="F18" s="379"/>
      <c r="G18" s="379"/>
      <c r="H18" s="379"/>
    </row>
    <row r="19" spans="1:8" ht="15.75" x14ac:dyDescent="0.25">
      <c r="A19" s="381" t="s">
        <v>518</v>
      </c>
      <c r="B19" s="386"/>
      <c r="C19" s="387"/>
      <c r="D19" s="386"/>
      <c r="E19" s="387"/>
      <c r="F19" s="379"/>
      <c r="G19" s="379"/>
      <c r="H19" s="379"/>
    </row>
    <row r="20" spans="1:8" ht="15.75" x14ac:dyDescent="0.25">
      <c r="A20" s="356" t="s">
        <v>301</v>
      </c>
      <c r="B20" s="388">
        <v>68583600380</v>
      </c>
      <c r="C20" s="389"/>
      <c r="D20" s="388">
        <v>53696342685</v>
      </c>
      <c r="E20" s="389"/>
      <c r="F20" s="379"/>
      <c r="G20" s="379"/>
      <c r="H20" s="379"/>
    </row>
    <row r="21" spans="1:8" ht="15.75" x14ac:dyDescent="0.25">
      <c r="A21" s="356" t="s">
        <v>300</v>
      </c>
      <c r="B21" s="388">
        <v>11855492208</v>
      </c>
      <c r="C21" s="389"/>
      <c r="D21" s="388">
        <v>5696884803</v>
      </c>
      <c r="E21" s="389"/>
      <c r="F21" s="379"/>
      <c r="G21" s="379"/>
      <c r="H21" s="379"/>
    </row>
    <row r="22" spans="1:8" ht="15.75" x14ac:dyDescent="0.25">
      <c r="A22" s="356" t="s">
        <v>302</v>
      </c>
      <c r="B22" s="388">
        <v>-70293082</v>
      </c>
      <c r="C22" s="389"/>
      <c r="D22" s="388">
        <v>84557462</v>
      </c>
      <c r="E22" s="389"/>
      <c r="F22" s="379"/>
      <c r="G22" s="379"/>
      <c r="H22" s="379"/>
    </row>
    <row r="23" spans="1:8" ht="15.75" x14ac:dyDescent="0.25">
      <c r="A23" s="356" t="s">
        <v>303</v>
      </c>
      <c r="B23" s="388">
        <v>0</v>
      </c>
      <c r="C23" s="389"/>
      <c r="D23" s="388">
        <v>0</v>
      </c>
      <c r="E23" s="389"/>
      <c r="F23" s="379"/>
      <c r="G23" s="379"/>
      <c r="H23" s="379"/>
    </row>
    <row r="24" spans="1:8" ht="16.5" thickBot="1" x14ac:dyDescent="0.3">
      <c r="A24" s="390" t="s">
        <v>429</v>
      </c>
      <c r="B24" s="391">
        <v>80368799506</v>
      </c>
      <c r="C24" s="392"/>
      <c r="D24" s="391">
        <v>59477784950</v>
      </c>
      <c r="E24" s="392"/>
      <c r="F24" s="379"/>
      <c r="G24" s="379"/>
      <c r="H24" s="379"/>
    </row>
    <row r="25" spans="1:8" ht="16.5" thickTop="1" x14ac:dyDescent="0.25">
      <c r="A25" s="380"/>
      <c r="B25" s="393"/>
      <c r="C25" s="394"/>
      <c r="D25" s="393"/>
      <c r="E25" s="394"/>
      <c r="F25" s="379"/>
      <c r="G25" s="379"/>
      <c r="H25" s="379"/>
    </row>
    <row r="26" spans="1:8" ht="15.75" x14ac:dyDescent="0.25">
      <c r="A26" s="380"/>
      <c r="B26" s="393"/>
      <c r="C26" s="394"/>
      <c r="D26" s="393"/>
      <c r="E26" s="394"/>
      <c r="F26" s="379"/>
      <c r="G26" s="379"/>
      <c r="H26" s="379"/>
    </row>
    <row r="27" spans="1:8" ht="15.75" x14ac:dyDescent="0.25">
      <c r="A27" s="380"/>
      <c r="B27" s="393"/>
      <c r="C27" s="394"/>
      <c r="D27" s="393"/>
      <c r="E27" s="394"/>
      <c r="F27" s="379"/>
      <c r="G27" s="379"/>
      <c r="H27" s="379"/>
    </row>
    <row r="28" spans="1:8" ht="15.75" x14ac:dyDescent="0.25">
      <c r="A28" s="381" t="s">
        <v>430</v>
      </c>
      <c r="B28" s="393"/>
      <c r="C28" s="394"/>
      <c r="D28" s="393"/>
      <c r="E28" s="394"/>
      <c r="F28" s="379"/>
      <c r="G28" s="379"/>
      <c r="H28" s="379"/>
    </row>
    <row r="29" spans="1:8" ht="15.75" x14ac:dyDescent="0.25">
      <c r="A29" s="381"/>
      <c r="B29" s="383" t="s">
        <v>549</v>
      </c>
      <c r="C29" s="382"/>
      <c r="D29" s="383" t="s">
        <v>480</v>
      </c>
      <c r="E29" s="382"/>
      <c r="F29" s="379"/>
      <c r="G29" s="379"/>
      <c r="H29" s="379"/>
    </row>
    <row r="30" spans="1:8" ht="15.75" x14ac:dyDescent="0.25">
      <c r="A30" s="395" t="s">
        <v>431</v>
      </c>
      <c r="B30" s="382"/>
      <c r="C30" s="382"/>
      <c r="D30" s="382"/>
      <c r="E30" s="382"/>
      <c r="F30" s="379"/>
      <c r="G30" s="379"/>
      <c r="H30" s="379"/>
    </row>
    <row r="31" spans="1:8" ht="15.75" x14ac:dyDescent="0.25">
      <c r="A31" s="356" t="s">
        <v>301</v>
      </c>
      <c r="B31" s="396">
        <v>18500132490</v>
      </c>
      <c r="C31" s="397"/>
      <c r="D31" s="396">
        <v>53696342685</v>
      </c>
      <c r="E31" s="397"/>
      <c r="F31" s="379"/>
      <c r="G31" s="379"/>
      <c r="H31" s="379"/>
    </row>
    <row r="32" spans="1:8" ht="15.75" x14ac:dyDescent="0.25">
      <c r="A32" s="356" t="s">
        <v>300</v>
      </c>
      <c r="B32" s="396">
        <v>13410462800</v>
      </c>
      <c r="C32" s="397"/>
      <c r="D32" s="396">
        <v>5696884803</v>
      </c>
      <c r="E32" s="397"/>
      <c r="F32" s="379"/>
      <c r="G32" s="379"/>
      <c r="H32" s="379"/>
    </row>
    <row r="33" spans="1:8" ht="15.75" x14ac:dyDescent="0.25">
      <c r="A33" s="380"/>
      <c r="B33" s="380"/>
      <c r="C33" s="380"/>
      <c r="D33" s="380"/>
      <c r="E33" s="380"/>
      <c r="F33" s="379"/>
      <c r="G33" s="379"/>
      <c r="H33" s="379"/>
    </row>
    <row r="34" spans="1:8" ht="15.75" x14ac:dyDescent="0.25">
      <c r="A34" s="395" t="s">
        <v>432</v>
      </c>
      <c r="B34" s="382"/>
      <c r="C34" s="382"/>
      <c r="D34" s="382"/>
      <c r="E34" s="382"/>
      <c r="F34" s="379"/>
      <c r="G34" s="379"/>
      <c r="H34" s="379"/>
    </row>
    <row r="35" spans="1:8" ht="15.75" x14ac:dyDescent="0.25">
      <c r="A35" s="356" t="s">
        <v>303</v>
      </c>
      <c r="B35" s="398">
        <v>3147499738</v>
      </c>
      <c r="C35" s="399"/>
      <c r="D35" s="398">
        <v>5576499244</v>
      </c>
      <c r="E35" s="399"/>
      <c r="F35" s="379"/>
      <c r="G35" s="379"/>
      <c r="H35" s="379"/>
    </row>
    <row r="36" spans="1:8" x14ac:dyDescent="0.25">
      <c r="A36" s="356" t="s">
        <v>533</v>
      </c>
      <c r="B36" s="396">
        <v>3237562973</v>
      </c>
      <c r="C36" s="399"/>
      <c r="D36" s="398"/>
      <c r="E36" s="399"/>
      <c r="F36" s="398"/>
      <c r="G36" s="399"/>
      <c r="H36" s="398"/>
    </row>
    <row r="37" spans="1:8" x14ac:dyDescent="0.25">
      <c r="A37" s="401"/>
      <c r="B37" s="398"/>
      <c r="C37" s="399"/>
      <c r="D37" s="398"/>
      <c r="E37" s="399"/>
      <c r="F37" s="398"/>
      <c r="G37" s="399"/>
      <c r="H37" s="398"/>
    </row>
    <row r="38" spans="1:8" x14ac:dyDescent="0.25">
      <c r="A38" s="400"/>
      <c r="B38" s="398"/>
      <c r="C38" s="399"/>
      <c r="D38" s="398"/>
      <c r="E38" s="399"/>
      <c r="F38" s="398"/>
      <c r="G38" s="399"/>
      <c r="H38" s="398"/>
    </row>
    <row r="39" spans="1:8" x14ac:dyDescent="0.25">
      <c r="A39" s="400"/>
      <c r="B39" s="398"/>
      <c r="C39" s="399"/>
      <c r="D39" s="398"/>
      <c r="E39" s="399"/>
      <c r="F39" s="398"/>
      <c r="G39" s="399"/>
      <c r="H39" s="398"/>
    </row>
    <row r="40" spans="1:8" x14ac:dyDescent="0.25">
      <c r="A40" s="472" t="s">
        <v>433</v>
      </c>
      <c r="B40" s="472"/>
      <c r="C40" s="472"/>
      <c r="D40" s="472"/>
      <c r="E40" s="472"/>
      <c r="F40" s="472"/>
      <c r="G40" s="472"/>
      <c r="H40" s="472"/>
    </row>
    <row r="41" spans="1:8" x14ac:dyDescent="0.25">
      <c r="A41" s="472"/>
      <c r="B41" s="472"/>
      <c r="C41" s="472"/>
      <c r="D41" s="472"/>
      <c r="E41" s="472"/>
      <c r="F41" s="472"/>
      <c r="G41" s="472"/>
      <c r="H41" s="472"/>
    </row>
    <row r="42" spans="1:8" x14ac:dyDescent="0.25">
      <c r="A42" s="472"/>
      <c r="B42" s="472"/>
      <c r="C42" s="472"/>
      <c r="D42" s="472"/>
      <c r="E42" s="472"/>
      <c r="F42" s="472"/>
      <c r="G42" s="472"/>
      <c r="H42" s="472"/>
    </row>
    <row r="43" spans="1:8" x14ac:dyDescent="0.25">
      <c r="A43" s="472"/>
      <c r="B43" s="472"/>
      <c r="C43" s="472"/>
      <c r="D43" s="472"/>
      <c r="E43" s="472"/>
      <c r="F43" s="472"/>
      <c r="G43" s="472"/>
      <c r="H43" s="472"/>
    </row>
    <row r="44" spans="1:8" x14ac:dyDescent="0.25">
      <c r="A44" s="472"/>
      <c r="B44" s="472"/>
      <c r="C44" s="472"/>
      <c r="D44" s="472"/>
      <c r="E44" s="472"/>
      <c r="F44" s="472"/>
      <c r="G44" s="472"/>
      <c r="H44" s="472"/>
    </row>
    <row r="45" spans="1:8" x14ac:dyDescent="0.25">
      <c r="A45" s="472"/>
      <c r="B45" s="472"/>
      <c r="C45" s="472"/>
      <c r="D45" s="472"/>
      <c r="E45" s="472"/>
      <c r="F45" s="472"/>
      <c r="G45" s="472"/>
      <c r="H45" s="472"/>
    </row>
    <row r="46" spans="1:8" x14ac:dyDescent="0.25">
      <c r="A46" s="380"/>
      <c r="B46" s="380"/>
      <c r="C46" s="380"/>
      <c r="D46" s="380"/>
      <c r="E46" s="380"/>
      <c r="F46" s="398"/>
      <c r="G46" s="398"/>
      <c r="H46" s="398"/>
    </row>
    <row r="47" spans="1:8" x14ac:dyDescent="0.25">
      <c r="A47" s="380"/>
      <c r="B47" s="380"/>
      <c r="C47" s="380"/>
      <c r="D47" s="380"/>
      <c r="E47" s="380"/>
      <c r="F47" s="398"/>
      <c r="G47" s="398"/>
      <c r="H47" s="398"/>
    </row>
    <row r="48" spans="1:8" x14ac:dyDescent="0.25">
      <c r="A48" s="381"/>
      <c r="B48" s="383" t="s">
        <v>550</v>
      </c>
      <c r="C48" s="382"/>
      <c r="D48" s="383" t="s">
        <v>480</v>
      </c>
      <c r="E48" s="382"/>
      <c r="F48" s="398"/>
      <c r="G48" s="398"/>
      <c r="H48" s="398"/>
    </row>
    <row r="49" spans="1:8" x14ac:dyDescent="0.25">
      <c r="A49" s="381" t="s">
        <v>434</v>
      </c>
      <c r="B49" s="386"/>
      <c r="C49" s="387"/>
      <c r="D49" s="386"/>
      <c r="E49" s="387"/>
      <c r="F49" s="398"/>
      <c r="G49" s="398"/>
      <c r="H49" s="398"/>
    </row>
    <row r="50" spans="1:8" x14ac:dyDescent="0.25">
      <c r="A50" s="356" t="s">
        <v>380</v>
      </c>
      <c r="B50" s="388">
        <v>192272730</v>
      </c>
      <c r="C50" s="389"/>
      <c r="D50" s="388">
        <v>776818190</v>
      </c>
      <c r="E50" s="389"/>
      <c r="F50" s="398"/>
      <c r="G50" s="398"/>
      <c r="H50" s="398"/>
    </row>
    <row r="51" spans="1:8" ht="15.75" thickBot="1" x14ac:dyDescent="0.3">
      <c r="A51" s="390" t="s">
        <v>247</v>
      </c>
      <c r="B51" s="391">
        <v>192272730</v>
      </c>
      <c r="C51" s="392"/>
      <c r="D51" s="391">
        <v>776818190</v>
      </c>
      <c r="E51" s="392"/>
      <c r="F51" s="398"/>
      <c r="G51" s="398"/>
      <c r="H51" s="398"/>
    </row>
    <row r="52" spans="1:8" ht="15.75" thickTop="1" x14ac:dyDescent="0.25">
      <c r="A52" s="380"/>
      <c r="B52" s="380"/>
      <c r="C52" s="380"/>
      <c r="D52" s="380"/>
      <c r="E52" s="380"/>
      <c r="F52" s="380"/>
      <c r="G52" s="380"/>
      <c r="H52" s="380"/>
    </row>
    <row r="54" spans="1:8" x14ac:dyDescent="0.25">
      <c r="B54" s="409"/>
    </row>
  </sheetData>
  <mergeCells count="2">
    <mergeCell ref="A2:D2"/>
    <mergeCell ref="A40:H45"/>
  </mergeCells>
  <hyperlinks>
    <hyperlink ref="F1" location="ER!C32" display="ER" xr:uid="{0AE29622-93E4-4E3C-A2D5-0BA8F5781DEB}"/>
    <hyperlink ref="E1" location="Indice!D43" display="Indice" xr:uid="{B1C8C453-8E8C-46E7-87E6-98BC09EB8609}"/>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7F4B2-A315-544A-87CD-23C2C50C5268}">
  <sheetPr>
    <tabColor theme="4" tint="0.39997558519241921"/>
  </sheetPr>
  <dimension ref="A1:I102"/>
  <sheetViews>
    <sheetView showGridLines="0" workbookViewId="0">
      <selection activeCell="H11" sqref="H11"/>
    </sheetView>
  </sheetViews>
  <sheetFormatPr baseColWidth="10" defaultColWidth="10.875" defaultRowHeight="15" x14ac:dyDescent="0.25"/>
  <cols>
    <col min="1" max="1" width="26.125" style="166" customWidth="1"/>
    <col min="2" max="2" width="14.5" style="166" customWidth="1"/>
    <col min="3" max="3" width="15.125" style="166" customWidth="1"/>
    <col min="4" max="5" width="14.5" style="166" customWidth="1"/>
    <col min="6" max="6" width="15.625" style="166" bestFit="1" customWidth="1"/>
    <col min="7" max="7" width="14.5" style="166" customWidth="1"/>
    <col min="8" max="8" width="16.5" style="166" bestFit="1" customWidth="1"/>
    <col min="9" max="16384" width="10.875" style="166"/>
  </cols>
  <sheetData>
    <row r="1" spans="1:9" ht="15.75" x14ac:dyDescent="0.25">
      <c r="A1" s="475" t="s">
        <v>202</v>
      </c>
      <c r="B1" s="475"/>
      <c r="C1" s="475"/>
      <c r="D1" s="475"/>
      <c r="E1" s="475"/>
      <c r="F1" s="475"/>
      <c r="G1" s="475"/>
      <c r="H1" s="475"/>
      <c r="I1" s="319" t="s">
        <v>118</v>
      </c>
    </row>
    <row r="2" spans="1:9" x14ac:dyDescent="0.25">
      <c r="A2" s="476" t="s">
        <v>542</v>
      </c>
      <c r="B2" s="476"/>
      <c r="C2" s="476"/>
      <c r="D2" s="476"/>
      <c r="E2" s="476"/>
      <c r="F2" s="476"/>
      <c r="G2" s="476"/>
      <c r="H2" s="476"/>
    </row>
    <row r="4" spans="1:9" ht="14.1" customHeight="1" x14ac:dyDescent="0.25">
      <c r="A4" s="468" t="s">
        <v>545</v>
      </c>
      <c r="B4" s="468"/>
      <c r="C4" s="468"/>
      <c r="D4" s="468"/>
      <c r="E4" s="468"/>
      <c r="F4" s="468"/>
      <c r="G4" s="468"/>
      <c r="H4" s="468"/>
    </row>
    <row r="5" spans="1:9" ht="26.1" customHeight="1" x14ac:dyDescent="0.25">
      <c r="A5" s="468"/>
      <c r="B5" s="468"/>
      <c r="C5" s="468"/>
      <c r="D5" s="468"/>
      <c r="E5" s="468"/>
      <c r="F5" s="468"/>
      <c r="G5" s="468"/>
      <c r="H5" s="468"/>
    </row>
    <row r="6" spans="1:9" ht="18.75" x14ac:dyDescent="0.25">
      <c r="A6" s="99" t="s">
        <v>203</v>
      </c>
      <c r="B6" s="275"/>
      <c r="C6" s="275"/>
      <c r="D6" s="275"/>
      <c r="E6" s="275"/>
      <c r="F6" s="275"/>
      <c r="G6" s="275"/>
      <c r="H6" s="275"/>
    </row>
    <row r="7" spans="1:9" ht="18.75" x14ac:dyDescent="0.25">
      <c r="A7" s="99"/>
      <c r="B7" s="275"/>
      <c r="C7" s="275"/>
      <c r="D7" s="275"/>
      <c r="E7" s="275"/>
      <c r="F7" s="275"/>
      <c r="G7" s="275"/>
      <c r="H7" s="275"/>
    </row>
    <row r="8" spans="1:9" ht="24.95" customHeight="1" x14ac:dyDescent="0.25">
      <c r="A8" s="275"/>
      <c r="B8" s="477" t="s">
        <v>229</v>
      </c>
      <c r="C8" s="479" t="s">
        <v>435</v>
      </c>
      <c r="D8" s="479" t="s">
        <v>436</v>
      </c>
      <c r="E8" s="479" t="s">
        <v>437</v>
      </c>
      <c r="F8" s="479" t="s">
        <v>438</v>
      </c>
      <c r="G8" s="479" t="s">
        <v>91</v>
      </c>
      <c r="H8" s="477" t="s">
        <v>439</v>
      </c>
    </row>
    <row r="9" spans="1:9" ht="24.95" customHeight="1" thickBot="1" x14ac:dyDescent="0.3">
      <c r="A9" s="275"/>
      <c r="B9" s="478"/>
      <c r="C9" s="480"/>
      <c r="D9" s="480"/>
      <c r="E9" s="480"/>
      <c r="F9" s="480"/>
      <c r="G9" s="480"/>
      <c r="H9" s="478"/>
    </row>
    <row r="10" spans="1:9" s="154" customFormat="1" ht="15.75" thickBot="1" x14ac:dyDescent="0.3">
      <c r="A10" s="276" t="s">
        <v>443</v>
      </c>
      <c r="B10" s="277">
        <v>192173016222.22992</v>
      </c>
      <c r="C10" s="277">
        <v>0</v>
      </c>
      <c r="D10" s="277">
        <v>0</v>
      </c>
      <c r="E10" s="277">
        <v>11423641075</v>
      </c>
      <c r="F10" s="277">
        <v>1785193828</v>
      </c>
      <c r="G10" s="277">
        <v>18698763723</v>
      </c>
      <c r="H10" s="277">
        <v>224080614848</v>
      </c>
    </row>
    <row r="11" spans="1:9" s="154" customFormat="1" ht="17.100000000000001" customHeight="1" thickTop="1" x14ac:dyDescent="0.25">
      <c r="A11" s="278" t="s">
        <v>440</v>
      </c>
      <c r="B11" s="279">
        <v>0</v>
      </c>
      <c r="C11" s="279">
        <v>0</v>
      </c>
      <c r="D11" s="279">
        <v>0</v>
      </c>
      <c r="E11" s="279">
        <v>0</v>
      </c>
      <c r="F11" s="279">
        <v>0</v>
      </c>
      <c r="G11" s="279">
        <v>0</v>
      </c>
      <c r="H11" s="279">
        <v>0</v>
      </c>
    </row>
    <row r="12" spans="1:9" s="154" customFormat="1" ht="17.100000000000001" customHeight="1" x14ac:dyDescent="0.25">
      <c r="A12" s="278" t="s">
        <v>441</v>
      </c>
      <c r="B12" s="279">
        <v>0</v>
      </c>
      <c r="C12" s="279">
        <v>0</v>
      </c>
      <c r="D12" s="279">
        <v>0</v>
      </c>
      <c r="E12" s="279">
        <v>0</v>
      </c>
      <c r="F12" s="279">
        <v>0</v>
      </c>
      <c r="G12" s="279">
        <v>0</v>
      </c>
      <c r="H12" s="279">
        <v>0</v>
      </c>
    </row>
    <row r="13" spans="1:9" s="154" customFormat="1" ht="17.100000000000001" customHeight="1" x14ac:dyDescent="0.25">
      <c r="A13" s="278" t="s">
        <v>88</v>
      </c>
      <c r="B13" s="279">
        <v>0</v>
      </c>
      <c r="C13" s="279">
        <v>0</v>
      </c>
      <c r="D13" s="279">
        <v>0</v>
      </c>
      <c r="E13" s="279">
        <v>0</v>
      </c>
      <c r="F13" s="279">
        <v>934938186</v>
      </c>
      <c r="G13" s="279">
        <v>-934938186</v>
      </c>
      <c r="H13" s="279">
        <v>0</v>
      </c>
    </row>
    <row r="14" spans="1:9" s="154" customFormat="1" ht="17.100000000000001" customHeight="1" x14ac:dyDescent="0.25">
      <c r="A14" s="278" t="s">
        <v>442</v>
      </c>
      <c r="B14" s="279">
        <v>0</v>
      </c>
      <c r="C14" s="279">
        <v>0</v>
      </c>
      <c r="D14" s="279">
        <v>0</v>
      </c>
      <c r="E14" s="279">
        <v>0</v>
      </c>
      <c r="F14" s="279">
        <v>0</v>
      </c>
      <c r="G14" s="279">
        <v>0</v>
      </c>
      <c r="H14" s="279">
        <v>0</v>
      </c>
    </row>
    <row r="15" spans="1:9" x14ac:dyDescent="0.25">
      <c r="A15" s="278" t="s">
        <v>232</v>
      </c>
      <c r="B15" s="279">
        <v>0</v>
      </c>
      <c r="C15" s="279">
        <v>0</v>
      </c>
      <c r="D15" s="279">
        <v>0</v>
      </c>
      <c r="E15" s="279">
        <v>0</v>
      </c>
      <c r="F15" s="279">
        <v>0</v>
      </c>
      <c r="G15" s="279">
        <v>5718707597</v>
      </c>
      <c r="H15" s="279">
        <v>5718707597</v>
      </c>
    </row>
    <row r="16" spans="1:9" ht="15.75" thickBot="1" x14ac:dyDescent="0.3">
      <c r="A16" s="276" t="s">
        <v>443</v>
      </c>
      <c r="B16" s="277">
        <v>192173016222.22992</v>
      </c>
      <c r="C16" s="277">
        <v>0</v>
      </c>
      <c r="D16" s="277">
        <v>0</v>
      </c>
      <c r="E16" s="277">
        <v>11423641075</v>
      </c>
      <c r="F16" s="277">
        <v>2720132014</v>
      </c>
      <c r="G16" s="277">
        <v>23482533134</v>
      </c>
      <c r="H16" s="277">
        <v>229799322445</v>
      </c>
    </row>
    <row r="17" spans="1:8" ht="15.75" hidden="1" thickTop="1" x14ac:dyDescent="0.25">
      <c r="A17" s="278" t="s">
        <v>440</v>
      </c>
      <c r="B17" s="279">
        <v>0</v>
      </c>
      <c r="C17" s="279">
        <v>0</v>
      </c>
      <c r="D17" s="279">
        <v>0</v>
      </c>
      <c r="E17" s="279">
        <v>0</v>
      </c>
      <c r="F17" s="279">
        <v>0</v>
      </c>
      <c r="G17" s="279">
        <v>0</v>
      </c>
      <c r="H17" s="279">
        <v>0</v>
      </c>
    </row>
    <row r="18" spans="1:8" hidden="1" x14ac:dyDescent="0.25">
      <c r="A18" s="278" t="s">
        <v>441</v>
      </c>
      <c r="B18" s="280">
        <v>0</v>
      </c>
      <c r="C18" s="158">
        <v>0</v>
      </c>
      <c r="D18" s="279">
        <v>0</v>
      </c>
      <c r="E18" s="279">
        <v>0</v>
      </c>
      <c r="F18" s="279">
        <v>0</v>
      </c>
      <c r="G18" s="279">
        <v>0</v>
      </c>
      <c r="H18" s="279">
        <v>0</v>
      </c>
    </row>
    <row r="19" spans="1:8" ht="15.75" thickTop="1" x14ac:dyDescent="0.25">
      <c r="A19" s="278" t="s">
        <v>88</v>
      </c>
      <c r="B19" s="279">
        <v>0</v>
      </c>
      <c r="C19" s="158">
        <v>0</v>
      </c>
      <c r="D19" s="279">
        <v>0</v>
      </c>
      <c r="E19" s="279">
        <v>0</v>
      </c>
      <c r="F19" s="279">
        <v>0</v>
      </c>
      <c r="G19" s="279">
        <v>0</v>
      </c>
      <c r="H19" s="279">
        <v>0</v>
      </c>
    </row>
    <row r="20" spans="1:8" x14ac:dyDescent="0.25">
      <c r="A20" s="278" t="s">
        <v>442</v>
      </c>
      <c r="B20" s="279">
        <v>0</v>
      </c>
      <c r="C20" s="158">
        <v>0</v>
      </c>
      <c r="D20" s="279">
        <v>0</v>
      </c>
      <c r="E20" s="279">
        <v>0</v>
      </c>
      <c r="F20" s="279">
        <v>0</v>
      </c>
      <c r="G20" s="279">
        <v>0</v>
      </c>
      <c r="H20" s="279">
        <v>0</v>
      </c>
    </row>
    <row r="21" spans="1:8" x14ac:dyDescent="0.25">
      <c r="A21" s="278" t="s">
        <v>232</v>
      </c>
      <c r="B21" s="279">
        <v>0</v>
      </c>
      <c r="C21" s="279">
        <v>0</v>
      </c>
      <c r="D21" s="279">
        <v>0</v>
      </c>
      <c r="E21" s="279">
        <v>0</v>
      </c>
      <c r="F21" s="279">
        <v>0</v>
      </c>
      <c r="G21" s="279">
        <v>1209932444</v>
      </c>
      <c r="H21" s="279">
        <v>1209932444</v>
      </c>
    </row>
    <row r="22" spans="1:8" ht="15.75" thickBot="1" x14ac:dyDescent="0.3">
      <c r="A22" s="276" t="s">
        <v>519</v>
      </c>
      <c r="B22" s="277">
        <v>192173016222.22992</v>
      </c>
      <c r="C22" s="277">
        <v>0</v>
      </c>
      <c r="D22" s="277">
        <v>0</v>
      </c>
      <c r="E22" s="277">
        <v>11423641075</v>
      </c>
      <c r="F22" s="277">
        <v>2720132014</v>
      </c>
      <c r="G22" s="277">
        <v>24692465578</v>
      </c>
      <c r="H22" s="277">
        <v>231009254889</v>
      </c>
    </row>
    <row r="23" spans="1:8" ht="15.75" thickTop="1" x14ac:dyDescent="0.25">
      <c r="A23" s="276"/>
      <c r="B23" s="281"/>
      <c r="C23" s="281"/>
      <c r="D23" s="281"/>
      <c r="E23" s="281"/>
      <c r="F23" s="281"/>
      <c r="G23" s="281"/>
      <c r="H23" s="281"/>
    </row>
    <row r="24" spans="1:8" x14ac:dyDescent="0.25">
      <c r="A24" s="276"/>
      <c r="B24" s="281"/>
      <c r="C24" s="281"/>
      <c r="D24" s="281"/>
      <c r="E24" s="281"/>
      <c r="F24" s="282"/>
      <c r="G24" s="281"/>
      <c r="H24" s="281"/>
    </row>
    <row r="25" spans="1:8" ht="15.75" x14ac:dyDescent="0.25">
      <c r="A25" s="283" t="s">
        <v>323</v>
      </c>
      <c r="B25" s="284">
        <v>0</v>
      </c>
      <c r="C25" s="284">
        <v>0</v>
      </c>
      <c r="D25" s="284">
        <v>0</v>
      </c>
      <c r="E25" s="284">
        <v>0</v>
      </c>
      <c r="F25" s="284">
        <v>0</v>
      </c>
      <c r="G25" s="285">
        <v>0</v>
      </c>
      <c r="H25" s="284">
        <v>0</v>
      </c>
    </row>
    <row r="26" spans="1:8" ht="24" customHeight="1" x14ac:dyDescent="0.25">
      <c r="A26" s="123"/>
      <c r="B26" s="281"/>
      <c r="C26" s="281"/>
      <c r="D26" s="281"/>
      <c r="E26" s="281"/>
      <c r="F26" s="281"/>
      <c r="G26" s="281"/>
      <c r="H26" s="281"/>
    </row>
    <row r="27" spans="1:8" ht="24" customHeight="1" x14ac:dyDescent="0.25">
      <c r="A27" s="123"/>
      <c r="B27" s="281"/>
      <c r="C27" s="281"/>
      <c r="D27" s="281"/>
      <c r="E27" s="281"/>
      <c r="F27" s="281"/>
      <c r="G27" s="281"/>
      <c r="H27" s="281"/>
    </row>
    <row r="28" spans="1:8" hidden="1" x14ac:dyDescent="0.25">
      <c r="A28" s="473" t="s">
        <v>444</v>
      </c>
      <c r="B28" s="473"/>
      <c r="C28" s="473"/>
      <c r="D28" s="473"/>
      <c r="E28" s="473"/>
      <c r="F28" s="473"/>
    </row>
    <row r="29" spans="1:8" hidden="1" x14ac:dyDescent="0.25">
      <c r="A29" s="473"/>
      <c r="B29" s="473"/>
      <c r="C29" s="473"/>
      <c r="D29" s="473"/>
      <c r="E29" s="473"/>
      <c r="F29" s="473"/>
    </row>
    <row r="30" spans="1:8" s="154" customFormat="1" x14ac:dyDescent="0.25">
      <c r="A30" s="214"/>
      <c r="B30" s="214"/>
      <c r="C30" s="214"/>
      <c r="D30" s="214"/>
      <c r="E30" s="214"/>
      <c r="F30" s="214"/>
      <c r="G30" s="166"/>
      <c r="H30" s="166"/>
    </row>
    <row r="31" spans="1:8" s="154" customFormat="1" x14ac:dyDescent="0.25">
      <c r="A31" s="474" t="s">
        <v>445</v>
      </c>
      <c r="B31" s="474"/>
      <c r="C31" s="474"/>
      <c r="D31" s="474"/>
      <c r="E31" s="474"/>
      <c r="F31" s="474"/>
      <c r="G31" s="166"/>
      <c r="H31" s="166"/>
    </row>
    <row r="32" spans="1:8" s="154" customFormat="1" x14ac:dyDescent="0.25">
      <c r="A32" s="474"/>
      <c r="B32" s="474"/>
      <c r="C32" s="474"/>
      <c r="D32" s="474"/>
      <c r="E32" s="474"/>
      <c r="F32" s="474"/>
      <c r="G32" s="166"/>
      <c r="H32" s="166"/>
    </row>
    <row r="33" spans="1:6" x14ac:dyDescent="0.25">
      <c r="A33" s="474"/>
      <c r="B33" s="474"/>
      <c r="C33" s="474"/>
      <c r="D33" s="474"/>
      <c r="E33" s="474"/>
      <c r="F33" s="474"/>
    </row>
    <row r="34" spans="1:6" x14ac:dyDescent="0.25">
      <c r="A34" s="474"/>
      <c r="B34" s="474"/>
      <c r="C34" s="474"/>
      <c r="D34" s="474"/>
      <c r="E34" s="474"/>
      <c r="F34" s="474"/>
    </row>
    <row r="35" spans="1:6" ht="24" customHeight="1" x14ac:dyDescent="0.25">
      <c r="A35" s="474"/>
      <c r="B35" s="474"/>
      <c r="C35" s="474"/>
      <c r="D35" s="474"/>
      <c r="E35" s="474"/>
      <c r="F35" s="474"/>
    </row>
    <row r="36" spans="1:6" x14ac:dyDescent="0.25">
      <c r="A36" s="214"/>
      <c r="B36" s="214"/>
      <c r="C36" s="214"/>
      <c r="D36" s="214"/>
      <c r="E36" s="214"/>
      <c r="F36" s="214"/>
    </row>
    <row r="37" spans="1:6" x14ac:dyDescent="0.25">
      <c r="A37" s="214" t="s">
        <v>529</v>
      </c>
      <c r="B37" s="214"/>
      <c r="C37" s="214"/>
      <c r="D37" s="214"/>
      <c r="E37" s="214"/>
      <c r="F37" s="214"/>
    </row>
    <row r="96" spans="8:8" x14ac:dyDescent="0.25">
      <c r="H96" s="145" t="s">
        <v>446</v>
      </c>
    </row>
    <row r="97" spans="8:8" x14ac:dyDescent="0.25">
      <c r="H97" s="145" t="s">
        <v>447</v>
      </c>
    </row>
    <row r="98" spans="8:8" x14ac:dyDescent="0.25">
      <c r="H98" s="145" t="s">
        <v>447</v>
      </c>
    </row>
    <row r="99" spans="8:8" x14ac:dyDescent="0.25">
      <c r="H99" s="145" t="s">
        <v>447</v>
      </c>
    </row>
    <row r="100" spans="8:8" x14ac:dyDescent="0.25">
      <c r="H100" s="145" t="s">
        <v>447</v>
      </c>
    </row>
    <row r="101" spans="8:8" x14ac:dyDescent="0.25">
      <c r="H101" s="145" t="s">
        <v>447</v>
      </c>
    </row>
    <row r="102" spans="8:8" x14ac:dyDescent="0.25">
      <c r="H102" s="145" t="s">
        <v>447</v>
      </c>
    </row>
  </sheetData>
  <mergeCells count="12">
    <mergeCell ref="A28:F29"/>
    <mergeCell ref="A31:F35"/>
    <mergeCell ref="A1:H1"/>
    <mergeCell ref="A2:H2"/>
    <mergeCell ref="A4:H5"/>
    <mergeCell ref="B8:B9"/>
    <mergeCell ref="C8:C9"/>
    <mergeCell ref="D8:D9"/>
    <mergeCell ref="E8:E9"/>
    <mergeCell ref="F8:F9"/>
    <mergeCell ref="G8:G9"/>
    <mergeCell ref="H8:H9"/>
  </mergeCells>
  <hyperlinks>
    <hyperlink ref="I1" location="Indice!D44" display="Indice" xr:uid="{3FE61C8E-49C3-F344-9383-C60DC26C39FA}"/>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4EBB2-025E-B842-8459-296174FB2DB5}">
  <sheetPr>
    <tabColor theme="4" tint="0.39997558519241921"/>
  </sheetPr>
  <dimension ref="A1:H1192"/>
  <sheetViews>
    <sheetView showGridLines="0" workbookViewId="0">
      <selection activeCell="G1" sqref="G1"/>
    </sheetView>
  </sheetViews>
  <sheetFormatPr baseColWidth="10" defaultColWidth="10.875" defaultRowHeight="15" x14ac:dyDescent="0.25"/>
  <cols>
    <col min="1" max="1" width="2.5" style="287" bestFit="1" customWidth="1"/>
    <col min="2" max="2" width="51.5" style="287" customWidth="1"/>
    <col min="3" max="3" width="20.5" style="166" customWidth="1"/>
    <col min="4" max="4" width="4" style="287" customWidth="1"/>
    <col min="5" max="5" width="20.5" style="166" customWidth="1"/>
    <col min="6" max="6" width="13" style="286" bestFit="1" customWidth="1"/>
    <col min="7" max="7" width="13.25" style="166" bestFit="1" customWidth="1"/>
    <col min="8" max="8" width="13.875" style="166" bestFit="1" customWidth="1"/>
    <col min="9" max="16384" width="10.875" style="166"/>
  </cols>
  <sheetData>
    <row r="1" spans="1:7" ht="15.75" x14ac:dyDescent="0.25">
      <c r="A1" s="481" t="s">
        <v>202</v>
      </c>
      <c r="B1" s="481"/>
      <c r="C1" s="481"/>
      <c r="D1" s="481"/>
      <c r="E1" s="481"/>
      <c r="G1" s="319" t="s">
        <v>118</v>
      </c>
    </row>
    <row r="2" spans="1:7" x14ac:dyDescent="0.25">
      <c r="A2" s="476" t="s">
        <v>542</v>
      </c>
      <c r="B2" s="476"/>
      <c r="C2" s="476"/>
      <c r="D2" s="476"/>
      <c r="E2" s="476"/>
    </row>
    <row r="3" spans="1:7" x14ac:dyDescent="0.25">
      <c r="B3" s="166"/>
      <c r="D3" s="166"/>
    </row>
    <row r="4" spans="1:7" x14ac:dyDescent="0.25">
      <c r="B4" s="288"/>
      <c r="D4" s="288"/>
    </row>
    <row r="5" spans="1:7" ht="20.25" x14ac:dyDescent="0.25">
      <c r="A5" s="482" t="s">
        <v>546</v>
      </c>
      <c r="B5" s="482"/>
      <c r="C5" s="482"/>
      <c r="D5" s="482"/>
      <c r="E5" s="482"/>
    </row>
    <row r="6" spans="1:7" x14ac:dyDescent="0.25">
      <c r="B6" s="289"/>
      <c r="D6" s="289"/>
    </row>
    <row r="7" spans="1:7" ht="18.75" x14ac:dyDescent="0.25">
      <c r="A7" s="99" t="s">
        <v>203</v>
      </c>
      <c r="B7" s="289"/>
      <c r="C7" s="290"/>
      <c r="D7" s="289"/>
      <c r="E7" s="290"/>
    </row>
    <row r="8" spans="1:7" x14ac:dyDescent="0.25">
      <c r="B8" s="289"/>
      <c r="D8" s="289"/>
    </row>
    <row r="9" spans="1:7" x14ac:dyDescent="0.25">
      <c r="B9" s="291"/>
      <c r="C9" s="218" t="s">
        <v>480</v>
      </c>
      <c r="D9" s="291"/>
      <c r="E9" s="218" t="s">
        <v>480</v>
      </c>
    </row>
    <row r="10" spans="1:7" x14ac:dyDescent="0.25">
      <c r="A10" s="292" t="s">
        <v>448</v>
      </c>
      <c r="B10" s="293" t="s">
        <v>449</v>
      </c>
      <c r="D10" s="293"/>
    </row>
    <row r="11" spans="1:7" x14ac:dyDescent="0.25">
      <c r="A11" s="294"/>
      <c r="B11" s="293"/>
      <c r="D11" s="293"/>
    </row>
    <row r="12" spans="1:7" x14ac:dyDescent="0.25">
      <c r="A12" s="294"/>
      <c r="B12" s="295" t="s">
        <v>450</v>
      </c>
      <c r="C12" s="296">
        <v>53655107353</v>
      </c>
      <c r="D12" s="295"/>
      <c r="E12" s="296">
        <v>213998445255</v>
      </c>
    </row>
    <row r="13" spans="1:7" x14ac:dyDescent="0.25">
      <c r="A13" s="294"/>
      <c r="B13" s="295" t="s">
        <v>451</v>
      </c>
      <c r="C13" s="297">
        <v>-72401831272.199997</v>
      </c>
      <c r="D13" s="295"/>
      <c r="E13" s="297">
        <v>-227007743007.26791</v>
      </c>
      <c r="F13" s="298"/>
    </row>
    <row r="14" spans="1:7" x14ac:dyDescent="0.25">
      <c r="A14" s="294"/>
      <c r="B14" s="295" t="s">
        <v>452</v>
      </c>
      <c r="C14" s="296">
        <v>-18746723919.199997</v>
      </c>
      <c r="D14" s="295"/>
      <c r="E14" s="296">
        <v>-13009297752.267914</v>
      </c>
    </row>
    <row r="15" spans="1:7" x14ac:dyDescent="0.25">
      <c r="A15" s="294"/>
      <c r="B15" s="295" t="s">
        <v>109</v>
      </c>
      <c r="C15" s="296">
        <v>0</v>
      </c>
      <c r="D15" s="295"/>
      <c r="E15" s="296">
        <v>-2882718020</v>
      </c>
    </row>
    <row r="16" spans="1:7" x14ac:dyDescent="0.25">
      <c r="A16" s="294"/>
      <c r="B16" s="299" t="s">
        <v>453</v>
      </c>
      <c r="C16" s="300">
        <v>-18746723919.199997</v>
      </c>
      <c r="D16" s="299"/>
      <c r="E16" s="300">
        <v>-15892015772.267914</v>
      </c>
    </row>
    <row r="17" spans="1:7" x14ac:dyDescent="0.25">
      <c r="B17" s="301"/>
      <c r="C17" s="302"/>
      <c r="D17" s="301"/>
      <c r="E17" s="302"/>
    </row>
    <row r="18" spans="1:7" x14ac:dyDescent="0.25">
      <c r="A18" s="292" t="s">
        <v>454</v>
      </c>
      <c r="B18" s="293" t="s">
        <v>455</v>
      </c>
      <c r="C18" s="302"/>
      <c r="D18" s="293"/>
      <c r="E18" s="302"/>
    </row>
    <row r="19" spans="1:7" x14ac:dyDescent="0.25">
      <c r="A19" s="294"/>
      <c r="B19" s="295"/>
      <c r="C19" s="302"/>
      <c r="D19" s="295"/>
      <c r="E19" s="302"/>
    </row>
    <row r="20" spans="1:7" x14ac:dyDescent="0.25">
      <c r="A20" s="294"/>
      <c r="B20" s="303" t="s">
        <v>456</v>
      </c>
      <c r="C20" s="296">
        <v>-2065373615</v>
      </c>
      <c r="D20" s="303"/>
      <c r="E20" s="296">
        <v>-42860660834.732094</v>
      </c>
      <c r="G20" s="304"/>
    </row>
    <row r="21" spans="1:7" x14ac:dyDescent="0.25">
      <c r="A21" s="305"/>
      <c r="B21" s="303" t="s">
        <v>457</v>
      </c>
      <c r="C21" s="296">
        <v>0</v>
      </c>
      <c r="D21" s="303"/>
      <c r="E21" s="296">
        <v>317584545</v>
      </c>
    </row>
    <row r="22" spans="1:7" hidden="1" x14ac:dyDescent="0.25">
      <c r="A22" s="294"/>
      <c r="B22" s="295" t="s">
        <v>458</v>
      </c>
      <c r="C22" s="306">
        <v>0</v>
      </c>
      <c r="D22" s="295"/>
      <c r="E22" s="306">
        <v>0</v>
      </c>
    </row>
    <row r="23" spans="1:7" x14ac:dyDescent="0.25">
      <c r="A23" s="294"/>
      <c r="B23" s="299" t="s">
        <v>459</v>
      </c>
      <c r="C23" s="300">
        <v>-2065373615</v>
      </c>
      <c r="D23" s="299"/>
      <c r="E23" s="300">
        <v>-42543076289.732094</v>
      </c>
    </row>
    <row r="24" spans="1:7" x14ac:dyDescent="0.25">
      <c r="A24" s="294"/>
      <c r="B24" s="295"/>
      <c r="C24" s="302"/>
      <c r="D24" s="295"/>
      <c r="E24" s="302"/>
    </row>
    <row r="25" spans="1:7" x14ac:dyDescent="0.25">
      <c r="A25" s="292" t="s">
        <v>460</v>
      </c>
      <c r="B25" s="293" t="s">
        <v>461</v>
      </c>
      <c r="C25" s="302"/>
      <c r="D25" s="293"/>
      <c r="E25" s="302"/>
    </row>
    <row r="26" spans="1:7" x14ac:dyDescent="0.25">
      <c r="A26" s="294"/>
      <c r="B26" s="293"/>
      <c r="C26" s="302"/>
      <c r="D26" s="293"/>
      <c r="E26" s="302"/>
    </row>
    <row r="27" spans="1:7" x14ac:dyDescent="0.25">
      <c r="A27" s="294"/>
      <c r="B27" s="295" t="s">
        <v>462</v>
      </c>
      <c r="C27" s="296">
        <v>33368472357</v>
      </c>
      <c r="D27" s="295"/>
      <c r="E27" s="296">
        <v>59951863966</v>
      </c>
    </row>
    <row r="28" spans="1:7" x14ac:dyDescent="0.25">
      <c r="A28" s="294"/>
      <c r="B28" s="295" t="s">
        <v>481</v>
      </c>
      <c r="C28" s="296">
        <v>-1989491563</v>
      </c>
      <c r="D28" s="295"/>
      <c r="E28" s="296">
        <v>-5412696774</v>
      </c>
    </row>
    <row r="29" spans="1:7" x14ac:dyDescent="0.25">
      <c r="A29" s="294"/>
      <c r="B29" s="299" t="s">
        <v>463</v>
      </c>
      <c r="C29" s="300">
        <v>31378980794</v>
      </c>
      <c r="D29" s="299"/>
      <c r="E29" s="300">
        <v>54539167192</v>
      </c>
    </row>
    <row r="30" spans="1:7" x14ac:dyDescent="0.25">
      <c r="A30" s="294"/>
      <c r="B30" s="295"/>
      <c r="C30" s="296"/>
      <c r="D30" s="295"/>
      <c r="E30" s="296"/>
    </row>
    <row r="31" spans="1:7" x14ac:dyDescent="0.25">
      <c r="B31" s="307" t="s">
        <v>464</v>
      </c>
      <c r="C31" s="296">
        <v>504152679</v>
      </c>
      <c r="D31" s="307"/>
      <c r="E31" s="296">
        <v>-654123907</v>
      </c>
    </row>
    <row r="32" spans="1:7" x14ac:dyDescent="0.25">
      <c r="B32" s="307"/>
      <c r="C32" s="302"/>
      <c r="D32" s="307"/>
      <c r="E32" s="302"/>
    </row>
    <row r="33" spans="1:8" x14ac:dyDescent="0.25">
      <c r="A33" s="292" t="s">
        <v>465</v>
      </c>
      <c r="B33" s="301" t="s">
        <v>466</v>
      </c>
      <c r="C33" s="296">
        <v>11071035938.800003</v>
      </c>
      <c r="D33" s="301"/>
      <c r="E33" s="296">
        <v>-4550048777.0000076</v>
      </c>
      <c r="F33" s="298"/>
      <c r="G33" s="304"/>
      <c r="H33" s="304"/>
    </row>
    <row r="34" spans="1:8" x14ac:dyDescent="0.25">
      <c r="A34" s="292"/>
      <c r="B34" s="301"/>
      <c r="C34" s="296"/>
      <c r="D34" s="301"/>
      <c r="E34" s="296"/>
    </row>
    <row r="35" spans="1:8" x14ac:dyDescent="0.25">
      <c r="A35" s="292" t="s">
        <v>467</v>
      </c>
      <c r="B35" s="308" t="s">
        <v>468</v>
      </c>
      <c r="C35" s="309">
        <v>8439245256</v>
      </c>
      <c r="D35" s="308"/>
      <c r="E35" s="309">
        <v>12989294033</v>
      </c>
    </row>
    <row r="36" spans="1:8" x14ac:dyDescent="0.25">
      <c r="A36" s="292"/>
      <c r="B36" s="308"/>
      <c r="C36" s="310"/>
      <c r="D36" s="308"/>
      <c r="E36" s="310"/>
    </row>
    <row r="37" spans="1:8" ht="15.75" thickBot="1" x14ac:dyDescent="0.3">
      <c r="A37" s="292" t="s">
        <v>469</v>
      </c>
      <c r="B37" s="308" t="s">
        <v>470</v>
      </c>
      <c r="C37" s="311">
        <v>19510281194.800003</v>
      </c>
      <c r="D37" s="308"/>
      <c r="E37" s="311">
        <v>8439245255.9999924</v>
      </c>
      <c r="F37" s="312"/>
    </row>
    <row r="38" spans="1:8" ht="15.75" thickTop="1" x14ac:dyDescent="0.25">
      <c r="B38" s="307"/>
      <c r="C38" s="302"/>
      <c r="D38" s="307"/>
      <c r="E38" s="302"/>
    </row>
    <row r="39" spans="1:8" x14ac:dyDescent="0.25">
      <c r="A39" s="123" t="s">
        <v>529</v>
      </c>
      <c r="B39" s="307"/>
      <c r="C39" s="302"/>
      <c r="D39" s="307"/>
      <c r="E39" s="302"/>
    </row>
    <row r="40" spans="1:8" x14ac:dyDescent="0.25">
      <c r="A40" s="294"/>
      <c r="B40" s="294"/>
      <c r="C40" s="302"/>
      <c r="D40" s="294"/>
      <c r="E40" s="302"/>
    </row>
    <row r="41" spans="1:8" x14ac:dyDescent="0.25">
      <c r="A41" s="313"/>
      <c r="B41" s="314" t="s">
        <v>471</v>
      </c>
      <c r="C41" s="315">
        <v>-0.1999969482421875</v>
      </c>
      <c r="D41" s="316"/>
      <c r="E41" s="315">
        <v>-7.62939453125E-6</v>
      </c>
    </row>
    <row r="42" spans="1:8" x14ac:dyDescent="0.25">
      <c r="A42" s="294"/>
      <c r="B42" s="295"/>
      <c r="D42" s="295"/>
    </row>
    <row r="43" spans="1:8" x14ac:dyDescent="0.25">
      <c r="A43" s="294"/>
      <c r="B43" s="295"/>
      <c r="C43" s="304"/>
      <c r="D43" s="295"/>
      <c r="E43" s="304"/>
    </row>
    <row r="44" spans="1:8" x14ac:dyDescent="0.25">
      <c r="A44" s="294"/>
      <c r="B44" s="295"/>
      <c r="D44" s="295"/>
    </row>
    <row r="45" spans="1:8" x14ac:dyDescent="0.25">
      <c r="A45" s="294"/>
      <c r="B45" s="295"/>
      <c r="D45" s="295"/>
    </row>
    <row r="46" spans="1:8" x14ac:dyDescent="0.25">
      <c r="A46" s="294"/>
      <c r="B46" s="295"/>
      <c r="D46" s="295"/>
    </row>
    <row r="47" spans="1:8" x14ac:dyDescent="0.25">
      <c r="A47" s="294"/>
      <c r="B47" s="295"/>
      <c r="D47" s="295"/>
    </row>
    <row r="48" spans="1:8" x14ac:dyDescent="0.25">
      <c r="A48" s="294"/>
      <c r="B48" s="295"/>
      <c r="D48" s="295"/>
    </row>
    <row r="49" spans="1:4" x14ac:dyDescent="0.25">
      <c r="A49" s="294"/>
      <c r="B49" s="295"/>
      <c r="D49" s="295"/>
    </row>
    <row r="50" spans="1:4" x14ac:dyDescent="0.25">
      <c r="A50" s="294"/>
      <c r="B50" s="295"/>
      <c r="D50" s="295"/>
    </row>
    <row r="51" spans="1:4" x14ac:dyDescent="0.25">
      <c r="A51" s="294"/>
      <c r="B51" s="295"/>
      <c r="D51" s="295"/>
    </row>
    <row r="52" spans="1:4" x14ac:dyDescent="0.25">
      <c r="A52" s="294"/>
      <c r="B52" s="295"/>
      <c r="D52" s="295"/>
    </row>
    <row r="53" spans="1:4" x14ac:dyDescent="0.25">
      <c r="A53" s="294"/>
      <c r="B53" s="295"/>
      <c r="D53" s="295"/>
    </row>
    <row r="54" spans="1:4" x14ac:dyDescent="0.25">
      <c r="A54" s="294"/>
      <c r="B54" s="295"/>
      <c r="D54" s="295"/>
    </row>
    <row r="55" spans="1:4" x14ac:dyDescent="0.25">
      <c r="A55" s="294"/>
      <c r="B55" s="295"/>
      <c r="D55" s="295"/>
    </row>
    <row r="56" spans="1:4" x14ac:dyDescent="0.25">
      <c r="A56" s="294"/>
      <c r="B56" s="294"/>
      <c r="D56" s="294"/>
    </row>
    <row r="57" spans="1:4" x14ac:dyDescent="0.25">
      <c r="A57" s="294"/>
      <c r="B57" s="294"/>
      <c r="D57" s="294"/>
    </row>
    <row r="58" spans="1:4" x14ac:dyDescent="0.25">
      <c r="A58" s="294"/>
      <c r="B58" s="294"/>
      <c r="D58" s="294"/>
    </row>
    <row r="59" spans="1:4" x14ac:dyDescent="0.25">
      <c r="A59" s="294"/>
      <c r="B59" s="294"/>
      <c r="D59" s="294"/>
    </row>
    <row r="60" spans="1:4" x14ac:dyDescent="0.25">
      <c r="A60" s="294"/>
      <c r="B60" s="294"/>
      <c r="D60" s="294"/>
    </row>
    <row r="61" spans="1:4" x14ac:dyDescent="0.25">
      <c r="A61" s="294"/>
      <c r="B61" s="294"/>
      <c r="D61" s="294"/>
    </row>
    <row r="62" spans="1:4" x14ac:dyDescent="0.25">
      <c r="A62" s="294"/>
      <c r="B62" s="294"/>
      <c r="D62" s="294"/>
    </row>
    <row r="63" spans="1:4" x14ac:dyDescent="0.25">
      <c r="A63" s="294"/>
      <c r="B63" s="294"/>
      <c r="D63" s="294"/>
    </row>
    <row r="64" spans="1:4" x14ac:dyDescent="0.25">
      <c r="A64" s="294"/>
      <c r="B64" s="294"/>
      <c r="D64" s="294"/>
    </row>
    <row r="65" spans="1:4" x14ac:dyDescent="0.25">
      <c r="A65" s="294"/>
      <c r="B65" s="294"/>
      <c r="D65" s="294"/>
    </row>
    <row r="66" spans="1:4" x14ac:dyDescent="0.25">
      <c r="A66" s="294"/>
      <c r="B66" s="294"/>
      <c r="D66" s="294"/>
    </row>
    <row r="67" spans="1:4" x14ac:dyDescent="0.25">
      <c r="A67" s="294"/>
      <c r="B67" s="294"/>
      <c r="D67" s="294"/>
    </row>
    <row r="68" spans="1:4" x14ac:dyDescent="0.25">
      <c r="A68" s="294"/>
      <c r="B68" s="294"/>
      <c r="D68" s="294"/>
    </row>
    <row r="69" spans="1:4" x14ac:dyDescent="0.25">
      <c r="A69" s="294"/>
      <c r="B69" s="294"/>
      <c r="D69" s="294"/>
    </row>
    <row r="70" spans="1:4" x14ac:dyDescent="0.25">
      <c r="A70" s="294"/>
      <c r="B70" s="294"/>
      <c r="D70" s="294"/>
    </row>
    <row r="71" spans="1:4" x14ac:dyDescent="0.25">
      <c r="A71" s="294"/>
      <c r="B71" s="294"/>
      <c r="D71" s="294"/>
    </row>
    <row r="72" spans="1:4" x14ac:dyDescent="0.25">
      <c r="A72" s="294"/>
      <c r="B72" s="294"/>
      <c r="D72" s="294"/>
    </row>
    <row r="73" spans="1:4" x14ac:dyDescent="0.25">
      <c r="A73" s="294"/>
      <c r="B73" s="294"/>
      <c r="D73" s="294"/>
    </row>
    <row r="74" spans="1:4" x14ac:dyDescent="0.25">
      <c r="A74" s="294"/>
      <c r="B74" s="294"/>
      <c r="D74" s="294"/>
    </row>
    <row r="75" spans="1:4" x14ac:dyDescent="0.25">
      <c r="A75" s="294"/>
      <c r="B75" s="294"/>
      <c r="D75" s="294"/>
    </row>
    <row r="76" spans="1:4" x14ac:dyDescent="0.25">
      <c r="A76" s="294"/>
      <c r="B76" s="294"/>
      <c r="D76" s="294"/>
    </row>
    <row r="77" spans="1:4" x14ac:dyDescent="0.25">
      <c r="A77" s="294"/>
      <c r="B77" s="294"/>
      <c r="D77" s="294"/>
    </row>
    <row r="78" spans="1:4" x14ac:dyDescent="0.25">
      <c r="A78" s="294"/>
      <c r="B78" s="294"/>
      <c r="D78" s="294"/>
    </row>
    <row r="79" spans="1:4" x14ac:dyDescent="0.25">
      <c r="A79" s="294"/>
      <c r="B79" s="294"/>
      <c r="D79" s="294"/>
    </row>
    <row r="80" spans="1:4" x14ac:dyDescent="0.25">
      <c r="A80" s="294"/>
      <c r="B80" s="294"/>
      <c r="D80" s="294"/>
    </row>
    <row r="81" spans="1:4" x14ac:dyDescent="0.25">
      <c r="A81" s="294"/>
      <c r="B81" s="294"/>
      <c r="D81" s="294"/>
    </row>
    <row r="82" spans="1:4" x14ac:dyDescent="0.25">
      <c r="A82" s="294"/>
      <c r="B82" s="294"/>
      <c r="D82" s="294"/>
    </row>
    <row r="83" spans="1:4" x14ac:dyDescent="0.25">
      <c r="A83" s="294"/>
      <c r="B83" s="294"/>
      <c r="D83" s="294"/>
    </row>
    <row r="84" spans="1:4" x14ac:dyDescent="0.25">
      <c r="A84" s="294"/>
      <c r="B84" s="294"/>
      <c r="D84" s="294"/>
    </row>
    <row r="85" spans="1:4" x14ac:dyDescent="0.25">
      <c r="A85" s="294"/>
      <c r="B85" s="294"/>
      <c r="D85" s="294"/>
    </row>
    <row r="86" spans="1:4" x14ac:dyDescent="0.25">
      <c r="A86" s="294"/>
      <c r="B86" s="294"/>
      <c r="D86" s="294"/>
    </row>
    <row r="87" spans="1:4" x14ac:dyDescent="0.25">
      <c r="A87" s="294"/>
      <c r="B87" s="294"/>
      <c r="D87" s="294"/>
    </row>
    <row r="88" spans="1:4" x14ac:dyDescent="0.25">
      <c r="A88" s="294"/>
      <c r="B88" s="294"/>
      <c r="D88" s="294"/>
    </row>
    <row r="89" spans="1:4" x14ac:dyDescent="0.25">
      <c r="A89" s="294"/>
      <c r="B89" s="294"/>
      <c r="D89" s="294"/>
    </row>
    <row r="90" spans="1:4" x14ac:dyDescent="0.25">
      <c r="A90" s="294"/>
      <c r="B90" s="294"/>
      <c r="D90" s="294"/>
    </row>
    <row r="91" spans="1:4" x14ac:dyDescent="0.25">
      <c r="A91" s="294"/>
      <c r="B91" s="294"/>
      <c r="D91" s="294"/>
    </row>
    <row r="92" spans="1:4" x14ac:dyDescent="0.25">
      <c r="A92" s="294"/>
      <c r="B92" s="294"/>
      <c r="D92" s="294"/>
    </row>
    <row r="93" spans="1:4" x14ac:dyDescent="0.25">
      <c r="A93" s="294"/>
      <c r="B93" s="294"/>
      <c r="D93" s="294"/>
    </row>
    <row r="94" spans="1:4" x14ac:dyDescent="0.25">
      <c r="A94" s="294"/>
      <c r="B94" s="294"/>
      <c r="D94" s="294"/>
    </row>
    <row r="95" spans="1:4" x14ac:dyDescent="0.25">
      <c r="A95" s="294"/>
      <c r="B95" s="294"/>
      <c r="D95" s="294"/>
    </row>
    <row r="96" spans="1:4" x14ac:dyDescent="0.25">
      <c r="A96" s="294"/>
      <c r="B96" s="294"/>
      <c r="D96" s="294"/>
    </row>
    <row r="97" spans="1:4" x14ac:dyDescent="0.25">
      <c r="A97" s="294"/>
      <c r="B97" s="294"/>
      <c r="D97" s="294"/>
    </row>
    <row r="98" spans="1:4" x14ac:dyDescent="0.25">
      <c r="A98" s="294"/>
      <c r="B98" s="294"/>
      <c r="D98" s="294"/>
    </row>
    <row r="99" spans="1:4" x14ac:dyDescent="0.25">
      <c r="A99" s="294"/>
      <c r="B99" s="294"/>
      <c r="D99" s="294"/>
    </row>
    <row r="100" spans="1:4" x14ac:dyDescent="0.25">
      <c r="A100" s="294"/>
      <c r="B100" s="294"/>
      <c r="D100" s="294"/>
    </row>
    <row r="101" spans="1:4" x14ac:dyDescent="0.25">
      <c r="A101" s="294"/>
      <c r="B101" s="294"/>
      <c r="D101" s="294"/>
    </row>
    <row r="102" spans="1:4" x14ac:dyDescent="0.25">
      <c r="A102" s="294"/>
      <c r="B102" s="294"/>
      <c r="D102" s="294"/>
    </row>
    <row r="103" spans="1:4" x14ac:dyDescent="0.25">
      <c r="A103" s="294"/>
      <c r="B103" s="294"/>
      <c r="D103" s="294"/>
    </row>
    <row r="104" spans="1:4" x14ac:dyDescent="0.25">
      <c r="A104" s="294"/>
      <c r="B104" s="294"/>
      <c r="D104" s="294"/>
    </row>
    <row r="105" spans="1:4" x14ac:dyDescent="0.25">
      <c r="A105" s="294"/>
      <c r="B105" s="294"/>
      <c r="D105" s="294"/>
    </row>
    <row r="106" spans="1:4" x14ac:dyDescent="0.25">
      <c r="A106" s="294"/>
      <c r="B106" s="294"/>
      <c r="D106" s="294"/>
    </row>
    <row r="107" spans="1:4" x14ac:dyDescent="0.25">
      <c r="A107" s="294"/>
      <c r="B107" s="294"/>
      <c r="D107" s="294"/>
    </row>
    <row r="108" spans="1:4" x14ac:dyDescent="0.25">
      <c r="A108" s="294"/>
      <c r="B108" s="294"/>
      <c r="D108" s="294"/>
    </row>
    <row r="109" spans="1:4" x14ac:dyDescent="0.25">
      <c r="A109" s="294"/>
      <c r="B109" s="294"/>
      <c r="D109" s="294"/>
    </row>
    <row r="110" spans="1:4" x14ac:dyDescent="0.25">
      <c r="A110" s="294"/>
      <c r="B110" s="294"/>
      <c r="D110" s="294"/>
    </row>
    <row r="111" spans="1:4" x14ac:dyDescent="0.25">
      <c r="A111" s="294"/>
      <c r="B111" s="294"/>
      <c r="D111" s="294"/>
    </row>
    <row r="112" spans="1:4" x14ac:dyDescent="0.25">
      <c r="A112" s="294"/>
      <c r="B112" s="294"/>
      <c r="D112" s="294"/>
    </row>
    <row r="113" spans="1:4" x14ac:dyDescent="0.25">
      <c r="A113" s="294"/>
      <c r="B113" s="294"/>
      <c r="D113" s="294"/>
    </row>
    <row r="114" spans="1:4" x14ac:dyDescent="0.25">
      <c r="A114" s="294"/>
      <c r="B114" s="294"/>
      <c r="D114" s="294"/>
    </row>
    <row r="115" spans="1:4" x14ac:dyDescent="0.25">
      <c r="A115" s="294"/>
      <c r="B115" s="294"/>
      <c r="D115" s="294"/>
    </row>
    <row r="116" spans="1:4" x14ac:dyDescent="0.25">
      <c r="A116" s="294"/>
      <c r="B116" s="294"/>
      <c r="D116" s="294"/>
    </row>
    <row r="117" spans="1:4" x14ac:dyDescent="0.25">
      <c r="A117" s="294"/>
      <c r="B117" s="294"/>
      <c r="D117" s="294"/>
    </row>
    <row r="118" spans="1:4" x14ac:dyDescent="0.25">
      <c r="A118" s="294"/>
      <c r="B118" s="294"/>
      <c r="D118" s="294"/>
    </row>
    <row r="119" spans="1:4" x14ac:dyDescent="0.25">
      <c r="A119" s="294"/>
      <c r="B119" s="294"/>
      <c r="D119" s="294"/>
    </row>
    <row r="120" spans="1:4" x14ac:dyDescent="0.25">
      <c r="A120" s="294"/>
      <c r="B120" s="294"/>
      <c r="D120" s="294"/>
    </row>
    <row r="121" spans="1:4" x14ac:dyDescent="0.25">
      <c r="A121" s="294"/>
      <c r="B121" s="294"/>
      <c r="D121" s="294"/>
    </row>
    <row r="122" spans="1:4" x14ac:dyDescent="0.25">
      <c r="A122" s="294"/>
      <c r="B122" s="294"/>
      <c r="D122" s="294"/>
    </row>
    <row r="123" spans="1:4" x14ac:dyDescent="0.25">
      <c r="A123" s="294"/>
      <c r="B123" s="294"/>
      <c r="D123" s="294"/>
    </row>
    <row r="124" spans="1:4" x14ac:dyDescent="0.25">
      <c r="A124" s="294"/>
      <c r="B124" s="294"/>
      <c r="D124" s="294"/>
    </row>
    <row r="125" spans="1:4" x14ac:dyDescent="0.25">
      <c r="A125" s="294"/>
      <c r="B125" s="294"/>
      <c r="D125" s="294"/>
    </row>
    <row r="126" spans="1:4" x14ac:dyDescent="0.25">
      <c r="A126" s="294"/>
      <c r="B126" s="294"/>
      <c r="D126" s="294"/>
    </row>
    <row r="127" spans="1:4" x14ac:dyDescent="0.25">
      <c r="A127" s="294"/>
      <c r="B127" s="294"/>
      <c r="D127" s="294"/>
    </row>
    <row r="128" spans="1:4" x14ac:dyDescent="0.25">
      <c r="A128" s="294"/>
      <c r="B128" s="294"/>
      <c r="D128" s="294"/>
    </row>
    <row r="129" spans="1:4" x14ac:dyDescent="0.25">
      <c r="A129" s="294"/>
      <c r="B129" s="294"/>
      <c r="D129" s="294"/>
    </row>
    <row r="130" spans="1:4" x14ac:dyDescent="0.25">
      <c r="A130" s="294"/>
      <c r="B130" s="294"/>
      <c r="D130" s="294"/>
    </row>
    <row r="131" spans="1:4" x14ac:dyDescent="0.25">
      <c r="A131" s="294"/>
      <c r="B131" s="294"/>
      <c r="D131" s="294"/>
    </row>
    <row r="132" spans="1:4" x14ac:dyDescent="0.25">
      <c r="A132" s="294"/>
      <c r="B132" s="294"/>
      <c r="D132" s="294"/>
    </row>
    <row r="133" spans="1:4" x14ac:dyDescent="0.25">
      <c r="A133" s="294"/>
      <c r="B133" s="294"/>
      <c r="D133" s="294"/>
    </row>
    <row r="134" spans="1:4" x14ac:dyDescent="0.25">
      <c r="A134" s="294"/>
      <c r="B134" s="294"/>
      <c r="D134" s="294"/>
    </row>
    <row r="135" spans="1:4" x14ac:dyDescent="0.25">
      <c r="A135" s="294"/>
      <c r="B135" s="294"/>
      <c r="D135" s="294"/>
    </row>
    <row r="136" spans="1:4" x14ac:dyDescent="0.25">
      <c r="A136" s="294"/>
      <c r="B136" s="294"/>
      <c r="D136" s="294"/>
    </row>
    <row r="137" spans="1:4" x14ac:dyDescent="0.25">
      <c r="A137" s="294"/>
      <c r="B137" s="294"/>
      <c r="D137" s="294"/>
    </row>
    <row r="138" spans="1:4" x14ac:dyDescent="0.25">
      <c r="A138" s="294"/>
      <c r="B138" s="294"/>
      <c r="D138" s="294"/>
    </row>
    <row r="139" spans="1:4" x14ac:dyDescent="0.25">
      <c r="A139" s="294"/>
      <c r="B139" s="294"/>
      <c r="D139" s="294"/>
    </row>
    <row r="140" spans="1:4" x14ac:dyDescent="0.25">
      <c r="A140" s="294"/>
      <c r="B140" s="294"/>
      <c r="D140" s="294"/>
    </row>
    <row r="141" spans="1:4" x14ac:dyDescent="0.25">
      <c r="A141" s="294"/>
      <c r="B141" s="294"/>
      <c r="D141" s="294"/>
    </row>
    <row r="142" spans="1:4" x14ac:dyDescent="0.25">
      <c r="A142" s="294"/>
      <c r="B142" s="294"/>
      <c r="D142" s="294"/>
    </row>
    <row r="143" spans="1:4" x14ac:dyDescent="0.25">
      <c r="A143" s="294"/>
      <c r="B143" s="294"/>
      <c r="D143" s="294"/>
    </row>
    <row r="144" spans="1:4" x14ac:dyDescent="0.25">
      <c r="A144" s="294"/>
      <c r="B144" s="294"/>
      <c r="D144" s="294"/>
    </row>
    <row r="145" spans="1:4" x14ac:dyDescent="0.25">
      <c r="A145" s="294"/>
      <c r="B145" s="294"/>
      <c r="D145" s="294"/>
    </row>
    <row r="146" spans="1:4" x14ac:dyDescent="0.25">
      <c r="A146" s="294"/>
      <c r="B146" s="294"/>
      <c r="D146" s="294"/>
    </row>
    <row r="147" spans="1:4" x14ac:dyDescent="0.25">
      <c r="A147" s="294"/>
      <c r="B147" s="294"/>
      <c r="D147" s="294"/>
    </row>
    <row r="148" spans="1:4" x14ac:dyDescent="0.25">
      <c r="A148" s="294"/>
      <c r="B148" s="294"/>
      <c r="D148" s="294"/>
    </row>
    <row r="149" spans="1:4" x14ac:dyDescent="0.25">
      <c r="A149" s="294"/>
      <c r="B149" s="294"/>
      <c r="D149" s="294"/>
    </row>
    <row r="150" spans="1:4" x14ac:dyDescent="0.25">
      <c r="A150" s="294"/>
      <c r="B150" s="294"/>
      <c r="D150" s="294"/>
    </row>
    <row r="151" spans="1:4" x14ac:dyDescent="0.25">
      <c r="A151" s="294"/>
      <c r="B151" s="294"/>
      <c r="D151" s="294"/>
    </row>
    <row r="152" spans="1:4" x14ac:dyDescent="0.25">
      <c r="A152" s="294"/>
      <c r="B152" s="294"/>
      <c r="D152" s="294"/>
    </row>
    <row r="153" spans="1:4" x14ac:dyDescent="0.25">
      <c r="A153" s="294"/>
      <c r="B153" s="294"/>
      <c r="D153" s="294"/>
    </row>
    <row r="154" spans="1:4" x14ac:dyDescent="0.25">
      <c r="A154" s="294"/>
      <c r="B154" s="294"/>
      <c r="D154" s="294"/>
    </row>
    <row r="155" spans="1:4" x14ac:dyDescent="0.25">
      <c r="A155" s="294"/>
      <c r="B155" s="294"/>
      <c r="D155" s="294"/>
    </row>
    <row r="156" spans="1:4" x14ac:dyDescent="0.25">
      <c r="A156" s="294"/>
      <c r="B156" s="294"/>
      <c r="D156" s="294"/>
    </row>
    <row r="157" spans="1:4" x14ac:dyDescent="0.25">
      <c r="A157" s="294"/>
      <c r="B157" s="294"/>
      <c r="D157" s="294"/>
    </row>
    <row r="158" spans="1:4" x14ac:dyDescent="0.25">
      <c r="A158" s="294"/>
      <c r="B158" s="294"/>
      <c r="D158" s="294"/>
    </row>
    <row r="159" spans="1:4" x14ac:dyDescent="0.25">
      <c r="A159" s="294"/>
      <c r="B159" s="294"/>
      <c r="D159" s="294"/>
    </row>
    <row r="160" spans="1:4" x14ac:dyDescent="0.25">
      <c r="A160" s="294"/>
      <c r="B160" s="294"/>
      <c r="D160" s="294"/>
    </row>
    <row r="161" spans="1:4" x14ac:dyDescent="0.25">
      <c r="A161" s="294"/>
      <c r="B161" s="294"/>
      <c r="D161" s="294"/>
    </row>
    <row r="162" spans="1:4" x14ac:dyDescent="0.25">
      <c r="A162" s="294"/>
      <c r="B162" s="294"/>
      <c r="D162" s="294"/>
    </row>
    <row r="163" spans="1:4" x14ac:dyDescent="0.25">
      <c r="A163" s="294"/>
      <c r="B163" s="294"/>
      <c r="D163" s="294"/>
    </row>
    <row r="164" spans="1:4" x14ac:dyDescent="0.25">
      <c r="A164" s="294"/>
      <c r="B164" s="294"/>
      <c r="D164" s="294"/>
    </row>
    <row r="165" spans="1:4" x14ac:dyDescent="0.25">
      <c r="A165" s="294"/>
      <c r="B165" s="294"/>
      <c r="D165" s="294"/>
    </row>
    <row r="166" spans="1:4" x14ac:dyDescent="0.25">
      <c r="A166" s="294"/>
      <c r="B166" s="294"/>
      <c r="D166" s="294"/>
    </row>
    <row r="167" spans="1:4" x14ac:dyDescent="0.25">
      <c r="A167" s="294"/>
      <c r="B167" s="294"/>
      <c r="D167" s="294"/>
    </row>
    <row r="168" spans="1:4" x14ac:dyDescent="0.25">
      <c r="A168" s="294"/>
      <c r="B168" s="294"/>
      <c r="D168" s="294"/>
    </row>
    <row r="169" spans="1:4" x14ac:dyDescent="0.25">
      <c r="A169" s="294"/>
      <c r="B169" s="294"/>
      <c r="D169" s="294"/>
    </row>
    <row r="170" spans="1:4" x14ac:dyDescent="0.25">
      <c r="A170" s="294"/>
      <c r="B170" s="294"/>
      <c r="D170" s="294"/>
    </row>
    <row r="171" spans="1:4" x14ac:dyDescent="0.25">
      <c r="A171" s="294"/>
      <c r="B171" s="294"/>
      <c r="D171" s="294"/>
    </row>
    <row r="172" spans="1:4" x14ac:dyDescent="0.25">
      <c r="A172" s="294"/>
      <c r="B172" s="294"/>
      <c r="D172" s="294"/>
    </row>
    <row r="173" spans="1:4" x14ac:dyDescent="0.25">
      <c r="A173" s="294"/>
      <c r="B173" s="294"/>
      <c r="D173" s="294"/>
    </row>
    <row r="174" spans="1:4" x14ac:dyDescent="0.25">
      <c r="A174" s="294"/>
      <c r="B174" s="294"/>
      <c r="D174" s="294"/>
    </row>
    <row r="175" spans="1:4" x14ac:dyDescent="0.25">
      <c r="A175" s="294"/>
      <c r="B175" s="294"/>
      <c r="D175" s="294"/>
    </row>
    <row r="176" spans="1:4" x14ac:dyDescent="0.25">
      <c r="A176" s="294"/>
      <c r="B176" s="294"/>
      <c r="D176" s="294"/>
    </row>
    <row r="177" spans="1:4" x14ac:dyDescent="0.25">
      <c r="A177" s="294"/>
      <c r="B177" s="294"/>
      <c r="D177" s="294"/>
    </row>
    <row r="178" spans="1:4" x14ac:dyDescent="0.25">
      <c r="A178" s="294"/>
      <c r="B178" s="294"/>
      <c r="D178" s="294"/>
    </row>
    <row r="179" spans="1:4" x14ac:dyDescent="0.25">
      <c r="A179" s="294"/>
      <c r="B179" s="294"/>
      <c r="D179" s="294"/>
    </row>
    <row r="180" spans="1:4" x14ac:dyDescent="0.25">
      <c r="A180" s="294"/>
      <c r="B180" s="294"/>
      <c r="D180" s="294"/>
    </row>
    <row r="181" spans="1:4" x14ac:dyDescent="0.25">
      <c r="A181" s="294"/>
      <c r="B181" s="294"/>
      <c r="D181" s="294"/>
    </row>
    <row r="182" spans="1:4" x14ac:dyDescent="0.25">
      <c r="A182" s="294"/>
      <c r="B182" s="294"/>
      <c r="D182" s="294"/>
    </row>
    <row r="183" spans="1:4" x14ac:dyDescent="0.25">
      <c r="A183" s="294"/>
      <c r="B183" s="294"/>
      <c r="D183" s="294"/>
    </row>
    <row r="184" spans="1:4" x14ac:dyDescent="0.25">
      <c r="A184" s="294"/>
      <c r="B184" s="294"/>
      <c r="D184" s="294"/>
    </row>
    <row r="185" spans="1:4" x14ac:dyDescent="0.25">
      <c r="A185" s="294"/>
      <c r="B185" s="294"/>
      <c r="D185" s="294"/>
    </row>
    <row r="186" spans="1:4" x14ac:dyDescent="0.25">
      <c r="A186" s="294"/>
      <c r="B186" s="294"/>
      <c r="D186" s="294"/>
    </row>
    <row r="187" spans="1:4" x14ac:dyDescent="0.25">
      <c r="A187" s="294"/>
      <c r="B187" s="294"/>
      <c r="D187" s="294"/>
    </row>
    <row r="188" spans="1:4" x14ac:dyDescent="0.25">
      <c r="A188" s="294"/>
      <c r="B188" s="294"/>
      <c r="D188" s="294"/>
    </row>
    <row r="189" spans="1:4" x14ac:dyDescent="0.25">
      <c r="A189" s="294"/>
      <c r="B189" s="294"/>
      <c r="D189" s="294"/>
    </row>
    <row r="190" spans="1:4" x14ac:dyDescent="0.25">
      <c r="A190" s="294"/>
      <c r="B190" s="294"/>
      <c r="D190" s="294"/>
    </row>
    <row r="191" spans="1:4" x14ac:dyDescent="0.25">
      <c r="A191" s="294"/>
      <c r="B191" s="294"/>
      <c r="D191" s="294"/>
    </row>
    <row r="192" spans="1:4" x14ac:dyDescent="0.25">
      <c r="A192" s="294"/>
      <c r="B192" s="294"/>
      <c r="D192" s="294"/>
    </row>
    <row r="193" spans="1:4" x14ac:dyDescent="0.25">
      <c r="A193" s="294"/>
      <c r="B193" s="294"/>
      <c r="D193" s="294"/>
    </row>
    <row r="194" spans="1:4" x14ac:dyDescent="0.25">
      <c r="A194" s="294"/>
      <c r="B194" s="294"/>
      <c r="D194" s="294"/>
    </row>
    <row r="195" spans="1:4" x14ac:dyDescent="0.25">
      <c r="A195" s="294"/>
      <c r="B195" s="294"/>
      <c r="D195" s="294"/>
    </row>
    <row r="196" spans="1:4" x14ac:dyDescent="0.25">
      <c r="A196" s="294"/>
      <c r="B196" s="294"/>
      <c r="D196" s="294"/>
    </row>
    <row r="197" spans="1:4" x14ac:dyDescent="0.25">
      <c r="A197" s="294"/>
      <c r="B197" s="294"/>
      <c r="D197" s="294"/>
    </row>
    <row r="198" spans="1:4" x14ac:dyDescent="0.25">
      <c r="A198" s="294"/>
      <c r="B198" s="294"/>
      <c r="D198" s="294"/>
    </row>
    <row r="199" spans="1:4" x14ac:dyDescent="0.25">
      <c r="A199" s="294"/>
      <c r="B199" s="294"/>
      <c r="D199" s="294"/>
    </row>
    <row r="200" spans="1:4" x14ac:dyDescent="0.25">
      <c r="A200" s="294"/>
      <c r="B200" s="294"/>
      <c r="D200" s="294"/>
    </row>
    <row r="201" spans="1:4" x14ac:dyDescent="0.25">
      <c r="A201" s="294"/>
      <c r="B201" s="294"/>
      <c r="D201" s="294"/>
    </row>
    <row r="202" spans="1:4" x14ac:dyDescent="0.25">
      <c r="A202" s="294"/>
      <c r="B202" s="294"/>
      <c r="D202" s="294"/>
    </row>
    <row r="203" spans="1:4" x14ac:dyDescent="0.25">
      <c r="A203" s="294"/>
      <c r="B203" s="294"/>
      <c r="D203" s="294"/>
    </row>
    <row r="204" spans="1:4" x14ac:dyDescent="0.25">
      <c r="A204" s="294"/>
      <c r="B204" s="294"/>
      <c r="D204" s="294"/>
    </row>
    <row r="205" spans="1:4" x14ac:dyDescent="0.25">
      <c r="A205" s="294"/>
      <c r="B205" s="294"/>
      <c r="D205" s="294"/>
    </row>
    <row r="206" spans="1:4" x14ac:dyDescent="0.25">
      <c r="A206" s="294"/>
      <c r="B206" s="294"/>
      <c r="D206" s="294"/>
    </row>
    <row r="207" spans="1:4" x14ac:dyDescent="0.25">
      <c r="A207" s="294"/>
      <c r="B207" s="294"/>
      <c r="D207" s="294"/>
    </row>
    <row r="208" spans="1:4" x14ac:dyDescent="0.25">
      <c r="A208" s="294"/>
      <c r="B208" s="294"/>
      <c r="D208" s="294"/>
    </row>
    <row r="209" spans="1:4" x14ac:dyDescent="0.25">
      <c r="A209" s="294"/>
      <c r="B209" s="294"/>
      <c r="D209" s="294"/>
    </row>
    <row r="210" spans="1:4" x14ac:dyDescent="0.25">
      <c r="A210" s="294"/>
      <c r="B210" s="294"/>
      <c r="D210" s="294"/>
    </row>
    <row r="211" spans="1:4" x14ac:dyDescent="0.25">
      <c r="A211" s="294"/>
      <c r="B211" s="294"/>
      <c r="D211" s="294"/>
    </row>
    <row r="212" spans="1:4" x14ac:dyDescent="0.25">
      <c r="A212" s="294"/>
      <c r="B212" s="294"/>
      <c r="D212" s="294"/>
    </row>
    <row r="213" spans="1:4" x14ac:dyDescent="0.25">
      <c r="A213" s="294"/>
      <c r="B213" s="294"/>
      <c r="D213" s="294"/>
    </row>
    <row r="214" spans="1:4" x14ac:dyDescent="0.25">
      <c r="A214" s="294"/>
      <c r="B214" s="294"/>
      <c r="D214" s="294"/>
    </row>
    <row r="215" spans="1:4" x14ac:dyDescent="0.25">
      <c r="A215" s="294"/>
      <c r="B215" s="294"/>
      <c r="D215" s="294"/>
    </row>
    <row r="216" spans="1:4" x14ac:dyDescent="0.25">
      <c r="A216" s="294"/>
      <c r="B216" s="294"/>
      <c r="D216" s="294"/>
    </row>
    <row r="217" spans="1:4" x14ac:dyDescent="0.25">
      <c r="A217" s="294"/>
      <c r="B217" s="294"/>
      <c r="D217" s="294"/>
    </row>
    <row r="218" spans="1:4" x14ac:dyDescent="0.25">
      <c r="A218" s="294"/>
      <c r="B218" s="294"/>
      <c r="D218" s="294"/>
    </row>
    <row r="219" spans="1:4" x14ac:dyDescent="0.25">
      <c r="A219" s="294"/>
      <c r="B219" s="294"/>
      <c r="D219" s="294"/>
    </row>
    <row r="220" spans="1:4" x14ac:dyDescent="0.25">
      <c r="A220" s="294"/>
      <c r="B220" s="294"/>
      <c r="D220" s="294"/>
    </row>
    <row r="221" spans="1:4" x14ac:dyDescent="0.25">
      <c r="A221" s="294"/>
      <c r="B221" s="294"/>
      <c r="D221" s="294"/>
    </row>
    <row r="222" spans="1:4" x14ac:dyDescent="0.25">
      <c r="A222" s="294"/>
      <c r="B222" s="294"/>
      <c r="D222" s="294"/>
    </row>
    <row r="223" spans="1:4" x14ac:dyDescent="0.25">
      <c r="A223" s="294"/>
      <c r="B223" s="294"/>
      <c r="D223" s="294"/>
    </row>
    <row r="224" spans="1:4" x14ac:dyDescent="0.25">
      <c r="A224" s="294"/>
      <c r="B224" s="294"/>
      <c r="D224" s="294"/>
    </row>
    <row r="225" spans="1:4" x14ac:dyDescent="0.25">
      <c r="A225" s="294"/>
      <c r="B225" s="294"/>
      <c r="D225" s="294"/>
    </row>
    <row r="226" spans="1:4" x14ac:dyDescent="0.25">
      <c r="A226" s="294"/>
      <c r="B226" s="294"/>
      <c r="D226" s="294"/>
    </row>
    <row r="227" spans="1:4" x14ac:dyDescent="0.25">
      <c r="A227" s="294"/>
      <c r="B227" s="294"/>
      <c r="D227" s="294"/>
    </row>
    <row r="228" spans="1:4" x14ac:dyDescent="0.25">
      <c r="A228" s="294"/>
      <c r="B228" s="294"/>
      <c r="D228" s="294"/>
    </row>
    <row r="229" spans="1:4" x14ac:dyDescent="0.25">
      <c r="A229" s="294"/>
      <c r="B229" s="294"/>
      <c r="D229" s="294"/>
    </row>
    <row r="230" spans="1:4" x14ac:dyDescent="0.25">
      <c r="A230" s="294"/>
      <c r="B230" s="294"/>
      <c r="D230" s="294"/>
    </row>
    <row r="231" spans="1:4" x14ac:dyDescent="0.25">
      <c r="A231" s="294"/>
      <c r="B231" s="294"/>
      <c r="D231" s="294"/>
    </row>
    <row r="232" spans="1:4" x14ac:dyDescent="0.25">
      <c r="A232" s="294"/>
      <c r="B232" s="294"/>
      <c r="D232" s="294"/>
    </row>
    <row r="233" spans="1:4" x14ac:dyDescent="0.25">
      <c r="A233" s="294"/>
      <c r="B233" s="294"/>
      <c r="D233" s="294"/>
    </row>
    <row r="234" spans="1:4" x14ac:dyDescent="0.25">
      <c r="A234" s="294"/>
      <c r="B234" s="294"/>
      <c r="D234" s="294"/>
    </row>
    <row r="235" spans="1:4" x14ac:dyDescent="0.25">
      <c r="A235" s="294"/>
      <c r="B235" s="294"/>
      <c r="D235" s="294"/>
    </row>
    <row r="236" spans="1:4" x14ac:dyDescent="0.25">
      <c r="A236" s="294"/>
      <c r="B236" s="294"/>
      <c r="D236" s="294"/>
    </row>
    <row r="237" spans="1:4" x14ac:dyDescent="0.25">
      <c r="A237" s="294"/>
      <c r="B237" s="294"/>
      <c r="D237" s="294"/>
    </row>
    <row r="238" spans="1:4" x14ac:dyDescent="0.25">
      <c r="A238" s="294"/>
      <c r="B238" s="294"/>
      <c r="D238" s="294"/>
    </row>
    <row r="239" spans="1:4" x14ac:dyDescent="0.25">
      <c r="A239" s="294"/>
      <c r="B239" s="294"/>
      <c r="D239" s="294"/>
    </row>
    <row r="240" spans="1:4" x14ac:dyDescent="0.25">
      <c r="A240" s="294"/>
      <c r="B240" s="294"/>
      <c r="D240" s="294"/>
    </row>
    <row r="241" spans="1:4" x14ac:dyDescent="0.25">
      <c r="A241" s="294"/>
      <c r="B241" s="294"/>
      <c r="D241" s="294"/>
    </row>
    <row r="242" spans="1:4" x14ac:dyDescent="0.25">
      <c r="A242" s="294"/>
      <c r="B242" s="294"/>
      <c r="D242" s="294"/>
    </row>
    <row r="243" spans="1:4" x14ac:dyDescent="0.25">
      <c r="A243" s="294"/>
      <c r="B243" s="294"/>
      <c r="D243" s="294"/>
    </row>
    <row r="244" spans="1:4" x14ac:dyDescent="0.25">
      <c r="A244" s="294"/>
      <c r="B244" s="294"/>
      <c r="D244" s="294"/>
    </row>
    <row r="245" spans="1:4" x14ac:dyDescent="0.25">
      <c r="A245" s="294"/>
      <c r="B245" s="294"/>
      <c r="D245" s="294"/>
    </row>
    <row r="246" spans="1:4" x14ac:dyDescent="0.25">
      <c r="A246" s="294"/>
      <c r="B246" s="294"/>
      <c r="D246" s="294"/>
    </row>
    <row r="247" spans="1:4" x14ac:dyDescent="0.25">
      <c r="A247" s="294"/>
      <c r="B247" s="294"/>
      <c r="D247" s="294"/>
    </row>
    <row r="248" spans="1:4" x14ac:dyDescent="0.25">
      <c r="A248" s="294"/>
      <c r="B248" s="294"/>
      <c r="D248" s="294"/>
    </row>
    <row r="249" spans="1:4" x14ac:dyDescent="0.25">
      <c r="A249" s="294"/>
      <c r="B249" s="294"/>
      <c r="D249" s="294"/>
    </row>
    <row r="250" spans="1:4" x14ac:dyDescent="0.25">
      <c r="A250" s="294"/>
      <c r="B250" s="294"/>
      <c r="D250" s="294"/>
    </row>
    <row r="251" spans="1:4" x14ac:dyDescent="0.25">
      <c r="A251" s="294"/>
      <c r="B251" s="294"/>
      <c r="D251" s="294"/>
    </row>
    <row r="252" spans="1:4" x14ac:dyDescent="0.25">
      <c r="A252" s="294"/>
      <c r="B252" s="294"/>
      <c r="D252" s="294"/>
    </row>
    <row r="253" spans="1:4" x14ac:dyDescent="0.25">
      <c r="A253" s="294"/>
      <c r="B253" s="294"/>
      <c r="D253" s="294"/>
    </row>
    <row r="254" spans="1:4" x14ac:dyDescent="0.25">
      <c r="A254" s="294"/>
      <c r="B254" s="294"/>
      <c r="D254" s="294"/>
    </row>
    <row r="255" spans="1:4" x14ac:dyDescent="0.25">
      <c r="A255" s="294"/>
      <c r="B255" s="294"/>
      <c r="D255" s="294"/>
    </row>
    <row r="256" spans="1:4" x14ac:dyDescent="0.25">
      <c r="A256" s="294"/>
      <c r="B256" s="294"/>
      <c r="D256" s="294"/>
    </row>
    <row r="257" spans="1:4" x14ac:dyDescent="0.25">
      <c r="A257" s="294"/>
      <c r="B257" s="294"/>
      <c r="D257" s="294"/>
    </row>
    <row r="258" spans="1:4" x14ac:dyDescent="0.25">
      <c r="A258" s="294"/>
      <c r="B258" s="294"/>
      <c r="D258" s="294"/>
    </row>
    <row r="259" spans="1:4" x14ac:dyDescent="0.25">
      <c r="A259" s="294"/>
      <c r="B259" s="294"/>
      <c r="D259" s="294"/>
    </row>
    <row r="260" spans="1:4" x14ac:dyDescent="0.25">
      <c r="A260" s="294"/>
      <c r="B260" s="294"/>
      <c r="D260" s="294"/>
    </row>
    <row r="261" spans="1:4" x14ac:dyDescent="0.25">
      <c r="A261" s="294"/>
      <c r="B261" s="294"/>
      <c r="D261" s="294"/>
    </row>
    <row r="262" spans="1:4" x14ac:dyDescent="0.25">
      <c r="A262" s="294"/>
      <c r="B262" s="294"/>
      <c r="D262" s="294"/>
    </row>
    <row r="263" spans="1:4" x14ac:dyDescent="0.25">
      <c r="A263" s="294"/>
      <c r="B263" s="294"/>
      <c r="D263" s="294"/>
    </row>
    <row r="264" spans="1:4" x14ac:dyDescent="0.25">
      <c r="A264" s="294"/>
      <c r="B264" s="294"/>
      <c r="D264" s="294"/>
    </row>
    <row r="265" spans="1:4" x14ac:dyDescent="0.25">
      <c r="A265" s="294"/>
      <c r="B265" s="294"/>
      <c r="D265" s="294"/>
    </row>
    <row r="266" spans="1:4" x14ac:dyDescent="0.25">
      <c r="A266" s="294"/>
      <c r="B266" s="294"/>
      <c r="D266" s="294"/>
    </row>
    <row r="267" spans="1:4" x14ac:dyDescent="0.25">
      <c r="A267" s="294"/>
      <c r="B267" s="294"/>
      <c r="D267" s="294"/>
    </row>
    <row r="268" spans="1:4" x14ac:dyDescent="0.25">
      <c r="A268" s="294"/>
      <c r="B268" s="294"/>
      <c r="D268" s="294"/>
    </row>
    <row r="269" spans="1:4" x14ac:dyDescent="0.25">
      <c r="A269" s="294"/>
      <c r="B269" s="294"/>
      <c r="D269" s="294"/>
    </row>
    <row r="270" spans="1:4" x14ac:dyDescent="0.25">
      <c r="A270" s="294"/>
      <c r="B270" s="294"/>
      <c r="D270" s="294"/>
    </row>
    <row r="271" spans="1:4" x14ac:dyDescent="0.25">
      <c r="A271" s="294"/>
      <c r="B271" s="294"/>
      <c r="D271" s="294"/>
    </row>
    <row r="272" spans="1:4" x14ac:dyDescent="0.25">
      <c r="A272" s="294"/>
      <c r="B272" s="294"/>
      <c r="D272" s="294"/>
    </row>
    <row r="273" spans="1:4" x14ac:dyDescent="0.25">
      <c r="A273" s="294"/>
      <c r="B273" s="294"/>
      <c r="D273" s="294"/>
    </row>
    <row r="274" spans="1:4" x14ac:dyDescent="0.25">
      <c r="A274" s="294"/>
      <c r="B274" s="294"/>
      <c r="D274" s="294"/>
    </row>
    <row r="275" spans="1:4" x14ac:dyDescent="0.25">
      <c r="A275" s="294"/>
      <c r="B275" s="294"/>
      <c r="D275" s="294"/>
    </row>
    <row r="276" spans="1:4" x14ac:dyDescent="0.25">
      <c r="A276" s="294"/>
      <c r="B276" s="294"/>
      <c r="D276" s="294"/>
    </row>
    <row r="277" spans="1:4" x14ac:dyDescent="0.25">
      <c r="A277" s="294"/>
      <c r="B277" s="294"/>
      <c r="D277" s="294"/>
    </row>
    <row r="278" spans="1:4" x14ac:dyDescent="0.25">
      <c r="A278" s="294"/>
      <c r="B278" s="294"/>
      <c r="D278" s="294"/>
    </row>
    <row r="279" spans="1:4" x14ac:dyDescent="0.25">
      <c r="A279" s="294"/>
      <c r="B279" s="294"/>
      <c r="D279" s="294"/>
    </row>
    <row r="280" spans="1:4" x14ac:dyDescent="0.25">
      <c r="A280" s="294"/>
      <c r="B280" s="294"/>
      <c r="D280" s="294"/>
    </row>
    <row r="281" spans="1:4" x14ac:dyDescent="0.25">
      <c r="A281" s="294"/>
      <c r="B281" s="294"/>
      <c r="D281" s="294"/>
    </row>
    <row r="282" spans="1:4" x14ac:dyDescent="0.25">
      <c r="A282" s="294"/>
      <c r="B282" s="294"/>
      <c r="D282" s="294"/>
    </row>
    <row r="283" spans="1:4" x14ac:dyDescent="0.25">
      <c r="A283" s="294"/>
      <c r="B283" s="294"/>
      <c r="D283" s="294"/>
    </row>
    <row r="284" spans="1:4" x14ac:dyDescent="0.25">
      <c r="A284" s="294"/>
      <c r="B284" s="294"/>
      <c r="D284" s="294"/>
    </row>
    <row r="285" spans="1:4" x14ac:dyDescent="0.25">
      <c r="A285" s="294"/>
      <c r="B285" s="294"/>
      <c r="D285" s="294"/>
    </row>
    <row r="286" spans="1:4" x14ac:dyDescent="0.25">
      <c r="A286" s="294"/>
      <c r="B286" s="294"/>
      <c r="D286" s="294"/>
    </row>
    <row r="287" spans="1:4" x14ac:dyDescent="0.25">
      <c r="A287" s="294"/>
      <c r="B287" s="294"/>
      <c r="D287" s="294"/>
    </row>
    <row r="288" spans="1:4" x14ac:dyDescent="0.25">
      <c r="A288" s="294"/>
      <c r="B288" s="294"/>
      <c r="D288" s="294"/>
    </row>
    <row r="289" spans="1:4" x14ac:dyDescent="0.25">
      <c r="A289" s="294"/>
      <c r="B289" s="294"/>
      <c r="D289" s="294"/>
    </row>
    <row r="290" spans="1:4" x14ac:dyDescent="0.25">
      <c r="A290" s="294"/>
      <c r="B290" s="294"/>
      <c r="D290" s="294"/>
    </row>
    <row r="291" spans="1:4" x14ac:dyDescent="0.25">
      <c r="A291" s="294"/>
      <c r="B291" s="294"/>
      <c r="D291" s="294"/>
    </row>
    <row r="292" spans="1:4" x14ac:dyDescent="0.25">
      <c r="A292" s="294"/>
      <c r="B292" s="294"/>
      <c r="D292" s="294"/>
    </row>
    <row r="293" spans="1:4" x14ac:dyDescent="0.25">
      <c r="A293" s="294"/>
      <c r="B293" s="294"/>
      <c r="D293" s="294"/>
    </row>
    <row r="294" spans="1:4" x14ac:dyDescent="0.25">
      <c r="A294" s="294"/>
      <c r="B294" s="294"/>
      <c r="D294" s="294"/>
    </row>
    <row r="295" spans="1:4" x14ac:dyDescent="0.25">
      <c r="A295" s="294"/>
      <c r="B295" s="294"/>
      <c r="D295" s="294"/>
    </row>
    <row r="296" spans="1:4" x14ac:dyDescent="0.25">
      <c r="A296" s="294"/>
      <c r="B296" s="294"/>
      <c r="D296" s="294"/>
    </row>
    <row r="297" spans="1:4" x14ac:dyDescent="0.25">
      <c r="A297" s="294"/>
      <c r="B297" s="294"/>
      <c r="D297" s="294"/>
    </row>
    <row r="298" spans="1:4" x14ac:dyDescent="0.25">
      <c r="A298" s="294"/>
      <c r="B298" s="294"/>
      <c r="D298" s="294"/>
    </row>
    <row r="299" spans="1:4" x14ac:dyDescent="0.25">
      <c r="A299" s="294"/>
      <c r="B299" s="294"/>
      <c r="D299" s="294"/>
    </row>
    <row r="300" spans="1:4" x14ac:dyDescent="0.25">
      <c r="A300" s="294"/>
      <c r="B300" s="294"/>
      <c r="D300" s="294"/>
    </row>
    <row r="301" spans="1:4" x14ac:dyDescent="0.25">
      <c r="A301" s="294"/>
      <c r="B301" s="294"/>
      <c r="D301" s="294"/>
    </row>
    <row r="302" spans="1:4" x14ac:dyDescent="0.25">
      <c r="A302" s="294"/>
      <c r="B302" s="294"/>
      <c r="D302" s="294"/>
    </row>
    <row r="303" spans="1:4" x14ac:dyDescent="0.25">
      <c r="A303" s="294"/>
      <c r="B303" s="294"/>
      <c r="D303" s="294"/>
    </row>
    <row r="304" spans="1:4" x14ac:dyDescent="0.25">
      <c r="A304" s="294"/>
      <c r="B304" s="294"/>
      <c r="D304" s="294"/>
    </row>
    <row r="305" spans="1:4" x14ac:dyDescent="0.25">
      <c r="A305" s="294"/>
      <c r="B305" s="294"/>
      <c r="D305" s="294"/>
    </row>
    <row r="306" spans="1:4" x14ac:dyDescent="0.25">
      <c r="A306" s="294"/>
      <c r="B306" s="294"/>
      <c r="D306" s="294"/>
    </row>
    <row r="307" spans="1:4" x14ac:dyDescent="0.25">
      <c r="A307" s="294"/>
      <c r="B307" s="294"/>
      <c r="D307" s="294"/>
    </row>
    <row r="308" spans="1:4" x14ac:dyDescent="0.25">
      <c r="A308" s="294"/>
      <c r="B308" s="294"/>
      <c r="D308" s="294"/>
    </row>
    <row r="309" spans="1:4" x14ac:dyDescent="0.25">
      <c r="A309" s="294"/>
      <c r="B309" s="294"/>
      <c r="D309" s="294"/>
    </row>
    <row r="310" spans="1:4" x14ac:dyDescent="0.25">
      <c r="A310" s="294"/>
      <c r="B310" s="294"/>
      <c r="D310" s="294"/>
    </row>
    <row r="311" spans="1:4" x14ac:dyDescent="0.25">
      <c r="A311" s="294"/>
      <c r="B311" s="294"/>
      <c r="D311" s="294"/>
    </row>
    <row r="312" spans="1:4" x14ac:dyDescent="0.25">
      <c r="A312" s="294"/>
      <c r="B312" s="294"/>
      <c r="D312" s="294"/>
    </row>
    <row r="313" spans="1:4" x14ac:dyDescent="0.25">
      <c r="A313" s="294"/>
      <c r="B313" s="294"/>
      <c r="D313" s="294"/>
    </row>
    <row r="314" spans="1:4" x14ac:dyDescent="0.25">
      <c r="A314" s="294"/>
      <c r="B314" s="294"/>
      <c r="D314" s="294"/>
    </row>
    <row r="315" spans="1:4" x14ac:dyDescent="0.25">
      <c r="A315" s="294"/>
      <c r="B315" s="294"/>
      <c r="D315" s="294"/>
    </row>
    <row r="316" spans="1:4" x14ac:dyDescent="0.25">
      <c r="A316" s="294"/>
      <c r="B316" s="294"/>
      <c r="D316" s="294"/>
    </row>
    <row r="317" spans="1:4" x14ac:dyDescent="0.25">
      <c r="A317" s="294"/>
      <c r="B317" s="294"/>
      <c r="D317" s="294"/>
    </row>
    <row r="318" spans="1:4" x14ac:dyDescent="0.25">
      <c r="A318" s="294"/>
      <c r="B318" s="294"/>
      <c r="D318" s="294"/>
    </row>
    <row r="319" spans="1:4" x14ac:dyDescent="0.25">
      <c r="A319" s="294"/>
      <c r="B319" s="294"/>
      <c r="D319" s="294"/>
    </row>
    <row r="320" spans="1:4" x14ac:dyDescent="0.25">
      <c r="A320" s="294"/>
      <c r="B320" s="294"/>
      <c r="D320" s="294"/>
    </row>
    <row r="321" spans="1:4" x14ac:dyDescent="0.25">
      <c r="A321" s="294"/>
      <c r="B321" s="294"/>
      <c r="D321" s="294"/>
    </row>
    <row r="322" spans="1:4" x14ac:dyDescent="0.25">
      <c r="A322" s="294"/>
      <c r="B322" s="294"/>
      <c r="D322" s="294"/>
    </row>
    <row r="323" spans="1:4" x14ac:dyDescent="0.25">
      <c r="A323" s="294"/>
      <c r="B323" s="294"/>
      <c r="D323" s="294"/>
    </row>
    <row r="324" spans="1:4" x14ac:dyDescent="0.25">
      <c r="A324" s="294"/>
      <c r="B324" s="294"/>
      <c r="D324" s="294"/>
    </row>
    <row r="325" spans="1:4" x14ac:dyDescent="0.25">
      <c r="A325" s="294"/>
      <c r="B325" s="294"/>
      <c r="D325" s="294"/>
    </row>
    <row r="326" spans="1:4" x14ac:dyDescent="0.25">
      <c r="A326" s="294"/>
      <c r="B326" s="294"/>
      <c r="D326" s="294"/>
    </row>
    <row r="327" spans="1:4" x14ac:dyDescent="0.25">
      <c r="A327" s="294"/>
      <c r="B327" s="294"/>
      <c r="D327" s="294"/>
    </row>
    <row r="328" spans="1:4" x14ac:dyDescent="0.25">
      <c r="A328" s="294"/>
      <c r="B328" s="294"/>
      <c r="D328" s="294"/>
    </row>
    <row r="329" spans="1:4" x14ac:dyDescent="0.25">
      <c r="A329" s="294"/>
      <c r="B329" s="294"/>
      <c r="D329" s="294"/>
    </row>
    <row r="330" spans="1:4" x14ac:dyDescent="0.25">
      <c r="A330" s="294"/>
      <c r="B330" s="294"/>
      <c r="D330" s="294"/>
    </row>
    <row r="331" spans="1:4" x14ac:dyDescent="0.25">
      <c r="A331" s="294"/>
      <c r="B331" s="294"/>
      <c r="D331" s="294"/>
    </row>
    <row r="332" spans="1:4" x14ac:dyDescent="0.25">
      <c r="A332" s="294"/>
      <c r="B332" s="294"/>
      <c r="D332" s="294"/>
    </row>
    <row r="333" spans="1:4" x14ac:dyDescent="0.25">
      <c r="A333" s="294"/>
      <c r="B333" s="294"/>
      <c r="D333" s="294"/>
    </row>
    <row r="334" spans="1:4" x14ac:dyDescent="0.25">
      <c r="A334" s="294"/>
      <c r="B334" s="294"/>
      <c r="D334" s="294"/>
    </row>
    <row r="335" spans="1:4" x14ac:dyDescent="0.25">
      <c r="A335" s="294"/>
      <c r="B335" s="294"/>
      <c r="D335" s="294"/>
    </row>
    <row r="336" spans="1:4" x14ac:dyDescent="0.25">
      <c r="A336" s="294"/>
      <c r="B336" s="294"/>
      <c r="D336" s="294"/>
    </row>
    <row r="337" spans="1:4" x14ac:dyDescent="0.25">
      <c r="A337" s="294"/>
      <c r="B337" s="294"/>
      <c r="D337" s="294"/>
    </row>
    <row r="338" spans="1:4" x14ac:dyDescent="0.25">
      <c r="A338" s="294"/>
      <c r="B338" s="294"/>
      <c r="D338" s="294"/>
    </row>
    <row r="339" spans="1:4" x14ac:dyDescent="0.25">
      <c r="A339" s="294"/>
      <c r="B339" s="294"/>
      <c r="D339" s="294"/>
    </row>
    <row r="340" spans="1:4" x14ac:dyDescent="0.25">
      <c r="A340" s="294"/>
      <c r="B340" s="294"/>
      <c r="D340" s="294"/>
    </row>
    <row r="341" spans="1:4" x14ac:dyDescent="0.25">
      <c r="A341" s="294"/>
      <c r="B341" s="294"/>
      <c r="D341" s="294"/>
    </row>
    <row r="342" spans="1:4" x14ac:dyDescent="0.25">
      <c r="A342" s="294"/>
      <c r="B342" s="294"/>
      <c r="D342" s="294"/>
    </row>
    <row r="343" spans="1:4" x14ac:dyDescent="0.25">
      <c r="A343" s="294"/>
      <c r="B343" s="294"/>
      <c r="D343" s="294"/>
    </row>
    <row r="344" spans="1:4" x14ac:dyDescent="0.25">
      <c r="A344" s="294"/>
      <c r="B344" s="294"/>
      <c r="D344" s="294"/>
    </row>
    <row r="345" spans="1:4" x14ac:dyDescent="0.25">
      <c r="A345" s="294"/>
      <c r="B345" s="294"/>
      <c r="D345" s="294"/>
    </row>
    <row r="346" spans="1:4" x14ac:dyDescent="0.25">
      <c r="A346" s="294"/>
      <c r="B346" s="294"/>
      <c r="D346" s="294"/>
    </row>
    <row r="347" spans="1:4" x14ac:dyDescent="0.25">
      <c r="A347" s="294"/>
      <c r="B347" s="294"/>
      <c r="D347" s="294"/>
    </row>
    <row r="348" spans="1:4" x14ac:dyDescent="0.25">
      <c r="A348" s="294"/>
      <c r="B348" s="294"/>
      <c r="D348" s="294"/>
    </row>
    <row r="349" spans="1:4" x14ac:dyDescent="0.25">
      <c r="A349" s="294"/>
      <c r="B349" s="294"/>
      <c r="D349" s="294"/>
    </row>
    <row r="350" spans="1:4" x14ac:dyDescent="0.25">
      <c r="A350" s="294"/>
      <c r="B350" s="294"/>
      <c r="D350" s="294"/>
    </row>
    <row r="351" spans="1:4" x14ac:dyDescent="0.25">
      <c r="A351" s="294"/>
      <c r="B351" s="294"/>
      <c r="D351" s="294"/>
    </row>
    <row r="352" spans="1:4" x14ac:dyDescent="0.25">
      <c r="A352" s="294"/>
      <c r="B352" s="294"/>
      <c r="D352" s="294"/>
    </row>
    <row r="353" spans="1:4" x14ac:dyDescent="0.25">
      <c r="A353" s="294"/>
      <c r="B353" s="294"/>
      <c r="D353" s="294"/>
    </row>
    <row r="354" spans="1:4" x14ac:dyDescent="0.25">
      <c r="A354" s="294"/>
      <c r="B354" s="294"/>
      <c r="D354" s="294"/>
    </row>
    <row r="355" spans="1:4" x14ac:dyDescent="0.25">
      <c r="A355" s="294"/>
      <c r="B355" s="294"/>
      <c r="D355" s="294"/>
    </row>
    <row r="356" spans="1:4" x14ac:dyDescent="0.25">
      <c r="A356" s="294"/>
      <c r="B356" s="294"/>
      <c r="D356" s="294"/>
    </row>
    <row r="357" spans="1:4" x14ac:dyDescent="0.25">
      <c r="A357" s="294"/>
      <c r="B357" s="294"/>
      <c r="D357" s="294"/>
    </row>
    <row r="358" spans="1:4" x14ac:dyDescent="0.25">
      <c r="A358" s="294"/>
      <c r="B358" s="294"/>
      <c r="D358" s="294"/>
    </row>
    <row r="359" spans="1:4" x14ac:dyDescent="0.25">
      <c r="A359" s="294"/>
      <c r="B359" s="294"/>
      <c r="D359" s="294"/>
    </row>
    <row r="360" spans="1:4" x14ac:dyDescent="0.25">
      <c r="A360" s="294"/>
      <c r="B360" s="294"/>
      <c r="D360" s="294"/>
    </row>
    <row r="361" spans="1:4" x14ac:dyDescent="0.25">
      <c r="A361" s="294"/>
      <c r="B361" s="294"/>
      <c r="D361" s="294"/>
    </row>
    <row r="362" spans="1:4" x14ac:dyDescent="0.25">
      <c r="A362" s="294"/>
      <c r="B362" s="294"/>
      <c r="D362" s="294"/>
    </row>
    <row r="363" spans="1:4" x14ac:dyDescent="0.25">
      <c r="A363" s="294"/>
      <c r="B363" s="294"/>
      <c r="D363" s="294"/>
    </row>
    <row r="364" spans="1:4" x14ac:dyDescent="0.25">
      <c r="A364" s="294"/>
      <c r="B364" s="294"/>
      <c r="D364" s="294"/>
    </row>
    <row r="365" spans="1:4" x14ac:dyDescent="0.25">
      <c r="A365" s="294"/>
      <c r="B365" s="294"/>
      <c r="D365" s="294"/>
    </row>
    <row r="366" spans="1:4" x14ac:dyDescent="0.25">
      <c r="A366" s="294"/>
      <c r="B366" s="294"/>
      <c r="D366" s="294"/>
    </row>
    <row r="367" spans="1:4" x14ac:dyDescent="0.25">
      <c r="A367" s="294"/>
      <c r="B367" s="294"/>
      <c r="D367" s="294"/>
    </row>
    <row r="368" spans="1:4" x14ac:dyDescent="0.25">
      <c r="A368" s="294"/>
      <c r="B368" s="294"/>
      <c r="D368" s="294"/>
    </row>
    <row r="369" spans="1:4" x14ac:dyDescent="0.25">
      <c r="A369" s="294"/>
      <c r="B369" s="294"/>
      <c r="D369" s="294"/>
    </row>
    <row r="370" spans="1:4" x14ac:dyDescent="0.25">
      <c r="A370" s="294"/>
      <c r="B370" s="294"/>
      <c r="D370" s="294"/>
    </row>
    <row r="371" spans="1:4" x14ac:dyDescent="0.25">
      <c r="A371" s="294"/>
      <c r="B371" s="294"/>
      <c r="D371" s="294"/>
    </row>
    <row r="372" spans="1:4" x14ac:dyDescent="0.25">
      <c r="A372" s="294"/>
      <c r="B372" s="294"/>
      <c r="D372" s="294"/>
    </row>
    <row r="373" spans="1:4" x14ac:dyDescent="0.25">
      <c r="A373" s="294"/>
      <c r="B373" s="294"/>
      <c r="D373" s="294"/>
    </row>
    <row r="374" spans="1:4" x14ac:dyDescent="0.25">
      <c r="A374" s="294"/>
      <c r="B374" s="294"/>
      <c r="D374" s="294"/>
    </row>
    <row r="375" spans="1:4" x14ac:dyDescent="0.25">
      <c r="A375" s="294"/>
      <c r="B375" s="294"/>
      <c r="D375" s="294"/>
    </row>
    <row r="376" spans="1:4" x14ac:dyDescent="0.25">
      <c r="A376" s="294"/>
      <c r="B376" s="294"/>
      <c r="D376" s="294"/>
    </row>
    <row r="377" spans="1:4" x14ac:dyDescent="0.25">
      <c r="A377" s="294"/>
      <c r="B377" s="294"/>
      <c r="D377" s="294"/>
    </row>
    <row r="378" spans="1:4" x14ac:dyDescent="0.25">
      <c r="A378" s="294"/>
      <c r="B378" s="294"/>
      <c r="D378" s="294"/>
    </row>
    <row r="379" spans="1:4" x14ac:dyDescent="0.25">
      <c r="A379" s="294"/>
      <c r="B379" s="294"/>
      <c r="D379" s="294"/>
    </row>
    <row r="380" spans="1:4" x14ac:dyDescent="0.25">
      <c r="A380" s="294"/>
      <c r="B380" s="294"/>
      <c r="D380" s="294"/>
    </row>
    <row r="381" spans="1:4" x14ac:dyDescent="0.25">
      <c r="A381" s="294"/>
      <c r="B381" s="294"/>
      <c r="D381" s="294"/>
    </row>
    <row r="382" spans="1:4" x14ac:dyDescent="0.25">
      <c r="A382" s="294"/>
      <c r="B382" s="294"/>
      <c r="D382" s="294"/>
    </row>
    <row r="383" spans="1:4" x14ac:dyDescent="0.25">
      <c r="A383" s="294"/>
      <c r="B383" s="294"/>
      <c r="D383" s="294"/>
    </row>
    <row r="384" spans="1:4" x14ac:dyDescent="0.25">
      <c r="A384" s="294"/>
      <c r="B384" s="294"/>
      <c r="D384" s="294"/>
    </row>
    <row r="385" spans="1:4" x14ac:dyDescent="0.25">
      <c r="A385" s="294"/>
      <c r="B385" s="294"/>
      <c r="D385" s="294"/>
    </row>
    <row r="386" spans="1:4" x14ac:dyDescent="0.25">
      <c r="A386" s="294"/>
      <c r="B386" s="294"/>
      <c r="D386" s="294"/>
    </row>
    <row r="387" spans="1:4" x14ac:dyDescent="0.25">
      <c r="A387" s="294"/>
      <c r="B387" s="294"/>
      <c r="D387" s="294"/>
    </row>
    <row r="388" spans="1:4" x14ac:dyDescent="0.25">
      <c r="A388" s="294"/>
      <c r="B388" s="294"/>
      <c r="D388" s="294"/>
    </row>
    <row r="389" spans="1:4" x14ac:dyDescent="0.25">
      <c r="A389" s="294"/>
      <c r="B389" s="294"/>
      <c r="D389" s="294"/>
    </row>
    <row r="390" spans="1:4" x14ac:dyDescent="0.25">
      <c r="A390" s="294"/>
      <c r="B390" s="294"/>
      <c r="D390" s="294"/>
    </row>
    <row r="391" spans="1:4" x14ac:dyDescent="0.25">
      <c r="A391" s="294"/>
      <c r="B391" s="294"/>
      <c r="D391" s="294"/>
    </row>
    <row r="392" spans="1:4" x14ac:dyDescent="0.25">
      <c r="A392" s="294"/>
      <c r="B392" s="294"/>
      <c r="D392" s="294"/>
    </row>
    <row r="393" spans="1:4" x14ac:dyDescent="0.25">
      <c r="A393" s="294"/>
      <c r="B393" s="294"/>
      <c r="D393" s="294"/>
    </row>
    <row r="394" spans="1:4" x14ac:dyDescent="0.25">
      <c r="A394" s="294"/>
      <c r="B394" s="294"/>
      <c r="D394" s="294"/>
    </row>
    <row r="395" spans="1:4" x14ac:dyDescent="0.25">
      <c r="A395" s="294"/>
      <c r="B395" s="294"/>
      <c r="D395" s="294"/>
    </row>
    <row r="396" spans="1:4" x14ac:dyDescent="0.25">
      <c r="A396" s="294"/>
      <c r="B396" s="294"/>
      <c r="D396" s="294"/>
    </row>
    <row r="397" spans="1:4" x14ac:dyDescent="0.25">
      <c r="A397" s="294"/>
      <c r="B397" s="294"/>
      <c r="D397" s="294"/>
    </row>
    <row r="398" spans="1:4" x14ac:dyDescent="0.25">
      <c r="A398" s="294"/>
      <c r="B398" s="294"/>
      <c r="D398" s="294"/>
    </row>
    <row r="399" spans="1:4" x14ac:dyDescent="0.25">
      <c r="A399" s="294"/>
      <c r="B399" s="294"/>
      <c r="D399" s="294"/>
    </row>
    <row r="400" spans="1:4" x14ac:dyDescent="0.25">
      <c r="A400" s="294"/>
      <c r="B400" s="294"/>
      <c r="D400" s="294"/>
    </row>
    <row r="401" spans="1:4" x14ac:dyDescent="0.25">
      <c r="A401" s="294"/>
      <c r="B401" s="294"/>
      <c r="D401" s="294"/>
    </row>
    <row r="402" spans="1:4" x14ac:dyDescent="0.25">
      <c r="A402" s="294"/>
      <c r="B402" s="294"/>
      <c r="D402" s="294"/>
    </row>
    <row r="403" spans="1:4" x14ac:dyDescent="0.25">
      <c r="A403" s="294"/>
      <c r="B403" s="294"/>
      <c r="D403" s="294"/>
    </row>
    <row r="404" spans="1:4" x14ac:dyDescent="0.25">
      <c r="A404" s="294"/>
      <c r="B404" s="294"/>
      <c r="D404" s="294"/>
    </row>
    <row r="405" spans="1:4" x14ac:dyDescent="0.25">
      <c r="A405" s="294"/>
      <c r="B405" s="294"/>
      <c r="D405" s="294"/>
    </row>
    <row r="406" spans="1:4" x14ac:dyDescent="0.25">
      <c r="A406" s="294"/>
      <c r="B406" s="294"/>
      <c r="D406" s="294"/>
    </row>
    <row r="407" spans="1:4" x14ac:dyDescent="0.25">
      <c r="A407" s="294"/>
      <c r="B407" s="294"/>
      <c r="D407" s="294"/>
    </row>
    <row r="408" spans="1:4" x14ac:dyDescent="0.25">
      <c r="A408" s="294"/>
      <c r="B408" s="294"/>
      <c r="D408" s="294"/>
    </row>
    <row r="409" spans="1:4" x14ac:dyDescent="0.25">
      <c r="A409" s="294"/>
      <c r="B409" s="294"/>
      <c r="D409" s="294"/>
    </row>
    <row r="410" spans="1:4" x14ac:dyDescent="0.25">
      <c r="A410" s="294"/>
      <c r="B410" s="294"/>
      <c r="D410" s="294"/>
    </row>
    <row r="411" spans="1:4" x14ac:dyDescent="0.25">
      <c r="A411" s="294"/>
      <c r="B411" s="294"/>
      <c r="D411" s="294"/>
    </row>
    <row r="412" spans="1:4" x14ac:dyDescent="0.25">
      <c r="A412" s="294"/>
      <c r="B412" s="294"/>
      <c r="D412" s="294"/>
    </row>
    <row r="413" spans="1:4" x14ac:dyDescent="0.25">
      <c r="A413" s="294"/>
      <c r="B413" s="294"/>
      <c r="D413" s="294"/>
    </row>
    <row r="414" spans="1:4" x14ac:dyDescent="0.25">
      <c r="A414" s="294"/>
      <c r="B414" s="294"/>
      <c r="D414" s="294"/>
    </row>
    <row r="415" spans="1:4" x14ac:dyDescent="0.25">
      <c r="A415" s="294"/>
      <c r="B415" s="294"/>
      <c r="D415" s="294"/>
    </row>
    <row r="416" spans="1:4" x14ac:dyDescent="0.25">
      <c r="A416" s="294"/>
      <c r="B416" s="294"/>
      <c r="D416" s="294"/>
    </row>
    <row r="417" spans="1:4" x14ac:dyDescent="0.25">
      <c r="A417" s="294"/>
      <c r="B417" s="294"/>
      <c r="D417" s="294"/>
    </row>
    <row r="418" spans="1:4" x14ac:dyDescent="0.25">
      <c r="A418" s="294"/>
      <c r="B418" s="294"/>
      <c r="D418" s="294"/>
    </row>
    <row r="419" spans="1:4" x14ac:dyDescent="0.25">
      <c r="A419" s="294"/>
      <c r="B419" s="294"/>
      <c r="D419" s="294"/>
    </row>
    <row r="420" spans="1:4" x14ac:dyDescent="0.25">
      <c r="A420" s="294"/>
      <c r="B420" s="294"/>
      <c r="D420" s="294"/>
    </row>
    <row r="421" spans="1:4" x14ac:dyDescent="0.25">
      <c r="A421" s="294"/>
      <c r="B421" s="294"/>
      <c r="D421" s="294"/>
    </row>
    <row r="422" spans="1:4" x14ac:dyDescent="0.25">
      <c r="A422" s="294"/>
      <c r="B422" s="294"/>
      <c r="D422" s="294"/>
    </row>
    <row r="423" spans="1:4" x14ac:dyDescent="0.25">
      <c r="A423" s="294"/>
      <c r="B423" s="294"/>
      <c r="D423" s="294"/>
    </row>
    <row r="424" spans="1:4" x14ac:dyDescent="0.25">
      <c r="A424" s="294"/>
      <c r="B424" s="294"/>
      <c r="D424" s="294"/>
    </row>
    <row r="425" spans="1:4" x14ac:dyDescent="0.25">
      <c r="A425" s="294"/>
      <c r="B425" s="294"/>
      <c r="D425" s="294"/>
    </row>
    <row r="426" spans="1:4" x14ac:dyDescent="0.25">
      <c r="A426" s="294"/>
      <c r="B426" s="294"/>
      <c r="D426" s="294"/>
    </row>
    <row r="427" spans="1:4" x14ac:dyDescent="0.25">
      <c r="A427" s="294"/>
      <c r="B427" s="294"/>
      <c r="D427" s="294"/>
    </row>
    <row r="428" spans="1:4" x14ac:dyDescent="0.25">
      <c r="A428" s="294"/>
      <c r="B428" s="294"/>
      <c r="D428" s="294"/>
    </row>
    <row r="429" spans="1:4" x14ac:dyDescent="0.25">
      <c r="A429" s="294"/>
      <c r="B429" s="294"/>
      <c r="D429" s="294"/>
    </row>
    <row r="430" spans="1:4" x14ac:dyDescent="0.25">
      <c r="A430" s="294"/>
      <c r="B430" s="294"/>
      <c r="D430" s="294"/>
    </row>
    <row r="431" spans="1:4" x14ac:dyDescent="0.25">
      <c r="A431" s="294"/>
      <c r="B431" s="294"/>
      <c r="D431" s="294"/>
    </row>
    <row r="432" spans="1:4" x14ac:dyDescent="0.25">
      <c r="A432" s="294"/>
      <c r="B432" s="294"/>
      <c r="D432" s="294"/>
    </row>
    <row r="433" spans="1:4" x14ac:dyDescent="0.25">
      <c r="A433" s="294"/>
      <c r="B433" s="294"/>
      <c r="D433" s="294"/>
    </row>
    <row r="434" spans="1:4" x14ac:dyDescent="0.25">
      <c r="A434" s="294"/>
      <c r="B434" s="294"/>
      <c r="D434" s="294"/>
    </row>
    <row r="435" spans="1:4" x14ac:dyDescent="0.25">
      <c r="A435" s="294"/>
      <c r="B435" s="294"/>
      <c r="D435" s="294"/>
    </row>
    <row r="436" spans="1:4" x14ac:dyDescent="0.25">
      <c r="A436" s="294"/>
      <c r="B436" s="294"/>
      <c r="D436" s="294"/>
    </row>
    <row r="437" spans="1:4" x14ac:dyDescent="0.25">
      <c r="A437" s="294"/>
      <c r="B437" s="294"/>
      <c r="D437" s="294"/>
    </row>
    <row r="438" spans="1:4" x14ac:dyDescent="0.25">
      <c r="A438" s="294"/>
      <c r="B438" s="294"/>
      <c r="D438" s="294"/>
    </row>
    <row r="439" spans="1:4" x14ac:dyDescent="0.25">
      <c r="A439" s="294"/>
      <c r="B439" s="294"/>
      <c r="D439" s="294"/>
    </row>
    <row r="440" spans="1:4" x14ac:dyDescent="0.25">
      <c r="A440" s="294"/>
      <c r="B440" s="294"/>
      <c r="D440" s="294"/>
    </row>
    <row r="441" spans="1:4" x14ac:dyDescent="0.25">
      <c r="A441" s="294"/>
      <c r="B441" s="294"/>
      <c r="D441" s="294"/>
    </row>
    <row r="442" spans="1:4" x14ac:dyDescent="0.25">
      <c r="A442" s="294"/>
      <c r="B442" s="294"/>
      <c r="D442" s="294"/>
    </row>
    <row r="443" spans="1:4" x14ac:dyDescent="0.25">
      <c r="A443" s="294"/>
      <c r="B443" s="294"/>
      <c r="D443" s="294"/>
    </row>
    <row r="444" spans="1:4" x14ac:dyDescent="0.25">
      <c r="A444" s="294"/>
      <c r="B444" s="294"/>
      <c r="D444" s="294"/>
    </row>
    <row r="445" spans="1:4" x14ac:dyDescent="0.25">
      <c r="A445" s="294"/>
      <c r="B445" s="294"/>
      <c r="D445" s="294"/>
    </row>
    <row r="446" spans="1:4" x14ac:dyDescent="0.25">
      <c r="A446" s="294"/>
      <c r="B446" s="294"/>
      <c r="D446" s="294"/>
    </row>
    <row r="447" spans="1:4" x14ac:dyDescent="0.25">
      <c r="A447" s="294"/>
      <c r="B447" s="294"/>
      <c r="D447" s="294"/>
    </row>
    <row r="448" spans="1:4" x14ac:dyDescent="0.25">
      <c r="A448" s="294"/>
      <c r="B448" s="294"/>
      <c r="D448" s="294"/>
    </row>
    <row r="449" spans="1:4" x14ac:dyDescent="0.25">
      <c r="A449" s="294"/>
      <c r="B449" s="294"/>
      <c r="D449" s="294"/>
    </row>
    <row r="450" spans="1:4" x14ac:dyDescent="0.25">
      <c r="A450" s="294"/>
      <c r="B450" s="294"/>
      <c r="D450" s="294"/>
    </row>
    <row r="451" spans="1:4" x14ac:dyDescent="0.25">
      <c r="A451" s="294"/>
      <c r="B451" s="294"/>
      <c r="D451" s="294"/>
    </row>
    <row r="452" spans="1:4" x14ac:dyDescent="0.25">
      <c r="A452" s="294"/>
      <c r="B452" s="294"/>
      <c r="D452" s="294"/>
    </row>
    <row r="453" spans="1:4" x14ac:dyDescent="0.25">
      <c r="A453" s="294"/>
      <c r="B453" s="294"/>
      <c r="D453" s="294"/>
    </row>
    <row r="454" spans="1:4" x14ac:dyDescent="0.25">
      <c r="A454" s="294"/>
      <c r="B454" s="294"/>
      <c r="D454" s="294"/>
    </row>
    <row r="455" spans="1:4" x14ac:dyDescent="0.25">
      <c r="A455" s="294"/>
      <c r="B455" s="294"/>
      <c r="D455" s="294"/>
    </row>
    <row r="456" spans="1:4" x14ac:dyDescent="0.25">
      <c r="A456" s="294"/>
      <c r="B456" s="294"/>
      <c r="D456" s="294"/>
    </row>
    <row r="457" spans="1:4" x14ac:dyDescent="0.25">
      <c r="A457" s="294"/>
      <c r="B457" s="294"/>
      <c r="D457" s="294"/>
    </row>
    <row r="458" spans="1:4" x14ac:dyDescent="0.25">
      <c r="A458" s="294"/>
      <c r="B458" s="294"/>
      <c r="D458" s="294"/>
    </row>
    <row r="459" spans="1:4" x14ac:dyDescent="0.25">
      <c r="A459" s="294"/>
      <c r="B459" s="294"/>
      <c r="D459" s="294"/>
    </row>
    <row r="460" spans="1:4" x14ac:dyDescent="0.25">
      <c r="A460" s="294"/>
      <c r="B460" s="294"/>
      <c r="D460" s="294"/>
    </row>
    <row r="461" spans="1:4" x14ac:dyDescent="0.25">
      <c r="A461" s="294"/>
      <c r="B461" s="294"/>
      <c r="D461" s="294"/>
    </row>
    <row r="462" spans="1:4" x14ac:dyDescent="0.25">
      <c r="A462" s="294"/>
      <c r="B462" s="294"/>
      <c r="D462" s="294"/>
    </row>
    <row r="463" spans="1:4" x14ac:dyDescent="0.25">
      <c r="A463" s="294"/>
      <c r="B463" s="294"/>
      <c r="D463" s="294"/>
    </row>
    <row r="464" spans="1:4" x14ac:dyDescent="0.25">
      <c r="A464" s="294"/>
      <c r="B464" s="294"/>
      <c r="D464" s="294"/>
    </row>
    <row r="465" spans="1:4" x14ac:dyDescent="0.25">
      <c r="A465" s="294"/>
      <c r="B465" s="294"/>
      <c r="D465" s="294"/>
    </row>
    <row r="466" spans="1:4" x14ac:dyDescent="0.25">
      <c r="A466" s="294"/>
      <c r="B466" s="294"/>
      <c r="D466" s="294"/>
    </row>
    <row r="467" spans="1:4" x14ac:dyDescent="0.25">
      <c r="A467" s="294"/>
      <c r="B467" s="294"/>
      <c r="D467" s="294"/>
    </row>
    <row r="468" spans="1:4" x14ac:dyDescent="0.25">
      <c r="A468" s="294"/>
      <c r="B468" s="294"/>
      <c r="D468" s="294"/>
    </row>
    <row r="469" spans="1:4" x14ac:dyDescent="0.25">
      <c r="A469" s="294"/>
      <c r="B469" s="294"/>
      <c r="D469" s="294"/>
    </row>
    <row r="470" spans="1:4" x14ac:dyDescent="0.25">
      <c r="A470" s="294"/>
      <c r="B470" s="294"/>
      <c r="D470" s="294"/>
    </row>
    <row r="471" spans="1:4" x14ac:dyDescent="0.25">
      <c r="A471" s="294"/>
      <c r="B471" s="294"/>
      <c r="D471" s="294"/>
    </row>
    <row r="472" spans="1:4" x14ac:dyDescent="0.25">
      <c r="A472" s="294"/>
      <c r="B472" s="294"/>
      <c r="D472" s="294"/>
    </row>
    <row r="473" spans="1:4" x14ac:dyDescent="0.25">
      <c r="A473" s="294"/>
      <c r="B473" s="294"/>
      <c r="D473" s="294"/>
    </row>
    <row r="474" spans="1:4" x14ac:dyDescent="0.25">
      <c r="A474" s="294"/>
      <c r="B474" s="294"/>
      <c r="D474" s="294"/>
    </row>
    <row r="475" spans="1:4" x14ac:dyDescent="0.25">
      <c r="A475" s="294"/>
      <c r="B475" s="294"/>
      <c r="D475" s="294"/>
    </row>
    <row r="476" spans="1:4" x14ac:dyDescent="0.25">
      <c r="A476" s="294"/>
      <c r="B476" s="294"/>
      <c r="D476" s="294"/>
    </row>
    <row r="477" spans="1:4" x14ac:dyDescent="0.25">
      <c r="A477" s="294"/>
      <c r="B477" s="294"/>
      <c r="D477" s="294"/>
    </row>
    <row r="478" spans="1:4" x14ac:dyDescent="0.25">
      <c r="A478" s="294"/>
      <c r="B478" s="294"/>
      <c r="D478" s="294"/>
    </row>
    <row r="479" spans="1:4" x14ac:dyDescent="0.25">
      <c r="A479" s="294"/>
      <c r="B479" s="294"/>
      <c r="D479" s="294"/>
    </row>
    <row r="480" spans="1:4" x14ac:dyDescent="0.25">
      <c r="A480" s="294"/>
      <c r="B480" s="294"/>
      <c r="D480" s="294"/>
    </row>
    <row r="481" spans="1:4" x14ac:dyDescent="0.25">
      <c r="A481" s="294"/>
      <c r="B481" s="294"/>
      <c r="D481" s="294"/>
    </row>
    <row r="482" spans="1:4" x14ac:dyDescent="0.25">
      <c r="A482" s="294"/>
      <c r="B482" s="294"/>
      <c r="D482" s="294"/>
    </row>
    <row r="483" spans="1:4" x14ac:dyDescent="0.25">
      <c r="A483" s="294"/>
      <c r="B483" s="294"/>
      <c r="D483" s="294"/>
    </row>
    <row r="484" spans="1:4" x14ac:dyDescent="0.25">
      <c r="A484" s="294"/>
      <c r="B484" s="294"/>
      <c r="D484" s="294"/>
    </row>
    <row r="485" spans="1:4" x14ac:dyDescent="0.25">
      <c r="A485" s="294"/>
      <c r="B485" s="294"/>
      <c r="D485" s="294"/>
    </row>
    <row r="486" spans="1:4" x14ac:dyDescent="0.25">
      <c r="A486" s="294"/>
      <c r="B486" s="294"/>
      <c r="D486" s="294"/>
    </row>
    <row r="487" spans="1:4" x14ac:dyDescent="0.25">
      <c r="A487" s="294"/>
      <c r="B487" s="294"/>
      <c r="D487" s="294"/>
    </row>
    <row r="488" spans="1:4" x14ac:dyDescent="0.25">
      <c r="A488" s="294"/>
      <c r="B488" s="294"/>
      <c r="D488" s="294"/>
    </row>
    <row r="489" spans="1:4" x14ac:dyDescent="0.25">
      <c r="A489" s="294"/>
      <c r="B489" s="294"/>
      <c r="D489" s="294"/>
    </row>
    <row r="490" spans="1:4" x14ac:dyDescent="0.25">
      <c r="A490" s="294"/>
      <c r="B490" s="294"/>
      <c r="D490" s="294"/>
    </row>
    <row r="491" spans="1:4" x14ac:dyDescent="0.25">
      <c r="A491" s="294"/>
      <c r="B491" s="294"/>
      <c r="D491" s="294"/>
    </row>
    <row r="492" spans="1:4" x14ac:dyDescent="0.25">
      <c r="A492" s="294"/>
      <c r="B492" s="294"/>
      <c r="D492" s="294"/>
    </row>
    <row r="493" spans="1:4" x14ac:dyDescent="0.25">
      <c r="A493" s="294"/>
      <c r="B493" s="294"/>
      <c r="D493" s="294"/>
    </row>
    <row r="494" spans="1:4" x14ac:dyDescent="0.25">
      <c r="A494" s="294"/>
      <c r="B494" s="294"/>
      <c r="D494" s="294"/>
    </row>
    <row r="495" spans="1:4" x14ac:dyDescent="0.25">
      <c r="A495" s="294"/>
      <c r="B495" s="294"/>
      <c r="D495" s="294"/>
    </row>
    <row r="496" spans="1:4" x14ac:dyDescent="0.25">
      <c r="A496" s="294"/>
      <c r="B496" s="294"/>
      <c r="D496" s="294"/>
    </row>
    <row r="497" spans="1:4" x14ac:dyDescent="0.25">
      <c r="A497" s="294"/>
      <c r="B497" s="294"/>
      <c r="D497" s="294"/>
    </row>
    <row r="498" spans="1:4" x14ac:dyDescent="0.25">
      <c r="A498" s="294"/>
      <c r="B498" s="294"/>
      <c r="D498" s="294"/>
    </row>
    <row r="499" spans="1:4" x14ac:dyDescent="0.25">
      <c r="A499" s="294"/>
      <c r="B499" s="294"/>
      <c r="D499" s="294"/>
    </row>
    <row r="500" spans="1:4" x14ac:dyDescent="0.25">
      <c r="A500" s="294"/>
      <c r="B500" s="294"/>
      <c r="D500" s="294"/>
    </row>
    <row r="501" spans="1:4" x14ac:dyDescent="0.25">
      <c r="A501" s="294"/>
      <c r="B501" s="294"/>
      <c r="D501" s="294"/>
    </row>
    <row r="502" spans="1:4" x14ac:dyDescent="0.25">
      <c r="A502" s="294"/>
      <c r="B502" s="294"/>
      <c r="D502" s="294"/>
    </row>
    <row r="503" spans="1:4" x14ac:dyDescent="0.25">
      <c r="A503" s="294"/>
      <c r="B503" s="294"/>
      <c r="D503" s="294"/>
    </row>
    <row r="504" spans="1:4" x14ac:dyDescent="0.25">
      <c r="A504" s="294"/>
      <c r="B504" s="294"/>
      <c r="D504" s="294"/>
    </row>
    <row r="505" spans="1:4" x14ac:dyDescent="0.25">
      <c r="A505" s="294"/>
      <c r="B505" s="294"/>
      <c r="D505" s="294"/>
    </row>
    <row r="506" spans="1:4" x14ac:dyDescent="0.25">
      <c r="A506" s="294"/>
      <c r="B506" s="294"/>
      <c r="D506" s="294"/>
    </row>
    <row r="507" spans="1:4" x14ac:dyDescent="0.25">
      <c r="A507" s="294"/>
      <c r="B507" s="294"/>
      <c r="D507" s="294"/>
    </row>
    <row r="508" spans="1:4" x14ac:dyDescent="0.25">
      <c r="A508" s="294"/>
      <c r="B508" s="294"/>
      <c r="D508" s="294"/>
    </row>
    <row r="509" spans="1:4" x14ac:dyDescent="0.25">
      <c r="A509" s="294"/>
      <c r="B509" s="294"/>
      <c r="D509" s="294"/>
    </row>
    <row r="510" spans="1:4" x14ac:dyDescent="0.25">
      <c r="A510" s="294"/>
      <c r="B510" s="294"/>
      <c r="D510" s="294"/>
    </row>
    <row r="511" spans="1:4" x14ac:dyDescent="0.25">
      <c r="A511" s="294"/>
      <c r="B511" s="294"/>
      <c r="D511" s="294"/>
    </row>
    <row r="512" spans="1:4" x14ac:dyDescent="0.25">
      <c r="A512" s="294"/>
      <c r="B512" s="294"/>
      <c r="D512" s="294"/>
    </row>
    <row r="513" spans="1:4" x14ac:dyDescent="0.25">
      <c r="A513" s="294"/>
      <c r="B513" s="294"/>
      <c r="D513" s="294"/>
    </row>
    <row r="514" spans="1:4" x14ac:dyDescent="0.25">
      <c r="A514" s="294"/>
      <c r="B514" s="294"/>
      <c r="D514" s="294"/>
    </row>
    <row r="515" spans="1:4" x14ac:dyDescent="0.25">
      <c r="A515" s="294"/>
      <c r="B515" s="294"/>
      <c r="D515" s="294"/>
    </row>
    <row r="516" spans="1:4" x14ac:dyDescent="0.25">
      <c r="A516" s="294"/>
      <c r="B516" s="294"/>
      <c r="D516" s="294"/>
    </row>
    <row r="517" spans="1:4" x14ac:dyDescent="0.25">
      <c r="A517" s="294"/>
      <c r="B517" s="294"/>
      <c r="D517" s="294"/>
    </row>
    <row r="518" spans="1:4" x14ac:dyDescent="0.25">
      <c r="A518" s="294"/>
      <c r="B518" s="294"/>
      <c r="D518" s="294"/>
    </row>
    <row r="519" spans="1:4" x14ac:dyDescent="0.25">
      <c r="A519" s="294"/>
      <c r="B519" s="294"/>
      <c r="D519" s="294"/>
    </row>
    <row r="520" spans="1:4" x14ac:dyDescent="0.25">
      <c r="A520" s="294"/>
      <c r="B520" s="294"/>
      <c r="D520" s="294"/>
    </row>
    <row r="521" spans="1:4" x14ac:dyDescent="0.25">
      <c r="A521" s="294"/>
      <c r="B521" s="294"/>
      <c r="D521" s="294"/>
    </row>
    <row r="522" spans="1:4" x14ac:dyDescent="0.25">
      <c r="A522" s="294"/>
      <c r="B522" s="294"/>
      <c r="D522" s="294"/>
    </row>
    <row r="523" spans="1:4" x14ac:dyDescent="0.25">
      <c r="A523" s="294"/>
      <c r="B523" s="294"/>
      <c r="D523" s="294"/>
    </row>
    <row r="524" spans="1:4" x14ac:dyDescent="0.25">
      <c r="A524" s="294"/>
      <c r="B524" s="294"/>
      <c r="D524" s="294"/>
    </row>
    <row r="525" spans="1:4" x14ac:dyDescent="0.25">
      <c r="A525" s="294"/>
      <c r="B525" s="294"/>
      <c r="D525" s="294"/>
    </row>
    <row r="526" spans="1:4" x14ac:dyDescent="0.25">
      <c r="A526" s="294"/>
      <c r="B526" s="294"/>
      <c r="D526" s="294"/>
    </row>
    <row r="527" spans="1:4" x14ac:dyDescent="0.25">
      <c r="A527" s="294"/>
      <c r="B527" s="294"/>
      <c r="D527" s="294"/>
    </row>
    <row r="528" spans="1:4" x14ac:dyDescent="0.25">
      <c r="A528" s="294"/>
      <c r="B528" s="294"/>
      <c r="D528" s="294"/>
    </row>
    <row r="529" spans="1:4" x14ac:dyDescent="0.25">
      <c r="A529" s="294"/>
      <c r="B529" s="294"/>
      <c r="D529" s="294"/>
    </row>
    <row r="530" spans="1:4" x14ac:dyDescent="0.25">
      <c r="A530" s="294"/>
      <c r="B530" s="294"/>
      <c r="D530" s="294"/>
    </row>
    <row r="531" spans="1:4" x14ac:dyDescent="0.25">
      <c r="A531" s="294"/>
      <c r="B531" s="294"/>
      <c r="D531" s="294"/>
    </row>
    <row r="532" spans="1:4" x14ac:dyDescent="0.25">
      <c r="A532" s="294"/>
      <c r="B532" s="294"/>
      <c r="D532" s="294"/>
    </row>
    <row r="533" spans="1:4" x14ac:dyDescent="0.25">
      <c r="A533" s="294"/>
      <c r="B533" s="294"/>
      <c r="D533" s="294"/>
    </row>
    <row r="534" spans="1:4" x14ac:dyDescent="0.25">
      <c r="A534" s="294"/>
      <c r="B534" s="294"/>
      <c r="D534" s="294"/>
    </row>
    <row r="535" spans="1:4" x14ac:dyDescent="0.25">
      <c r="A535" s="294"/>
      <c r="B535" s="294"/>
      <c r="D535" s="294"/>
    </row>
    <row r="536" spans="1:4" x14ac:dyDescent="0.25">
      <c r="A536" s="294"/>
      <c r="B536" s="294"/>
      <c r="D536" s="294"/>
    </row>
    <row r="537" spans="1:4" x14ac:dyDescent="0.25">
      <c r="A537" s="294"/>
      <c r="B537" s="294"/>
      <c r="D537" s="294"/>
    </row>
    <row r="538" spans="1:4" x14ac:dyDescent="0.25">
      <c r="A538" s="294"/>
      <c r="B538" s="294"/>
      <c r="D538" s="294"/>
    </row>
    <row r="539" spans="1:4" x14ac:dyDescent="0.25">
      <c r="A539" s="294"/>
      <c r="B539" s="294"/>
      <c r="D539" s="294"/>
    </row>
    <row r="540" spans="1:4" x14ac:dyDescent="0.25">
      <c r="A540" s="294"/>
      <c r="B540" s="294"/>
      <c r="D540" s="294"/>
    </row>
    <row r="541" spans="1:4" x14ac:dyDescent="0.25">
      <c r="A541" s="294"/>
      <c r="B541" s="294"/>
      <c r="D541" s="294"/>
    </row>
    <row r="542" spans="1:4" x14ac:dyDescent="0.25">
      <c r="A542" s="294"/>
      <c r="B542" s="294"/>
      <c r="D542" s="294"/>
    </row>
    <row r="543" spans="1:4" x14ac:dyDescent="0.25">
      <c r="A543" s="294"/>
      <c r="B543" s="294"/>
      <c r="D543" s="294"/>
    </row>
    <row r="544" spans="1:4" x14ac:dyDescent="0.25">
      <c r="A544" s="294"/>
      <c r="B544" s="294"/>
      <c r="D544" s="294"/>
    </row>
    <row r="545" spans="1:4" x14ac:dyDescent="0.25">
      <c r="A545" s="294"/>
      <c r="B545" s="294"/>
      <c r="D545" s="294"/>
    </row>
    <row r="546" spans="1:4" x14ac:dyDescent="0.25">
      <c r="A546" s="294"/>
      <c r="B546" s="294"/>
      <c r="D546" s="294"/>
    </row>
    <row r="547" spans="1:4" x14ac:dyDescent="0.25">
      <c r="A547" s="294"/>
      <c r="B547" s="294"/>
      <c r="D547" s="294"/>
    </row>
    <row r="548" spans="1:4" x14ac:dyDescent="0.25">
      <c r="A548" s="294"/>
      <c r="B548" s="294"/>
      <c r="D548" s="294"/>
    </row>
    <row r="549" spans="1:4" x14ac:dyDescent="0.25">
      <c r="A549" s="294"/>
      <c r="B549" s="294"/>
      <c r="D549" s="294"/>
    </row>
    <row r="550" spans="1:4" x14ac:dyDescent="0.25">
      <c r="A550" s="294"/>
      <c r="B550" s="294"/>
      <c r="D550" s="294"/>
    </row>
    <row r="551" spans="1:4" x14ac:dyDescent="0.25">
      <c r="A551" s="294"/>
      <c r="B551" s="294"/>
      <c r="D551" s="294"/>
    </row>
    <row r="552" spans="1:4" x14ac:dyDescent="0.25">
      <c r="A552" s="294"/>
      <c r="B552" s="294"/>
      <c r="D552" s="294"/>
    </row>
    <row r="553" spans="1:4" x14ac:dyDescent="0.25">
      <c r="A553" s="294"/>
      <c r="B553" s="294"/>
      <c r="D553" s="294"/>
    </row>
    <row r="554" spans="1:4" x14ac:dyDescent="0.25">
      <c r="A554" s="294"/>
      <c r="B554" s="294"/>
      <c r="D554" s="294"/>
    </row>
    <row r="555" spans="1:4" x14ac:dyDescent="0.25">
      <c r="A555" s="294"/>
      <c r="B555" s="294"/>
      <c r="D555" s="294"/>
    </row>
    <row r="556" spans="1:4" x14ac:dyDescent="0.25">
      <c r="A556" s="294"/>
      <c r="B556" s="294"/>
      <c r="D556" s="294"/>
    </row>
    <row r="557" spans="1:4" x14ac:dyDescent="0.25">
      <c r="A557" s="294"/>
      <c r="B557" s="294"/>
      <c r="D557" s="294"/>
    </row>
    <row r="558" spans="1:4" x14ac:dyDescent="0.25">
      <c r="A558" s="294"/>
      <c r="B558" s="294"/>
      <c r="D558" s="294"/>
    </row>
    <row r="559" spans="1:4" x14ac:dyDescent="0.25">
      <c r="A559" s="294"/>
      <c r="B559" s="294"/>
      <c r="D559" s="294"/>
    </row>
    <row r="560" spans="1:4" x14ac:dyDescent="0.25">
      <c r="A560" s="294"/>
      <c r="B560" s="294"/>
      <c r="D560" s="294"/>
    </row>
    <row r="561" spans="1:4" x14ac:dyDescent="0.25">
      <c r="A561" s="294"/>
      <c r="B561" s="294"/>
      <c r="D561" s="294"/>
    </row>
    <row r="562" spans="1:4" x14ac:dyDescent="0.25">
      <c r="A562" s="294"/>
      <c r="B562" s="294"/>
      <c r="D562" s="294"/>
    </row>
    <row r="563" spans="1:4" x14ac:dyDescent="0.25">
      <c r="A563" s="294"/>
      <c r="B563" s="294"/>
      <c r="D563" s="294"/>
    </row>
    <row r="564" spans="1:4" x14ac:dyDescent="0.25">
      <c r="A564" s="294"/>
      <c r="B564" s="294"/>
      <c r="D564" s="294"/>
    </row>
    <row r="565" spans="1:4" x14ac:dyDescent="0.25">
      <c r="A565" s="294"/>
      <c r="B565" s="294"/>
      <c r="D565" s="294"/>
    </row>
    <row r="566" spans="1:4" x14ac:dyDescent="0.25">
      <c r="A566" s="294"/>
      <c r="B566" s="294"/>
      <c r="D566" s="294"/>
    </row>
    <row r="567" spans="1:4" x14ac:dyDescent="0.25">
      <c r="A567" s="294"/>
      <c r="B567" s="294"/>
      <c r="D567" s="294"/>
    </row>
    <row r="568" spans="1:4" x14ac:dyDescent="0.25">
      <c r="A568" s="294"/>
      <c r="B568" s="294"/>
      <c r="D568" s="294"/>
    </row>
    <row r="569" spans="1:4" x14ac:dyDescent="0.25">
      <c r="A569" s="294"/>
      <c r="B569" s="294"/>
      <c r="D569" s="294"/>
    </row>
    <row r="570" spans="1:4" x14ac:dyDescent="0.25">
      <c r="A570" s="294"/>
      <c r="B570" s="294"/>
      <c r="D570" s="294"/>
    </row>
    <row r="571" spans="1:4" x14ac:dyDescent="0.25">
      <c r="A571" s="294"/>
      <c r="B571" s="294"/>
      <c r="D571" s="294"/>
    </row>
    <row r="572" spans="1:4" x14ac:dyDescent="0.25">
      <c r="A572" s="294"/>
      <c r="B572" s="294"/>
      <c r="D572" s="294"/>
    </row>
    <row r="573" spans="1:4" x14ac:dyDescent="0.25">
      <c r="A573" s="294"/>
      <c r="B573" s="294"/>
      <c r="D573" s="294"/>
    </row>
    <row r="574" spans="1:4" x14ac:dyDescent="0.25">
      <c r="A574" s="294"/>
      <c r="B574" s="294"/>
      <c r="D574" s="294"/>
    </row>
    <row r="575" spans="1:4" x14ac:dyDescent="0.25">
      <c r="A575" s="294"/>
      <c r="B575" s="294"/>
      <c r="D575" s="294"/>
    </row>
    <row r="576" spans="1:4" x14ac:dyDescent="0.25">
      <c r="A576" s="294"/>
      <c r="B576" s="294"/>
      <c r="D576" s="294"/>
    </row>
    <row r="577" spans="1:4" x14ac:dyDescent="0.25">
      <c r="A577" s="294"/>
      <c r="B577" s="294"/>
      <c r="D577" s="294"/>
    </row>
    <row r="578" spans="1:4" x14ac:dyDescent="0.25">
      <c r="A578" s="294"/>
      <c r="B578" s="294"/>
      <c r="D578" s="294"/>
    </row>
    <row r="579" spans="1:4" x14ac:dyDescent="0.25">
      <c r="A579" s="294"/>
      <c r="B579" s="294"/>
      <c r="D579" s="294"/>
    </row>
    <row r="580" spans="1:4" x14ac:dyDescent="0.25">
      <c r="A580" s="294"/>
      <c r="B580" s="294"/>
      <c r="D580" s="294"/>
    </row>
    <row r="581" spans="1:4" x14ac:dyDescent="0.25">
      <c r="A581" s="294"/>
      <c r="B581" s="294"/>
      <c r="D581" s="294"/>
    </row>
    <row r="582" spans="1:4" x14ac:dyDescent="0.25">
      <c r="A582" s="294"/>
      <c r="B582" s="294"/>
      <c r="D582" s="294"/>
    </row>
    <row r="583" spans="1:4" x14ac:dyDescent="0.25">
      <c r="A583" s="294"/>
      <c r="B583" s="294"/>
      <c r="D583" s="294"/>
    </row>
    <row r="584" spans="1:4" x14ac:dyDescent="0.25">
      <c r="A584" s="294"/>
      <c r="B584" s="294"/>
      <c r="D584" s="294"/>
    </row>
    <row r="585" spans="1:4" x14ac:dyDescent="0.25">
      <c r="A585" s="294"/>
      <c r="B585" s="294"/>
      <c r="D585" s="294"/>
    </row>
    <row r="586" spans="1:4" x14ac:dyDescent="0.25">
      <c r="A586" s="294"/>
      <c r="B586" s="294"/>
      <c r="D586" s="294"/>
    </row>
    <row r="587" spans="1:4" x14ac:dyDescent="0.25">
      <c r="A587" s="294"/>
      <c r="B587" s="294"/>
      <c r="D587" s="294"/>
    </row>
    <row r="588" spans="1:4" x14ac:dyDescent="0.25">
      <c r="A588" s="294"/>
      <c r="B588" s="294"/>
      <c r="D588" s="294"/>
    </row>
    <row r="589" spans="1:4" x14ac:dyDescent="0.25">
      <c r="A589" s="294"/>
      <c r="B589" s="294"/>
      <c r="D589" s="294"/>
    </row>
    <row r="590" spans="1:4" x14ac:dyDescent="0.25">
      <c r="A590" s="294"/>
      <c r="B590" s="294"/>
      <c r="D590" s="294"/>
    </row>
    <row r="591" spans="1:4" x14ac:dyDescent="0.25">
      <c r="A591" s="294"/>
      <c r="B591" s="294"/>
      <c r="D591" s="294"/>
    </row>
    <row r="592" spans="1:4" x14ac:dyDescent="0.25">
      <c r="A592" s="294"/>
      <c r="B592" s="294"/>
      <c r="D592" s="294"/>
    </row>
    <row r="593" spans="1:4" x14ac:dyDescent="0.25">
      <c r="A593" s="294"/>
      <c r="B593" s="294"/>
      <c r="D593" s="294"/>
    </row>
    <row r="594" spans="1:4" x14ac:dyDescent="0.25">
      <c r="A594" s="294"/>
      <c r="B594" s="294"/>
      <c r="D594" s="294"/>
    </row>
    <row r="595" spans="1:4" x14ac:dyDescent="0.25">
      <c r="A595" s="294"/>
      <c r="B595" s="294"/>
      <c r="D595" s="294"/>
    </row>
    <row r="596" spans="1:4" x14ac:dyDescent="0.25">
      <c r="A596" s="294"/>
      <c r="B596" s="294"/>
      <c r="D596" s="294"/>
    </row>
    <row r="597" spans="1:4" x14ac:dyDescent="0.25">
      <c r="A597" s="294"/>
      <c r="B597" s="294"/>
      <c r="D597" s="294"/>
    </row>
    <row r="598" spans="1:4" x14ac:dyDescent="0.25">
      <c r="A598" s="294"/>
      <c r="B598" s="294"/>
      <c r="D598" s="294"/>
    </row>
    <row r="599" spans="1:4" x14ac:dyDescent="0.25">
      <c r="A599" s="294"/>
      <c r="B599" s="294"/>
      <c r="D599" s="294"/>
    </row>
    <row r="600" spans="1:4" x14ac:dyDescent="0.25">
      <c r="A600" s="294"/>
      <c r="B600" s="294"/>
      <c r="D600" s="294"/>
    </row>
    <row r="601" spans="1:4" x14ac:dyDescent="0.25">
      <c r="A601" s="294"/>
      <c r="B601" s="294"/>
      <c r="D601" s="294"/>
    </row>
    <row r="602" spans="1:4" x14ac:dyDescent="0.25">
      <c r="A602" s="294"/>
      <c r="B602" s="294"/>
      <c r="D602" s="294"/>
    </row>
    <row r="603" spans="1:4" x14ac:dyDescent="0.25">
      <c r="A603" s="294"/>
      <c r="B603" s="294"/>
      <c r="D603" s="294"/>
    </row>
    <row r="604" spans="1:4" x14ac:dyDescent="0.25">
      <c r="A604" s="294"/>
      <c r="B604" s="294"/>
      <c r="D604" s="294"/>
    </row>
    <row r="605" spans="1:4" x14ac:dyDescent="0.25">
      <c r="A605" s="294"/>
      <c r="B605" s="294"/>
      <c r="D605" s="294"/>
    </row>
    <row r="606" spans="1:4" x14ac:dyDescent="0.25">
      <c r="A606" s="294"/>
      <c r="B606" s="294"/>
      <c r="D606" s="294"/>
    </row>
    <row r="607" spans="1:4" x14ac:dyDescent="0.25">
      <c r="A607" s="294"/>
      <c r="B607" s="294"/>
      <c r="D607" s="294"/>
    </row>
    <row r="608" spans="1:4" x14ac:dyDescent="0.25">
      <c r="A608" s="294"/>
      <c r="B608" s="294"/>
      <c r="D608" s="294"/>
    </row>
    <row r="609" spans="1:4" x14ac:dyDescent="0.25">
      <c r="A609" s="294"/>
      <c r="B609" s="294"/>
      <c r="D609" s="294"/>
    </row>
    <row r="610" spans="1:4" x14ac:dyDescent="0.25">
      <c r="A610" s="294"/>
      <c r="B610" s="294"/>
      <c r="D610" s="294"/>
    </row>
    <row r="611" spans="1:4" x14ac:dyDescent="0.25">
      <c r="A611" s="294"/>
      <c r="B611" s="294"/>
      <c r="D611" s="294"/>
    </row>
    <row r="612" spans="1:4" x14ac:dyDescent="0.25">
      <c r="A612" s="294"/>
      <c r="B612" s="294"/>
      <c r="D612" s="294"/>
    </row>
    <row r="613" spans="1:4" x14ac:dyDescent="0.25">
      <c r="A613" s="294"/>
      <c r="B613" s="294"/>
      <c r="D613" s="294"/>
    </row>
    <row r="614" spans="1:4" x14ac:dyDescent="0.25">
      <c r="A614" s="294"/>
      <c r="B614" s="294"/>
      <c r="D614" s="294"/>
    </row>
    <row r="615" spans="1:4" x14ac:dyDescent="0.25">
      <c r="A615" s="294"/>
      <c r="B615" s="294"/>
      <c r="D615" s="294"/>
    </row>
    <row r="616" spans="1:4" x14ac:dyDescent="0.25">
      <c r="A616" s="294"/>
      <c r="B616" s="294"/>
      <c r="D616" s="294"/>
    </row>
    <row r="617" spans="1:4" x14ac:dyDescent="0.25">
      <c r="A617" s="294"/>
      <c r="B617" s="294"/>
      <c r="D617" s="294"/>
    </row>
    <row r="618" spans="1:4" x14ac:dyDescent="0.25">
      <c r="A618" s="294"/>
      <c r="B618" s="294"/>
      <c r="D618" s="294"/>
    </row>
    <row r="619" spans="1:4" x14ac:dyDescent="0.25">
      <c r="A619" s="294"/>
      <c r="B619" s="294"/>
      <c r="D619" s="294"/>
    </row>
    <row r="620" spans="1:4" x14ac:dyDescent="0.25">
      <c r="A620" s="294"/>
      <c r="B620" s="294"/>
      <c r="D620" s="294"/>
    </row>
    <row r="621" spans="1:4" x14ac:dyDescent="0.25">
      <c r="A621" s="294"/>
      <c r="B621" s="294"/>
      <c r="D621" s="294"/>
    </row>
    <row r="622" spans="1:4" x14ac:dyDescent="0.25">
      <c r="A622" s="294"/>
      <c r="B622" s="294"/>
      <c r="D622" s="294"/>
    </row>
    <row r="623" spans="1:4" x14ac:dyDescent="0.25">
      <c r="A623" s="294"/>
      <c r="B623" s="294"/>
      <c r="D623" s="294"/>
    </row>
    <row r="624" spans="1:4" x14ac:dyDescent="0.25">
      <c r="A624" s="294"/>
      <c r="B624" s="294"/>
      <c r="D624" s="294"/>
    </row>
    <row r="625" spans="1:4" x14ac:dyDescent="0.25">
      <c r="A625" s="294"/>
      <c r="B625" s="294"/>
      <c r="D625" s="294"/>
    </row>
    <row r="626" spans="1:4" x14ac:dyDescent="0.25">
      <c r="A626" s="294"/>
      <c r="B626" s="294"/>
      <c r="D626" s="294"/>
    </row>
    <row r="627" spans="1:4" x14ac:dyDescent="0.25">
      <c r="A627" s="294"/>
      <c r="B627" s="294"/>
      <c r="D627" s="294"/>
    </row>
    <row r="628" spans="1:4" x14ac:dyDescent="0.25">
      <c r="A628" s="294"/>
      <c r="B628" s="294"/>
      <c r="D628" s="294"/>
    </row>
    <row r="629" spans="1:4" x14ac:dyDescent="0.25">
      <c r="A629" s="294"/>
      <c r="B629" s="294"/>
      <c r="D629" s="294"/>
    </row>
    <row r="630" spans="1:4" x14ac:dyDescent="0.25">
      <c r="A630" s="294"/>
      <c r="B630" s="294"/>
      <c r="D630" s="294"/>
    </row>
    <row r="631" spans="1:4" x14ac:dyDescent="0.25">
      <c r="A631" s="294"/>
      <c r="B631" s="294"/>
      <c r="D631" s="294"/>
    </row>
    <row r="632" spans="1:4" x14ac:dyDescent="0.25">
      <c r="A632" s="294"/>
      <c r="B632" s="294"/>
      <c r="D632" s="294"/>
    </row>
    <row r="633" spans="1:4" x14ac:dyDescent="0.25">
      <c r="A633" s="294"/>
      <c r="B633" s="294"/>
      <c r="D633" s="294"/>
    </row>
    <row r="634" spans="1:4" x14ac:dyDescent="0.25">
      <c r="A634" s="294"/>
      <c r="B634" s="294"/>
      <c r="D634" s="294"/>
    </row>
    <row r="635" spans="1:4" x14ac:dyDescent="0.25">
      <c r="A635" s="294"/>
      <c r="B635" s="294"/>
      <c r="D635" s="294"/>
    </row>
    <row r="636" spans="1:4" x14ac:dyDescent="0.25">
      <c r="A636" s="294"/>
      <c r="B636" s="294"/>
      <c r="D636" s="294"/>
    </row>
    <row r="637" spans="1:4" x14ac:dyDescent="0.25">
      <c r="A637" s="294"/>
      <c r="B637" s="294"/>
      <c r="D637" s="294"/>
    </row>
    <row r="638" spans="1:4" x14ac:dyDescent="0.25">
      <c r="A638" s="294"/>
      <c r="B638" s="294"/>
      <c r="D638" s="294"/>
    </row>
    <row r="639" spans="1:4" x14ac:dyDescent="0.25">
      <c r="A639" s="294"/>
      <c r="B639" s="294"/>
      <c r="D639" s="294"/>
    </row>
    <row r="640" spans="1:4" x14ac:dyDescent="0.25">
      <c r="A640" s="294"/>
      <c r="B640" s="294"/>
      <c r="D640" s="294"/>
    </row>
    <row r="641" spans="1:4" x14ac:dyDescent="0.25">
      <c r="A641" s="294"/>
      <c r="B641" s="294"/>
      <c r="D641" s="294"/>
    </row>
    <row r="642" spans="1:4" x14ac:dyDescent="0.25">
      <c r="A642" s="294"/>
      <c r="B642" s="294"/>
      <c r="D642" s="294"/>
    </row>
    <row r="643" spans="1:4" x14ac:dyDescent="0.25">
      <c r="A643" s="294"/>
      <c r="B643" s="294"/>
      <c r="D643" s="294"/>
    </row>
    <row r="644" spans="1:4" x14ac:dyDescent="0.25">
      <c r="A644" s="294"/>
      <c r="B644" s="294"/>
      <c r="D644" s="294"/>
    </row>
    <row r="645" spans="1:4" x14ac:dyDescent="0.25">
      <c r="A645" s="294"/>
      <c r="B645" s="294"/>
      <c r="D645" s="294"/>
    </row>
    <row r="646" spans="1:4" x14ac:dyDescent="0.25">
      <c r="A646" s="294"/>
      <c r="B646" s="294"/>
      <c r="D646" s="294"/>
    </row>
    <row r="647" spans="1:4" x14ac:dyDescent="0.25">
      <c r="A647" s="294"/>
      <c r="B647" s="294"/>
      <c r="D647" s="294"/>
    </row>
    <row r="648" spans="1:4" x14ac:dyDescent="0.25">
      <c r="A648" s="294"/>
      <c r="B648" s="294"/>
      <c r="D648" s="294"/>
    </row>
    <row r="649" spans="1:4" x14ac:dyDescent="0.25">
      <c r="A649" s="294"/>
      <c r="B649" s="294"/>
      <c r="D649" s="294"/>
    </row>
    <row r="650" spans="1:4" x14ac:dyDescent="0.25">
      <c r="A650" s="294"/>
      <c r="B650" s="294"/>
      <c r="D650" s="294"/>
    </row>
    <row r="651" spans="1:4" x14ac:dyDescent="0.25">
      <c r="A651" s="294"/>
      <c r="B651" s="294"/>
      <c r="D651" s="294"/>
    </row>
    <row r="652" spans="1:4" x14ac:dyDescent="0.25">
      <c r="A652" s="294"/>
      <c r="B652" s="294"/>
      <c r="D652" s="294"/>
    </row>
    <row r="653" spans="1:4" x14ac:dyDescent="0.25">
      <c r="A653" s="294"/>
      <c r="B653" s="294"/>
      <c r="D653" s="294"/>
    </row>
    <row r="654" spans="1:4" x14ac:dyDescent="0.25">
      <c r="A654" s="294"/>
      <c r="B654" s="294"/>
      <c r="D654" s="294"/>
    </row>
    <row r="655" spans="1:4" x14ac:dyDescent="0.25">
      <c r="A655" s="294"/>
      <c r="B655" s="294"/>
      <c r="D655" s="294"/>
    </row>
    <row r="656" spans="1:4" x14ac:dyDescent="0.25">
      <c r="A656" s="294"/>
      <c r="B656" s="294"/>
      <c r="D656" s="294"/>
    </row>
    <row r="657" spans="1:4" x14ac:dyDescent="0.25">
      <c r="A657" s="294"/>
      <c r="B657" s="294"/>
      <c r="D657" s="294"/>
    </row>
    <row r="658" spans="1:4" x14ac:dyDescent="0.25">
      <c r="A658" s="294"/>
      <c r="B658" s="294"/>
      <c r="D658" s="294"/>
    </row>
    <row r="659" spans="1:4" x14ac:dyDescent="0.25">
      <c r="A659" s="294"/>
      <c r="B659" s="294"/>
      <c r="D659" s="294"/>
    </row>
    <row r="660" spans="1:4" x14ac:dyDescent="0.25">
      <c r="A660" s="294"/>
      <c r="B660" s="294"/>
      <c r="D660" s="294"/>
    </row>
    <row r="661" spans="1:4" x14ac:dyDescent="0.25">
      <c r="A661" s="294"/>
      <c r="B661" s="294"/>
      <c r="D661" s="294"/>
    </row>
    <row r="662" spans="1:4" x14ac:dyDescent="0.25">
      <c r="A662" s="294"/>
      <c r="B662" s="294"/>
      <c r="D662" s="294"/>
    </row>
    <row r="663" spans="1:4" x14ac:dyDescent="0.25">
      <c r="A663" s="294"/>
      <c r="B663" s="294"/>
      <c r="D663" s="294"/>
    </row>
    <row r="664" spans="1:4" x14ac:dyDescent="0.25">
      <c r="A664" s="294"/>
      <c r="B664" s="294"/>
      <c r="D664" s="294"/>
    </row>
    <row r="665" spans="1:4" x14ac:dyDescent="0.25">
      <c r="A665" s="294"/>
      <c r="B665" s="294"/>
      <c r="D665" s="294"/>
    </row>
    <row r="666" spans="1:4" x14ac:dyDescent="0.25">
      <c r="A666" s="294"/>
      <c r="B666" s="294"/>
      <c r="D666" s="294"/>
    </row>
    <row r="667" spans="1:4" x14ac:dyDescent="0.25">
      <c r="A667" s="294"/>
      <c r="B667" s="294"/>
      <c r="D667" s="294"/>
    </row>
    <row r="668" spans="1:4" x14ac:dyDescent="0.25">
      <c r="A668" s="294"/>
      <c r="B668" s="294"/>
      <c r="D668" s="294"/>
    </row>
    <row r="669" spans="1:4" x14ac:dyDescent="0.25">
      <c r="A669" s="294"/>
      <c r="B669" s="294"/>
      <c r="D669" s="294"/>
    </row>
    <row r="670" spans="1:4" x14ac:dyDescent="0.25">
      <c r="A670" s="294"/>
      <c r="B670" s="294"/>
      <c r="D670" s="294"/>
    </row>
    <row r="671" spans="1:4" x14ac:dyDescent="0.25">
      <c r="A671" s="294"/>
      <c r="B671" s="294"/>
      <c r="D671" s="294"/>
    </row>
    <row r="672" spans="1:4" x14ac:dyDescent="0.25">
      <c r="A672" s="294"/>
      <c r="B672" s="294"/>
      <c r="D672" s="294"/>
    </row>
    <row r="673" spans="1:4" x14ac:dyDescent="0.25">
      <c r="A673" s="294"/>
      <c r="B673" s="294"/>
      <c r="D673" s="294"/>
    </row>
    <row r="674" spans="1:4" x14ac:dyDescent="0.25">
      <c r="A674" s="294"/>
      <c r="B674" s="294"/>
      <c r="D674" s="294"/>
    </row>
    <row r="675" spans="1:4" x14ac:dyDescent="0.25">
      <c r="A675" s="294"/>
      <c r="B675" s="294"/>
      <c r="D675" s="294"/>
    </row>
    <row r="676" spans="1:4" x14ac:dyDescent="0.25">
      <c r="A676" s="294"/>
      <c r="B676" s="294"/>
      <c r="D676" s="294"/>
    </row>
    <row r="677" spans="1:4" x14ac:dyDescent="0.25">
      <c r="A677" s="294"/>
      <c r="B677" s="294"/>
      <c r="D677" s="294"/>
    </row>
    <row r="678" spans="1:4" x14ac:dyDescent="0.25">
      <c r="A678" s="294"/>
      <c r="B678" s="294"/>
      <c r="D678" s="294"/>
    </row>
    <row r="679" spans="1:4" x14ac:dyDescent="0.25">
      <c r="A679" s="294"/>
      <c r="B679" s="294"/>
      <c r="D679" s="294"/>
    </row>
    <row r="680" spans="1:4" x14ac:dyDescent="0.25">
      <c r="A680" s="294"/>
      <c r="B680" s="294"/>
      <c r="D680" s="294"/>
    </row>
    <row r="681" spans="1:4" x14ac:dyDescent="0.25">
      <c r="A681" s="294"/>
      <c r="B681" s="294"/>
      <c r="D681" s="294"/>
    </row>
    <row r="682" spans="1:4" x14ac:dyDescent="0.25">
      <c r="A682" s="294"/>
      <c r="B682" s="294"/>
      <c r="D682" s="294"/>
    </row>
    <row r="683" spans="1:4" x14ac:dyDescent="0.25">
      <c r="A683" s="294"/>
      <c r="B683" s="294"/>
      <c r="D683" s="294"/>
    </row>
    <row r="684" spans="1:4" x14ac:dyDescent="0.25">
      <c r="A684" s="294"/>
      <c r="B684" s="294"/>
      <c r="D684" s="294"/>
    </row>
    <row r="685" spans="1:4" x14ac:dyDescent="0.25">
      <c r="A685" s="294"/>
      <c r="B685" s="294"/>
      <c r="D685" s="294"/>
    </row>
    <row r="686" spans="1:4" x14ac:dyDescent="0.25">
      <c r="A686" s="294"/>
      <c r="B686" s="294"/>
      <c r="D686" s="294"/>
    </row>
    <row r="687" spans="1:4" x14ac:dyDescent="0.25">
      <c r="A687" s="294"/>
      <c r="B687" s="294"/>
      <c r="D687" s="294"/>
    </row>
    <row r="688" spans="1:4" x14ac:dyDescent="0.25">
      <c r="A688" s="294"/>
      <c r="B688" s="294"/>
      <c r="D688" s="294"/>
    </row>
    <row r="689" spans="1:4" x14ac:dyDescent="0.25">
      <c r="A689" s="294"/>
      <c r="B689" s="294"/>
      <c r="D689" s="294"/>
    </row>
    <row r="690" spans="1:4" x14ac:dyDescent="0.25">
      <c r="A690" s="294"/>
      <c r="B690" s="294"/>
      <c r="D690" s="294"/>
    </row>
    <row r="691" spans="1:4" x14ac:dyDescent="0.25">
      <c r="A691" s="294"/>
      <c r="B691" s="294"/>
      <c r="D691" s="294"/>
    </row>
    <row r="692" spans="1:4" x14ac:dyDescent="0.25">
      <c r="A692" s="294"/>
      <c r="B692" s="294"/>
      <c r="D692" s="294"/>
    </row>
    <row r="693" spans="1:4" x14ac:dyDescent="0.25">
      <c r="A693" s="294"/>
      <c r="B693" s="294"/>
      <c r="D693" s="294"/>
    </row>
    <row r="694" spans="1:4" x14ac:dyDescent="0.25">
      <c r="A694" s="294"/>
      <c r="B694" s="294"/>
      <c r="D694" s="294"/>
    </row>
    <row r="695" spans="1:4" x14ac:dyDescent="0.25">
      <c r="A695" s="294"/>
      <c r="B695" s="294"/>
      <c r="D695" s="294"/>
    </row>
    <row r="696" spans="1:4" x14ac:dyDescent="0.25">
      <c r="A696" s="294"/>
      <c r="B696" s="294"/>
      <c r="D696" s="294"/>
    </row>
    <row r="697" spans="1:4" x14ac:dyDescent="0.25">
      <c r="A697" s="294"/>
      <c r="B697" s="294"/>
      <c r="D697" s="294"/>
    </row>
    <row r="698" spans="1:4" x14ac:dyDescent="0.25">
      <c r="A698" s="294"/>
      <c r="B698" s="294"/>
      <c r="D698" s="294"/>
    </row>
    <row r="699" spans="1:4" x14ac:dyDescent="0.25">
      <c r="A699" s="294"/>
      <c r="B699" s="294"/>
      <c r="D699" s="294"/>
    </row>
    <row r="700" spans="1:4" x14ac:dyDescent="0.25">
      <c r="A700" s="294"/>
      <c r="B700" s="294"/>
      <c r="D700" s="294"/>
    </row>
    <row r="701" spans="1:4" x14ac:dyDescent="0.25">
      <c r="A701" s="294"/>
      <c r="B701" s="294"/>
      <c r="D701" s="294"/>
    </row>
    <row r="702" spans="1:4" x14ac:dyDescent="0.25">
      <c r="A702" s="294"/>
      <c r="B702" s="294"/>
      <c r="D702" s="294"/>
    </row>
    <row r="703" spans="1:4" x14ac:dyDescent="0.25">
      <c r="A703" s="294"/>
      <c r="B703" s="294"/>
      <c r="D703" s="294"/>
    </row>
    <row r="704" spans="1:4" x14ac:dyDescent="0.25">
      <c r="A704" s="294"/>
      <c r="B704" s="294"/>
      <c r="D704" s="294"/>
    </row>
    <row r="705" spans="1:4" x14ac:dyDescent="0.25">
      <c r="A705" s="294"/>
      <c r="B705" s="294"/>
      <c r="D705" s="294"/>
    </row>
    <row r="706" spans="1:4" x14ac:dyDescent="0.25">
      <c r="A706" s="294"/>
      <c r="B706" s="294"/>
      <c r="D706" s="294"/>
    </row>
    <row r="707" spans="1:4" x14ac:dyDescent="0.25">
      <c r="A707" s="294"/>
      <c r="B707" s="294"/>
      <c r="D707" s="294"/>
    </row>
    <row r="708" spans="1:4" x14ac:dyDescent="0.25">
      <c r="A708" s="294"/>
      <c r="B708" s="294"/>
      <c r="D708" s="294"/>
    </row>
    <row r="709" spans="1:4" x14ac:dyDescent="0.25">
      <c r="A709" s="294"/>
      <c r="B709" s="294"/>
      <c r="D709" s="294"/>
    </row>
    <row r="710" spans="1:4" x14ac:dyDescent="0.25">
      <c r="A710" s="294"/>
      <c r="B710" s="294"/>
      <c r="D710" s="294"/>
    </row>
    <row r="711" spans="1:4" x14ac:dyDescent="0.25">
      <c r="A711" s="294"/>
      <c r="B711" s="294"/>
      <c r="D711" s="294"/>
    </row>
    <row r="712" spans="1:4" x14ac:dyDescent="0.25">
      <c r="A712" s="294"/>
      <c r="B712" s="294"/>
      <c r="D712" s="294"/>
    </row>
    <row r="713" spans="1:4" x14ac:dyDescent="0.25">
      <c r="A713" s="294"/>
      <c r="B713" s="294"/>
      <c r="D713" s="294"/>
    </row>
    <row r="714" spans="1:4" x14ac:dyDescent="0.25">
      <c r="A714" s="294"/>
      <c r="B714" s="294"/>
      <c r="D714" s="294"/>
    </row>
    <row r="715" spans="1:4" x14ac:dyDescent="0.25">
      <c r="A715" s="294"/>
      <c r="B715" s="294"/>
      <c r="D715" s="294"/>
    </row>
    <row r="716" spans="1:4" x14ac:dyDescent="0.25">
      <c r="A716" s="294"/>
      <c r="B716" s="294"/>
      <c r="D716" s="294"/>
    </row>
    <row r="717" spans="1:4" x14ac:dyDescent="0.25">
      <c r="A717" s="294"/>
      <c r="B717" s="294"/>
      <c r="D717" s="294"/>
    </row>
    <row r="718" spans="1:4" x14ac:dyDescent="0.25">
      <c r="A718" s="294"/>
      <c r="B718" s="294"/>
      <c r="D718" s="294"/>
    </row>
    <row r="719" spans="1:4" x14ac:dyDescent="0.25">
      <c r="A719" s="294"/>
      <c r="B719" s="294"/>
      <c r="D719" s="294"/>
    </row>
    <row r="720" spans="1:4" x14ac:dyDescent="0.25">
      <c r="A720" s="294"/>
      <c r="B720" s="294"/>
      <c r="D720" s="294"/>
    </row>
    <row r="721" spans="1:4" x14ac:dyDescent="0.25">
      <c r="A721" s="294"/>
      <c r="B721" s="294"/>
      <c r="D721" s="294"/>
    </row>
    <row r="722" spans="1:4" x14ac:dyDescent="0.25">
      <c r="A722" s="294"/>
      <c r="B722" s="294"/>
      <c r="D722" s="294"/>
    </row>
    <row r="723" spans="1:4" x14ac:dyDescent="0.25">
      <c r="A723" s="294"/>
      <c r="B723" s="294"/>
      <c r="D723" s="294"/>
    </row>
    <row r="724" spans="1:4" x14ac:dyDescent="0.25">
      <c r="A724" s="294"/>
      <c r="B724" s="294"/>
      <c r="D724" s="294"/>
    </row>
    <row r="725" spans="1:4" x14ac:dyDescent="0.25">
      <c r="A725" s="294"/>
      <c r="B725" s="294"/>
      <c r="D725" s="294"/>
    </row>
    <row r="726" spans="1:4" x14ac:dyDescent="0.25">
      <c r="A726" s="294"/>
      <c r="B726" s="294"/>
      <c r="D726" s="294"/>
    </row>
    <row r="727" spans="1:4" x14ac:dyDescent="0.25">
      <c r="A727" s="294"/>
      <c r="B727" s="294"/>
      <c r="D727" s="294"/>
    </row>
    <row r="728" spans="1:4" x14ac:dyDescent="0.25">
      <c r="A728" s="294"/>
      <c r="B728" s="294"/>
      <c r="D728" s="294"/>
    </row>
    <row r="729" spans="1:4" x14ac:dyDescent="0.25">
      <c r="A729" s="294"/>
      <c r="B729" s="294"/>
      <c r="D729" s="294"/>
    </row>
    <row r="730" spans="1:4" x14ac:dyDescent="0.25">
      <c r="A730" s="294"/>
      <c r="B730" s="294"/>
      <c r="D730" s="294"/>
    </row>
    <row r="731" spans="1:4" x14ac:dyDescent="0.25">
      <c r="A731" s="294"/>
      <c r="B731" s="294"/>
      <c r="D731" s="294"/>
    </row>
    <row r="732" spans="1:4" x14ac:dyDescent="0.25">
      <c r="A732" s="294"/>
      <c r="B732" s="294"/>
      <c r="D732" s="294"/>
    </row>
    <row r="733" spans="1:4" x14ac:dyDescent="0.25">
      <c r="A733" s="294"/>
      <c r="B733" s="294"/>
      <c r="D733" s="294"/>
    </row>
    <row r="734" spans="1:4" x14ac:dyDescent="0.25">
      <c r="A734" s="294"/>
      <c r="B734" s="294"/>
      <c r="D734" s="294"/>
    </row>
    <row r="735" spans="1:4" x14ac:dyDescent="0.25">
      <c r="A735" s="294"/>
      <c r="B735" s="294"/>
      <c r="D735" s="294"/>
    </row>
    <row r="736" spans="1:4" x14ac:dyDescent="0.25">
      <c r="A736" s="294"/>
      <c r="B736" s="294"/>
      <c r="D736" s="294"/>
    </row>
    <row r="737" spans="1:4" x14ac:dyDescent="0.25">
      <c r="A737" s="294"/>
      <c r="B737" s="294"/>
      <c r="D737" s="294"/>
    </row>
    <row r="738" spans="1:4" x14ac:dyDescent="0.25">
      <c r="A738" s="294"/>
      <c r="B738" s="294"/>
      <c r="D738" s="294"/>
    </row>
    <row r="739" spans="1:4" x14ac:dyDescent="0.25">
      <c r="A739" s="294"/>
      <c r="B739" s="294"/>
      <c r="D739" s="294"/>
    </row>
    <row r="740" spans="1:4" x14ac:dyDescent="0.25">
      <c r="A740" s="294"/>
      <c r="B740" s="294"/>
      <c r="D740" s="294"/>
    </row>
    <row r="741" spans="1:4" x14ac:dyDescent="0.25">
      <c r="A741" s="294"/>
      <c r="B741" s="294"/>
      <c r="D741" s="294"/>
    </row>
    <row r="742" spans="1:4" x14ac:dyDescent="0.25">
      <c r="A742" s="294"/>
      <c r="B742" s="294"/>
      <c r="D742" s="294"/>
    </row>
    <row r="743" spans="1:4" x14ac:dyDescent="0.25">
      <c r="A743" s="294"/>
      <c r="B743" s="294"/>
      <c r="D743" s="294"/>
    </row>
    <row r="744" spans="1:4" x14ac:dyDescent="0.25">
      <c r="A744" s="294"/>
      <c r="B744" s="294"/>
      <c r="D744" s="294"/>
    </row>
    <row r="745" spans="1:4" x14ac:dyDescent="0.25">
      <c r="A745" s="294"/>
      <c r="B745" s="294"/>
      <c r="D745" s="294"/>
    </row>
    <row r="746" spans="1:4" x14ac:dyDescent="0.25">
      <c r="A746" s="294"/>
      <c r="B746" s="294"/>
      <c r="D746" s="294"/>
    </row>
    <row r="747" spans="1:4" x14ac:dyDescent="0.25">
      <c r="A747" s="294"/>
      <c r="B747" s="294"/>
      <c r="D747" s="294"/>
    </row>
    <row r="748" spans="1:4" x14ac:dyDescent="0.25">
      <c r="A748" s="294"/>
      <c r="B748" s="294"/>
      <c r="D748" s="294"/>
    </row>
    <row r="749" spans="1:4" x14ac:dyDescent="0.25">
      <c r="A749" s="294"/>
      <c r="B749" s="294"/>
      <c r="D749" s="294"/>
    </row>
    <row r="750" spans="1:4" x14ac:dyDescent="0.25">
      <c r="A750" s="294"/>
      <c r="B750" s="294"/>
      <c r="D750" s="294"/>
    </row>
    <row r="751" spans="1:4" x14ac:dyDescent="0.25">
      <c r="A751" s="294"/>
      <c r="B751" s="294"/>
      <c r="D751" s="294"/>
    </row>
    <row r="752" spans="1:4" x14ac:dyDescent="0.25">
      <c r="A752" s="294"/>
      <c r="B752" s="294"/>
      <c r="D752" s="294"/>
    </row>
    <row r="753" spans="1:4" x14ac:dyDescent="0.25">
      <c r="A753" s="294"/>
      <c r="B753" s="294"/>
      <c r="D753" s="294"/>
    </row>
    <row r="754" spans="1:4" x14ac:dyDescent="0.25">
      <c r="A754" s="294"/>
      <c r="B754" s="294"/>
      <c r="D754" s="294"/>
    </row>
    <row r="755" spans="1:4" x14ac:dyDescent="0.25">
      <c r="A755" s="294"/>
      <c r="B755" s="294"/>
      <c r="D755" s="294"/>
    </row>
    <row r="756" spans="1:4" x14ac:dyDescent="0.25">
      <c r="A756" s="294"/>
      <c r="B756" s="294"/>
      <c r="D756" s="294"/>
    </row>
    <row r="757" spans="1:4" x14ac:dyDescent="0.25">
      <c r="A757" s="294"/>
      <c r="B757" s="294"/>
      <c r="D757" s="294"/>
    </row>
    <row r="758" spans="1:4" x14ac:dyDescent="0.25">
      <c r="A758" s="294"/>
      <c r="B758" s="294"/>
      <c r="D758" s="294"/>
    </row>
    <row r="759" spans="1:4" x14ac:dyDescent="0.25">
      <c r="A759" s="294"/>
      <c r="B759" s="294"/>
      <c r="D759" s="294"/>
    </row>
    <row r="760" spans="1:4" x14ac:dyDescent="0.25">
      <c r="A760" s="294"/>
      <c r="B760" s="294"/>
      <c r="D760" s="294"/>
    </row>
    <row r="761" spans="1:4" x14ac:dyDescent="0.25">
      <c r="A761" s="294"/>
      <c r="B761" s="294"/>
      <c r="D761" s="294"/>
    </row>
    <row r="762" spans="1:4" x14ac:dyDescent="0.25">
      <c r="A762" s="294"/>
      <c r="B762" s="294"/>
      <c r="D762" s="294"/>
    </row>
    <row r="763" spans="1:4" x14ac:dyDescent="0.25">
      <c r="A763" s="294"/>
      <c r="B763" s="294"/>
      <c r="D763" s="294"/>
    </row>
    <row r="764" spans="1:4" x14ac:dyDescent="0.25">
      <c r="A764" s="294"/>
      <c r="B764" s="294"/>
      <c r="D764" s="294"/>
    </row>
    <row r="765" spans="1:4" x14ac:dyDescent="0.25">
      <c r="A765" s="294"/>
      <c r="B765" s="294"/>
      <c r="D765" s="294"/>
    </row>
    <row r="766" spans="1:4" x14ac:dyDescent="0.25">
      <c r="A766" s="294"/>
      <c r="B766" s="294"/>
      <c r="D766" s="294"/>
    </row>
    <row r="767" spans="1:4" x14ac:dyDescent="0.25">
      <c r="A767" s="294"/>
      <c r="B767" s="294"/>
      <c r="D767" s="294"/>
    </row>
    <row r="768" spans="1:4" x14ac:dyDescent="0.25">
      <c r="A768" s="294"/>
      <c r="B768" s="294"/>
      <c r="D768" s="294"/>
    </row>
    <row r="769" spans="1:4" x14ac:dyDescent="0.25">
      <c r="A769" s="294"/>
      <c r="B769" s="294"/>
      <c r="D769" s="294"/>
    </row>
    <row r="770" spans="1:4" x14ac:dyDescent="0.25">
      <c r="A770" s="294"/>
      <c r="B770" s="294"/>
      <c r="D770" s="294"/>
    </row>
    <row r="771" spans="1:4" x14ac:dyDescent="0.25">
      <c r="A771" s="294"/>
      <c r="B771" s="294"/>
      <c r="D771" s="294"/>
    </row>
    <row r="772" spans="1:4" x14ac:dyDescent="0.25">
      <c r="A772" s="294"/>
      <c r="B772" s="294"/>
      <c r="D772" s="294"/>
    </row>
    <row r="773" spans="1:4" x14ac:dyDescent="0.25">
      <c r="A773" s="294"/>
      <c r="B773" s="294"/>
      <c r="D773" s="294"/>
    </row>
    <row r="774" spans="1:4" x14ac:dyDescent="0.25">
      <c r="A774" s="294"/>
      <c r="B774" s="294"/>
      <c r="D774" s="294"/>
    </row>
    <row r="775" spans="1:4" x14ac:dyDescent="0.25">
      <c r="A775" s="294"/>
      <c r="B775" s="294"/>
      <c r="D775" s="294"/>
    </row>
    <row r="776" spans="1:4" x14ac:dyDescent="0.25">
      <c r="A776" s="294"/>
      <c r="B776" s="294"/>
      <c r="D776" s="294"/>
    </row>
    <row r="777" spans="1:4" x14ac:dyDescent="0.25">
      <c r="A777" s="294"/>
      <c r="B777" s="294"/>
      <c r="D777" s="294"/>
    </row>
    <row r="778" spans="1:4" x14ac:dyDescent="0.25">
      <c r="A778" s="294"/>
      <c r="B778" s="294"/>
      <c r="D778" s="294"/>
    </row>
    <row r="779" spans="1:4" x14ac:dyDescent="0.25">
      <c r="A779" s="294"/>
      <c r="B779" s="294"/>
      <c r="D779" s="294"/>
    </row>
    <row r="780" spans="1:4" x14ac:dyDescent="0.25">
      <c r="A780" s="294"/>
      <c r="B780" s="294"/>
      <c r="D780" s="294"/>
    </row>
    <row r="781" spans="1:4" x14ac:dyDescent="0.25">
      <c r="A781" s="294"/>
      <c r="B781" s="294"/>
      <c r="D781" s="294"/>
    </row>
    <row r="782" spans="1:4" x14ac:dyDescent="0.25">
      <c r="A782" s="294"/>
      <c r="B782" s="294"/>
      <c r="D782" s="294"/>
    </row>
    <row r="783" spans="1:4" x14ac:dyDescent="0.25">
      <c r="A783" s="294"/>
      <c r="B783" s="294"/>
      <c r="D783" s="294"/>
    </row>
    <row r="784" spans="1:4" x14ac:dyDescent="0.25">
      <c r="A784" s="294"/>
      <c r="B784" s="294"/>
      <c r="D784" s="294"/>
    </row>
    <row r="785" spans="1:4" x14ac:dyDescent="0.25">
      <c r="A785" s="294"/>
      <c r="B785" s="294"/>
      <c r="D785" s="294"/>
    </row>
    <row r="786" spans="1:4" x14ac:dyDescent="0.25">
      <c r="A786" s="294"/>
      <c r="B786" s="294"/>
      <c r="D786" s="294"/>
    </row>
    <row r="787" spans="1:4" x14ac:dyDescent="0.25">
      <c r="A787" s="294"/>
      <c r="B787" s="294"/>
      <c r="D787" s="294"/>
    </row>
    <row r="788" spans="1:4" x14ac:dyDescent="0.25">
      <c r="A788" s="294"/>
      <c r="B788" s="294"/>
      <c r="D788" s="294"/>
    </row>
    <row r="789" spans="1:4" x14ac:dyDescent="0.25">
      <c r="A789" s="294"/>
      <c r="B789" s="294"/>
      <c r="D789" s="294"/>
    </row>
    <row r="790" spans="1:4" x14ac:dyDescent="0.25">
      <c r="A790" s="294"/>
      <c r="B790" s="294"/>
      <c r="D790" s="294"/>
    </row>
    <row r="791" spans="1:4" x14ac:dyDescent="0.25">
      <c r="A791" s="294"/>
      <c r="B791" s="294"/>
      <c r="D791" s="294"/>
    </row>
    <row r="792" spans="1:4" x14ac:dyDescent="0.25">
      <c r="A792" s="294"/>
      <c r="B792" s="294"/>
      <c r="D792" s="294"/>
    </row>
    <row r="793" spans="1:4" x14ac:dyDescent="0.25">
      <c r="A793" s="294"/>
      <c r="B793" s="294"/>
      <c r="D793" s="294"/>
    </row>
    <row r="794" spans="1:4" x14ac:dyDescent="0.25">
      <c r="A794" s="294"/>
      <c r="B794" s="294"/>
      <c r="D794" s="294"/>
    </row>
    <row r="795" spans="1:4" x14ac:dyDescent="0.25">
      <c r="A795" s="294"/>
      <c r="B795" s="294"/>
      <c r="D795" s="294"/>
    </row>
    <row r="796" spans="1:4" x14ac:dyDescent="0.25">
      <c r="A796" s="294"/>
      <c r="B796" s="294"/>
      <c r="D796" s="294"/>
    </row>
    <row r="797" spans="1:4" x14ac:dyDescent="0.25">
      <c r="A797" s="294"/>
      <c r="B797" s="294"/>
      <c r="D797" s="294"/>
    </row>
    <row r="798" spans="1:4" x14ac:dyDescent="0.25">
      <c r="A798" s="294"/>
      <c r="B798" s="294"/>
      <c r="D798" s="294"/>
    </row>
    <row r="799" spans="1:4" x14ac:dyDescent="0.25">
      <c r="A799" s="294"/>
      <c r="B799" s="294"/>
      <c r="D799" s="294"/>
    </row>
    <row r="800" spans="1:4" x14ac:dyDescent="0.25">
      <c r="A800" s="294"/>
      <c r="B800" s="294"/>
      <c r="D800" s="294"/>
    </row>
    <row r="801" spans="1:4" x14ac:dyDescent="0.25">
      <c r="A801" s="294"/>
      <c r="B801" s="294"/>
      <c r="D801" s="294"/>
    </row>
    <row r="802" spans="1:4" x14ac:dyDescent="0.25">
      <c r="A802" s="294"/>
      <c r="B802" s="294"/>
      <c r="D802" s="294"/>
    </row>
    <row r="803" spans="1:4" x14ac:dyDescent="0.25">
      <c r="A803" s="294"/>
      <c r="B803" s="294"/>
      <c r="D803" s="294"/>
    </row>
    <row r="804" spans="1:4" x14ac:dyDescent="0.25">
      <c r="A804" s="294"/>
      <c r="B804" s="294"/>
      <c r="D804" s="294"/>
    </row>
    <row r="805" spans="1:4" x14ac:dyDescent="0.25">
      <c r="A805" s="294"/>
      <c r="B805" s="294"/>
      <c r="D805" s="294"/>
    </row>
    <row r="806" spans="1:4" x14ac:dyDescent="0.25">
      <c r="A806" s="294"/>
      <c r="B806" s="294"/>
      <c r="D806" s="294"/>
    </row>
    <row r="807" spans="1:4" x14ac:dyDescent="0.25">
      <c r="A807" s="294"/>
      <c r="B807" s="294"/>
      <c r="D807" s="294"/>
    </row>
    <row r="808" spans="1:4" x14ac:dyDescent="0.25">
      <c r="A808" s="294"/>
      <c r="B808" s="294"/>
      <c r="D808" s="294"/>
    </row>
    <row r="809" spans="1:4" x14ac:dyDescent="0.25">
      <c r="A809" s="294"/>
      <c r="B809" s="294"/>
      <c r="D809" s="294"/>
    </row>
    <row r="810" spans="1:4" x14ac:dyDescent="0.25">
      <c r="A810" s="294"/>
      <c r="B810" s="294"/>
      <c r="D810" s="294"/>
    </row>
    <row r="811" spans="1:4" x14ac:dyDescent="0.25">
      <c r="A811" s="294"/>
      <c r="B811" s="294"/>
      <c r="D811" s="294"/>
    </row>
    <row r="812" spans="1:4" x14ac:dyDescent="0.25">
      <c r="A812" s="294"/>
      <c r="B812" s="294"/>
      <c r="D812" s="294"/>
    </row>
    <row r="813" spans="1:4" x14ac:dyDescent="0.25">
      <c r="A813" s="294"/>
      <c r="B813" s="294"/>
      <c r="D813" s="294"/>
    </row>
    <row r="814" spans="1:4" x14ac:dyDescent="0.25">
      <c r="A814" s="294"/>
      <c r="B814" s="294"/>
      <c r="D814" s="294"/>
    </row>
    <row r="815" spans="1:4" x14ac:dyDescent="0.25">
      <c r="A815" s="294"/>
      <c r="B815" s="294"/>
      <c r="D815" s="294"/>
    </row>
    <row r="816" spans="1:4" x14ac:dyDescent="0.25">
      <c r="A816" s="294"/>
      <c r="B816" s="294"/>
      <c r="D816" s="294"/>
    </row>
    <row r="817" spans="1:4" x14ac:dyDescent="0.25">
      <c r="A817" s="294"/>
      <c r="B817" s="294"/>
      <c r="D817" s="294"/>
    </row>
    <row r="818" spans="1:4" x14ac:dyDescent="0.25">
      <c r="A818" s="294"/>
      <c r="B818" s="294"/>
      <c r="D818" s="294"/>
    </row>
    <row r="819" spans="1:4" x14ac:dyDescent="0.25">
      <c r="A819" s="294"/>
      <c r="B819" s="294"/>
      <c r="D819" s="294"/>
    </row>
    <row r="820" spans="1:4" x14ac:dyDescent="0.25">
      <c r="A820" s="294"/>
      <c r="B820" s="294"/>
      <c r="D820" s="294"/>
    </row>
    <row r="821" spans="1:4" x14ac:dyDescent="0.25">
      <c r="A821" s="294"/>
      <c r="B821" s="294"/>
      <c r="D821" s="294"/>
    </row>
    <row r="822" spans="1:4" x14ac:dyDescent="0.25">
      <c r="A822" s="294"/>
      <c r="B822" s="294"/>
      <c r="D822" s="294"/>
    </row>
    <row r="823" spans="1:4" x14ac:dyDescent="0.25">
      <c r="A823" s="294"/>
      <c r="B823" s="294"/>
      <c r="D823" s="294"/>
    </row>
    <row r="824" spans="1:4" x14ac:dyDescent="0.25">
      <c r="A824" s="294"/>
      <c r="B824" s="294"/>
      <c r="D824" s="294"/>
    </row>
    <row r="825" spans="1:4" x14ac:dyDescent="0.25">
      <c r="A825" s="294"/>
      <c r="B825" s="294"/>
      <c r="D825" s="294"/>
    </row>
    <row r="826" spans="1:4" x14ac:dyDescent="0.25">
      <c r="A826" s="294"/>
      <c r="B826" s="294"/>
      <c r="D826" s="294"/>
    </row>
    <row r="827" spans="1:4" x14ac:dyDescent="0.25">
      <c r="A827" s="294"/>
      <c r="B827" s="294"/>
      <c r="D827" s="294"/>
    </row>
    <row r="828" spans="1:4" x14ac:dyDescent="0.25">
      <c r="A828" s="294"/>
      <c r="B828" s="294"/>
      <c r="D828" s="294"/>
    </row>
    <row r="829" spans="1:4" x14ac:dyDescent="0.25">
      <c r="A829" s="294"/>
      <c r="B829" s="294"/>
      <c r="D829" s="294"/>
    </row>
    <row r="830" spans="1:4" x14ac:dyDescent="0.25">
      <c r="A830" s="294"/>
      <c r="B830" s="294"/>
      <c r="D830" s="294"/>
    </row>
    <row r="831" spans="1:4" x14ac:dyDescent="0.25">
      <c r="A831" s="294"/>
      <c r="B831" s="294"/>
      <c r="D831" s="294"/>
    </row>
    <row r="832" spans="1:4" x14ac:dyDescent="0.25">
      <c r="A832" s="294"/>
      <c r="B832" s="294"/>
      <c r="D832" s="294"/>
    </row>
    <row r="833" spans="1:4" x14ac:dyDescent="0.25">
      <c r="A833" s="294"/>
      <c r="B833" s="294"/>
      <c r="D833" s="294"/>
    </row>
    <row r="834" spans="1:4" x14ac:dyDescent="0.25">
      <c r="A834" s="294"/>
      <c r="B834" s="294"/>
      <c r="D834" s="294"/>
    </row>
    <row r="835" spans="1:4" x14ac:dyDescent="0.25">
      <c r="A835" s="294"/>
      <c r="B835" s="294"/>
      <c r="D835" s="294"/>
    </row>
    <row r="836" spans="1:4" x14ac:dyDescent="0.25">
      <c r="A836" s="294"/>
      <c r="B836" s="294"/>
      <c r="D836" s="294"/>
    </row>
    <row r="837" spans="1:4" x14ac:dyDescent="0.25">
      <c r="A837" s="294"/>
      <c r="B837" s="294"/>
      <c r="D837" s="294"/>
    </row>
    <row r="838" spans="1:4" x14ac:dyDescent="0.25">
      <c r="A838" s="294"/>
      <c r="B838" s="294"/>
      <c r="D838" s="294"/>
    </row>
    <row r="839" spans="1:4" x14ac:dyDescent="0.25">
      <c r="A839" s="294"/>
      <c r="B839" s="294"/>
      <c r="D839" s="294"/>
    </row>
    <row r="840" spans="1:4" x14ac:dyDescent="0.25">
      <c r="A840" s="294"/>
      <c r="B840" s="294"/>
      <c r="D840" s="294"/>
    </row>
    <row r="841" spans="1:4" x14ac:dyDescent="0.25">
      <c r="A841" s="294"/>
      <c r="B841" s="294"/>
      <c r="D841" s="294"/>
    </row>
    <row r="842" spans="1:4" x14ac:dyDescent="0.25">
      <c r="A842" s="294"/>
      <c r="B842" s="294"/>
      <c r="D842" s="294"/>
    </row>
    <row r="843" spans="1:4" x14ac:dyDescent="0.25">
      <c r="A843" s="294"/>
      <c r="B843" s="294"/>
      <c r="D843" s="294"/>
    </row>
    <row r="844" spans="1:4" x14ac:dyDescent="0.25">
      <c r="A844" s="294"/>
      <c r="B844" s="294"/>
      <c r="D844" s="294"/>
    </row>
    <row r="845" spans="1:4" x14ac:dyDescent="0.25">
      <c r="A845" s="294"/>
      <c r="B845" s="294"/>
      <c r="D845" s="294"/>
    </row>
    <row r="846" spans="1:4" x14ac:dyDescent="0.25">
      <c r="A846" s="294"/>
      <c r="B846" s="294"/>
      <c r="D846" s="294"/>
    </row>
    <row r="847" spans="1:4" x14ac:dyDescent="0.25">
      <c r="A847" s="294"/>
      <c r="B847" s="294"/>
      <c r="D847" s="294"/>
    </row>
    <row r="848" spans="1:4" x14ac:dyDescent="0.25">
      <c r="A848" s="294"/>
      <c r="B848" s="294"/>
      <c r="D848" s="294"/>
    </row>
    <row r="849" spans="1:4" x14ac:dyDescent="0.25">
      <c r="A849" s="294"/>
      <c r="B849" s="294"/>
      <c r="D849" s="294"/>
    </row>
    <row r="850" spans="1:4" x14ac:dyDescent="0.25">
      <c r="A850" s="294"/>
      <c r="B850" s="294"/>
      <c r="D850" s="294"/>
    </row>
    <row r="851" spans="1:4" x14ac:dyDescent="0.25">
      <c r="A851" s="294"/>
      <c r="B851" s="294"/>
      <c r="D851" s="294"/>
    </row>
    <row r="852" spans="1:4" x14ac:dyDescent="0.25">
      <c r="A852" s="294"/>
      <c r="B852" s="294"/>
      <c r="D852" s="294"/>
    </row>
    <row r="853" spans="1:4" x14ac:dyDescent="0.25">
      <c r="A853" s="294"/>
      <c r="B853" s="294"/>
      <c r="D853" s="294"/>
    </row>
    <row r="854" spans="1:4" x14ac:dyDescent="0.25">
      <c r="A854" s="294"/>
      <c r="B854" s="294"/>
      <c r="D854" s="294"/>
    </row>
    <row r="855" spans="1:4" x14ac:dyDescent="0.25">
      <c r="A855" s="294"/>
      <c r="B855" s="294"/>
      <c r="D855" s="294"/>
    </row>
    <row r="856" spans="1:4" x14ac:dyDescent="0.25">
      <c r="A856" s="294"/>
      <c r="B856" s="294"/>
      <c r="D856" s="294"/>
    </row>
    <row r="857" spans="1:4" x14ac:dyDescent="0.25">
      <c r="A857" s="294"/>
      <c r="B857" s="294"/>
      <c r="D857" s="294"/>
    </row>
    <row r="858" spans="1:4" x14ac:dyDescent="0.25">
      <c r="A858" s="294"/>
      <c r="B858" s="294"/>
      <c r="D858" s="294"/>
    </row>
    <row r="859" spans="1:4" x14ac:dyDescent="0.25">
      <c r="A859" s="294"/>
      <c r="B859" s="294"/>
      <c r="D859" s="294"/>
    </row>
    <row r="860" spans="1:4" x14ac:dyDescent="0.25">
      <c r="A860" s="294"/>
      <c r="B860" s="294"/>
      <c r="D860" s="294"/>
    </row>
    <row r="861" spans="1:4" x14ac:dyDescent="0.25">
      <c r="A861" s="294"/>
      <c r="B861" s="294"/>
      <c r="D861" s="294"/>
    </row>
    <row r="862" spans="1:4" x14ac:dyDescent="0.25">
      <c r="A862" s="294"/>
      <c r="B862" s="294"/>
      <c r="D862" s="294"/>
    </row>
    <row r="863" spans="1:4" x14ac:dyDescent="0.25">
      <c r="A863" s="294"/>
      <c r="B863" s="294"/>
      <c r="D863" s="294"/>
    </row>
    <row r="864" spans="1:4" x14ac:dyDescent="0.25">
      <c r="A864" s="294"/>
      <c r="B864" s="294"/>
      <c r="D864" s="294"/>
    </row>
    <row r="865" spans="1:4" x14ac:dyDescent="0.25">
      <c r="A865" s="294"/>
      <c r="B865" s="294"/>
      <c r="D865" s="294"/>
    </row>
    <row r="866" spans="1:4" x14ac:dyDescent="0.25">
      <c r="A866" s="294"/>
      <c r="B866" s="294"/>
      <c r="D866" s="294"/>
    </row>
    <row r="867" spans="1:4" x14ac:dyDescent="0.25">
      <c r="A867" s="294"/>
      <c r="B867" s="294"/>
      <c r="D867" s="294"/>
    </row>
    <row r="868" spans="1:4" x14ac:dyDescent="0.25">
      <c r="A868" s="294"/>
      <c r="B868" s="294"/>
      <c r="D868" s="294"/>
    </row>
    <row r="869" spans="1:4" x14ac:dyDescent="0.25">
      <c r="A869" s="294"/>
      <c r="B869" s="294"/>
      <c r="D869" s="294"/>
    </row>
    <row r="870" spans="1:4" x14ac:dyDescent="0.25">
      <c r="A870" s="294"/>
      <c r="B870" s="294"/>
      <c r="D870" s="294"/>
    </row>
    <row r="871" spans="1:4" x14ac:dyDescent="0.25">
      <c r="A871" s="294"/>
      <c r="B871" s="294"/>
      <c r="D871" s="294"/>
    </row>
    <row r="872" spans="1:4" x14ac:dyDescent="0.25">
      <c r="A872" s="294"/>
      <c r="B872" s="294"/>
      <c r="D872" s="294"/>
    </row>
    <row r="873" spans="1:4" x14ac:dyDescent="0.25">
      <c r="A873" s="294"/>
      <c r="B873" s="294"/>
      <c r="D873" s="294"/>
    </row>
    <row r="874" spans="1:4" x14ac:dyDescent="0.25">
      <c r="A874" s="294"/>
      <c r="B874" s="294"/>
      <c r="D874" s="294"/>
    </row>
    <row r="875" spans="1:4" x14ac:dyDescent="0.25">
      <c r="A875" s="294"/>
      <c r="B875" s="294"/>
      <c r="D875" s="294"/>
    </row>
    <row r="876" spans="1:4" x14ac:dyDescent="0.25">
      <c r="A876" s="294"/>
      <c r="B876" s="294"/>
      <c r="D876" s="294"/>
    </row>
    <row r="877" spans="1:4" x14ac:dyDescent="0.25">
      <c r="A877" s="294"/>
      <c r="B877" s="294"/>
      <c r="D877" s="294"/>
    </row>
    <row r="878" spans="1:4" x14ac:dyDescent="0.25">
      <c r="A878" s="294"/>
      <c r="B878" s="294"/>
      <c r="D878" s="294"/>
    </row>
    <row r="879" spans="1:4" x14ac:dyDescent="0.25">
      <c r="A879" s="294"/>
      <c r="B879" s="294"/>
      <c r="D879" s="294"/>
    </row>
    <row r="880" spans="1:4" x14ac:dyDescent="0.25">
      <c r="A880" s="294"/>
      <c r="B880" s="294"/>
      <c r="D880" s="294"/>
    </row>
    <row r="881" spans="1:4" x14ac:dyDescent="0.25">
      <c r="A881" s="294"/>
      <c r="B881" s="294"/>
      <c r="D881" s="294"/>
    </row>
    <row r="882" spans="1:4" x14ac:dyDescent="0.25">
      <c r="A882" s="294"/>
      <c r="B882" s="294"/>
      <c r="D882" s="294"/>
    </row>
    <row r="883" spans="1:4" x14ac:dyDescent="0.25">
      <c r="A883" s="294"/>
      <c r="B883" s="294"/>
      <c r="D883" s="294"/>
    </row>
    <row r="884" spans="1:4" x14ac:dyDescent="0.25">
      <c r="A884" s="294"/>
      <c r="B884" s="294"/>
      <c r="D884" s="294"/>
    </row>
    <row r="885" spans="1:4" x14ac:dyDescent="0.25">
      <c r="A885" s="294"/>
      <c r="B885" s="294"/>
      <c r="D885" s="294"/>
    </row>
    <row r="886" spans="1:4" x14ac:dyDescent="0.25">
      <c r="A886" s="294"/>
      <c r="B886" s="294"/>
      <c r="D886" s="294"/>
    </row>
    <row r="887" spans="1:4" x14ac:dyDescent="0.25">
      <c r="A887" s="294"/>
      <c r="B887" s="294"/>
      <c r="D887" s="294"/>
    </row>
    <row r="888" spans="1:4" x14ac:dyDescent="0.25">
      <c r="A888" s="294"/>
      <c r="B888" s="294"/>
      <c r="D888" s="294"/>
    </row>
    <row r="889" spans="1:4" x14ac:dyDescent="0.25">
      <c r="A889" s="294"/>
      <c r="B889" s="294"/>
      <c r="D889" s="294"/>
    </row>
    <row r="890" spans="1:4" x14ac:dyDescent="0.25">
      <c r="A890" s="294"/>
      <c r="B890" s="294"/>
      <c r="D890" s="294"/>
    </row>
    <row r="891" spans="1:4" x14ac:dyDescent="0.25">
      <c r="A891" s="294"/>
      <c r="B891" s="294"/>
      <c r="D891" s="294"/>
    </row>
    <row r="892" spans="1:4" x14ac:dyDescent="0.25">
      <c r="A892" s="294"/>
      <c r="B892" s="294"/>
      <c r="D892" s="294"/>
    </row>
    <row r="893" spans="1:4" x14ac:dyDescent="0.25">
      <c r="A893" s="294"/>
      <c r="B893" s="294"/>
      <c r="D893" s="294"/>
    </row>
    <row r="894" spans="1:4" x14ac:dyDescent="0.25">
      <c r="A894" s="294"/>
      <c r="B894" s="294"/>
      <c r="D894" s="294"/>
    </row>
    <row r="895" spans="1:4" x14ac:dyDescent="0.25">
      <c r="A895" s="294"/>
      <c r="B895" s="294"/>
      <c r="D895" s="294"/>
    </row>
    <row r="896" spans="1:4" x14ac:dyDescent="0.25">
      <c r="A896" s="294"/>
      <c r="B896" s="294"/>
      <c r="D896" s="294"/>
    </row>
    <row r="897" spans="1:4" x14ac:dyDescent="0.25">
      <c r="A897" s="294"/>
      <c r="B897" s="294"/>
      <c r="D897" s="294"/>
    </row>
    <row r="898" spans="1:4" x14ac:dyDescent="0.25">
      <c r="A898" s="294"/>
      <c r="B898" s="294"/>
      <c r="D898" s="294"/>
    </row>
    <row r="899" spans="1:4" x14ac:dyDescent="0.25">
      <c r="A899" s="294"/>
      <c r="B899" s="294"/>
      <c r="D899" s="294"/>
    </row>
    <row r="900" spans="1:4" x14ac:dyDescent="0.25">
      <c r="A900" s="294"/>
      <c r="B900" s="294"/>
      <c r="D900" s="294"/>
    </row>
    <row r="901" spans="1:4" x14ac:dyDescent="0.25">
      <c r="A901" s="294"/>
      <c r="B901" s="294"/>
      <c r="D901" s="294"/>
    </row>
    <row r="902" spans="1:4" x14ac:dyDescent="0.25">
      <c r="A902" s="294"/>
      <c r="B902" s="294"/>
      <c r="D902" s="294"/>
    </row>
    <row r="903" spans="1:4" x14ac:dyDescent="0.25">
      <c r="A903" s="294"/>
      <c r="B903" s="294"/>
      <c r="D903" s="294"/>
    </row>
    <row r="904" spans="1:4" x14ac:dyDescent="0.25">
      <c r="A904" s="294"/>
      <c r="B904" s="294"/>
      <c r="D904" s="294"/>
    </row>
    <row r="905" spans="1:4" x14ac:dyDescent="0.25">
      <c r="A905" s="294"/>
      <c r="B905" s="294"/>
      <c r="D905" s="294"/>
    </row>
    <row r="906" spans="1:4" x14ac:dyDescent="0.25">
      <c r="A906" s="294"/>
      <c r="B906" s="294"/>
      <c r="D906" s="294"/>
    </row>
    <row r="907" spans="1:4" x14ac:dyDescent="0.25">
      <c r="A907" s="294"/>
      <c r="B907" s="294"/>
      <c r="D907" s="294"/>
    </row>
    <row r="908" spans="1:4" x14ac:dyDescent="0.25">
      <c r="A908" s="294"/>
      <c r="B908" s="294"/>
      <c r="D908" s="294"/>
    </row>
    <row r="909" spans="1:4" x14ac:dyDescent="0.25">
      <c r="A909" s="294"/>
      <c r="B909" s="294"/>
      <c r="D909" s="294"/>
    </row>
    <row r="910" spans="1:4" x14ac:dyDescent="0.25">
      <c r="A910" s="294"/>
      <c r="B910" s="294"/>
      <c r="D910" s="294"/>
    </row>
    <row r="911" spans="1:4" x14ac:dyDescent="0.25">
      <c r="A911" s="294"/>
      <c r="B911" s="294"/>
      <c r="D911" s="294"/>
    </row>
    <row r="912" spans="1:4" x14ac:dyDescent="0.25">
      <c r="A912" s="294"/>
      <c r="B912" s="294"/>
      <c r="D912" s="294"/>
    </row>
    <row r="913" spans="1:4" x14ac:dyDescent="0.25">
      <c r="A913" s="294"/>
      <c r="B913" s="294"/>
      <c r="D913" s="294"/>
    </row>
    <row r="914" spans="1:4" x14ac:dyDescent="0.25">
      <c r="A914" s="294"/>
      <c r="B914" s="294"/>
      <c r="D914" s="294"/>
    </row>
    <row r="915" spans="1:4" x14ac:dyDescent="0.25">
      <c r="A915" s="294"/>
      <c r="B915" s="294"/>
      <c r="D915" s="294"/>
    </row>
    <row r="916" spans="1:4" x14ac:dyDescent="0.25">
      <c r="A916" s="294"/>
      <c r="B916" s="294"/>
      <c r="D916" s="294"/>
    </row>
    <row r="917" spans="1:4" x14ac:dyDescent="0.25">
      <c r="A917" s="294"/>
      <c r="B917" s="294"/>
      <c r="D917" s="294"/>
    </row>
    <row r="918" spans="1:4" x14ac:dyDescent="0.25">
      <c r="A918" s="294"/>
      <c r="B918" s="294"/>
      <c r="D918" s="294"/>
    </row>
    <row r="919" spans="1:4" x14ac:dyDescent="0.25">
      <c r="A919" s="294"/>
      <c r="B919" s="294"/>
      <c r="D919" s="294"/>
    </row>
    <row r="920" spans="1:4" x14ac:dyDescent="0.25">
      <c r="A920" s="294"/>
      <c r="B920" s="294"/>
      <c r="D920" s="294"/>
    </row>
    <row r="921" spans="1:4" x14ac:dyDescent="0.25">
      <c r="A921" s="294"/>
      <c r="B921" s="294"/>
      <c r="D921" s="294"/>
    </row>
    <row r="922" spans="1:4" x14ac:dyDescent="0.25">
      <c r="A922" s="294"/>
      <c r="B922" s="294"/>
      <c r="D922" s="294"/>
    </row>
    <row r="923" spans="1:4" x14ac:dyDescent="0.25">
      <c r="A923" s="294"/>
      <c r="B923" s="294"/>
      <c r="D923" s="294"/>
    </row>
    <row r="924" spans="1:4" x14ac:dyDescent="0.25">
      <c r="A924" s="294"/>
      <c r="B924" s="294"/>
      <c r="D924" s="294"/>
    </row>
    <row r="925" spans="1:4" x14ac:dyDescent="0.25">
      <c r="A925" s="294"/>
      <c r="B925" s="294"/>
      <c r="D925" s="294"/>
    </row>
    <row r="926" spans="1:4" x14ac:dyDescent="0.25">
      <c r="A926" s="294"/>
      <c r="B926" s="294"/>
      <c r="D926" s="294"/>
    </row>
    <row r="927" spans="1:4" x14ac:dyDescent="0.25">
      <c r="A927" s="294"/>
      <c r="B927" s="294"/>
      <c r="D927" s="294"/>
    </row>
    <row r="928" spans="1:4" x14ac:dyDescent="0.25">
      <c r="A928" s="294"/>
      <c r="B928" s="294"/>
      <c r="D928" s="294"/>
    </row>
    <row r="929" spans="1:4" x14ac:dyDescent="0.25">
      <c r="A929" s="294"/>
      <c r="B929" s="294"/>
      <c r="D929" s="294"/>
    </row>
    <row r="930" spans="1:4" x14ac:dyDescent="0.25">
      <c r="A930" s="294"/>
      <c r="B930" s="294"/>
      <c r="D930" s="294"/>
    </row>
    <row r="931" spans="1:4" x14ac:dyDescent="0.25">
      <c r="A931" s="294"/>
      <c r="B931" s="294"/>
      <c r="D931" s="294"/>
    </row>
    <row r="932" spans="1:4" x14ac:dyDescent="0.25">
      <c r="A932" s="294"/>
      <c r="B932" s="294"/>
      <c r="D932" s="294"/>
    </row>
    <row r="933" spans="1:4" x14ac:dyDescent="0.25">
      <c r="A933" s="294"/>
      <c r="B933" s="294"/>
      <c r="D933" s="294"/>
    </row>
    <row r="934" spans="1:4" x14ac:dyDescent="0.25">
      <c r="A934" s="294"/>
      <c r="B934" s="294"/>
      <c r="D934" s="294"/>
    </row>
    <row r="935" spans="1:4" x14ac:dyDescent="0.25">
      <c r="A935" s="294"/>
      <c r="B935" s="294"/>
      <c r="D935" s="294"/>
    </row>
    <row r="936" spans="1:4" x14ac:dyDescent="0.25">
      <c r="A936" s="294"/>
      <c r="B936" s="294"/>
      <c r="D936" s="294"/>
    </row>
    <row r="937" spans="1:4" x14ac:dyDescent="0.25">
      <c r="A937" s="294"/>
      <c r="B937" s="294"/>
      <c r="D937" s="294"/>
    </row>
    <row r="938" spans="1:4" x14ac:dyDescent="0.25">
      <c r="A938" s="294"/>
      <c r="B938" s="294"/>
      <c r="D938" s="294"/>
    </row>
    <row r="939" spans="1:4" x14ac:dyDescent="0.25">
      <c r="A939" s="294"/>
      <c r="B939" s="294"/>
      <c r="D939" s="294"/>
    </row>
    <row r="940" spans="1:4" x14ac:dyDescent="0.25">
      <c r="A940" s="294"/>
      <c r="B940" s="294"/>
      <c r="D940" s="294"/>
    </row>
    <row r="941" spans="1:4" x14ac:dyDescent="0.25">
      <c r="A941" s="294"/>
      <c r="B941" s="294"/>
      <c r="D941" s="294"/>
    </row>
    <row r="942" spans="1:4" x14ac:dyDescent="0.25">
      <c r="A942" s="294"/>
      <c r="B942" s="294"/>
      <c r="D942" s="294"/>
    </row>
    <row r="943" spans="1:4" x14ac:dyDescent="0.25">
      <c r="A943" s="294"/>
      <c r="B943" s="294"/>
      <c r="D943" s="294"/>
    </row>
    <row r="944" spans="1:4" x14ac:dyDescent="0.25">
      <c r="A944" s="294"/>
      <c r="B944" s="294"/>
      <c r="D944" s="294"/>
    </row>
    <row r="945" spans="1:4" x14ac:dyDescent="0.25">
      <c r="A945" s="294"/>
      <c r="B945" s="294"/>
      <c r="D945" s="294"/>
    </row>
    <row r="946" spans="1:4" x14ac:dyDescent="0.25">
      <c r="A946" s="294"/>
      <c r="B946" s="294"/>
      <c r="D946" s="294"/>
    </row>
    <row r="947" spans="1:4" x14ac:dyDescent="0.25">
      <c r="A947" s="294"/>
      <c r="B947" s="294"/>
      <c r="D947" s="294"/>
    </row>
    <row r="948" spans="1:4" x14ac:dyDescent="0.25">
      <c r="A948" s="294"/>
      <c r="B948" s="294"/>
      <c r="D948" s="294"/>
    </row>
    <row r="949" spans="1:4" x14ac:dyDescent="0.25">
      <c r="A949" s="294"/>
      <c r="B949" s="294"/>
      <c r="D949" s="294"/>
    </row>
    <row r="950" spans="1:4" x14ac:dyDescent="0.25">
      <c r="A950" s="294"/>
      <c r="B950" s="294"/>
      <c r="D950" s="294"/>
    </row>
    <row r="951" spans="1:4" x14ac:dyDescent="0.25">
      <c r="A951" s="294"/>
      <c r="B951" s="294"/>
      <c r="D951" s="294"/>
    </row>
    <row r="952" spans="1:4" x14ac:dyDescent="0.25">
      <c r="A952" s="294"/>
      <c r="B952" s="294"/>
      <c r="D952" s="294"/>
    </row>
    <row r="953" spans="1:4" x14ac:dyDescent="0.25">
      <c r="A953" s="294"/>
      <c r="B953" s="294"/>
      <c r="D953" s="294"/>
    </row>
    <row r="954" spans="1:4" x14ac:dyDescent="0.25">
      <c r="A954" s="294"/>
      <c r="B954" s="294"/>
      <c r="D954" s="294"/>
    </row>
    <row r="955" spans="1:4" x14ac:dyDescent="0.25">
      <c r="A955" s="294"/>
      <c r="B955" s="294"/>
      <c r="D955" s="294"/>
    </row>
    <row r="956" spans="1:4" x14ac:dyDescent="0.25">
      <c r="A956" s="294"/>
      <c r="B956" s="294"/>
      <c r="D956" s="294"/>
    </row>
    <row r="957" spans="1:4" x14ac:dyDescent="0.25">
      <c r="A957" s="294"/>
      <c r="B957" s="294"/>
      <c r="D957" s="294"/>
    </row>
    <row r="958" spans="1:4" x14ac:dyDescent="0.25">
      <c r="A958" s="294"/>
      <c r="B958" s="294"/>
      <c r="D958" s="294"/>
    </row>
    <row r="959" spans="1:4" x14ac:dyDescent="0.25">
      <c r="A959" s="294"/>
      <c r="B959" s="294"/>
      <c r="D959" s="294"/>
    </row>
    <row r="960" spans="1:4" x14ac:dyDescent="0.25">
      <c r="A960" s="294"/>
      <c r="B960" s="294"/>
      <c r="D960" s="294"/>
    </row>
    <row r="961" spans="1:4" x14ac:dyDescent="0.25">
      <c r="A961" s="294"/>
      <c r="B961" s="294"/>
      <c r="D961" s="294"/>
    </row>
    <row r="962" spans="1:4" x14ac:dyDescent="0.25">
      <c r="A962" s="294"/>
      <c r="B962" s="294"/>
      <c r="D962" s="294"/>
    </row>
    <row r="963" spans="1:4" x14ac:dyDescent="0.25">
      <c r="A963" s="294"/>
      <c r="B963" s="294"/>
      <c r="D963" s="294"/>
    </row>
    <row r="964" spans="1:4" x14ac:dyDescent="0.25">
      <c r="A964" s="294"/>
      <c r="B964" s="294"/>
      <c r="D964" s="294"/>
    </row>
    <row r="965" spans="1:4" x14ac:dyDescent="0.25">
      <c r="A965" s="294"/>
      <c r="B965" s="294"/>
      <c r="D965" s="294"/>
    </row>
    <row r="966" spans="1:4" x14ac:dyDescent="0.25">
      <c r="A966" s="294"/>
      <c r="B966" s="294"/>
      <c r="D966" s="294"/>
    </row>
    <row r="967" spans="1:4" x14ac:dyDescent="0.25">
      <c r="A967" s="294"/>
      <c r="B967" s="294"/>
      <c r="D967" s="294"/>
    </row>
    <row r="968" spans="1:4" x14ac:dyDescent="0.25">
      <c r="A968" s="294"/>
      <c r="B968" s="294"/>
      <c r="D968" s="294"/>
    </row>
    <row r="969" spans="1:4" x14ac:dyDescent="0.25">
      <c r="A969" s="294"/>
      <c r="B969" s="294"/>
      <c r="D969" s="294"/>
    </row>
    <row r="970" spans="1:4" x14ac:dyDescent="0.25">
      <c r="A970" s="294"/>
      <c r="B970" s="294"/>
      <c r="D970" s="294"/>
    </row>
    <row r="971" spans="1:4" x14ac:dyDescent="0.25">
      <c r="A971" s="294"/>
      <c r="B971" s="294"/>
      <c r="D971" s="294"/>
    </row>
    <row r="972" spans="1:4" x14ac:dyDescent="0.25">
      <c r="A972" s="294"/>
      <c r="B972" s="294"/>
      <c r="D972" s="294"/>
    </row>
    <row r="973" spans="1:4" x14ac:dyDescent="0.25">
      <c r="A973" s="294"/>
      <c r="B973" s="294"/>
      <c r="D973" s="294"/>
    </row>
    <row r="974" spans="1:4" x14ac:dyDescent="0.25">
      <c r="A974" s="294"/>
      <c r="B974" s="294"/>
      <c r="D974" s="294"/>
    </row>
    <row r="975" spans="1:4" x14ac:dyDescent="0.25">
      <c r="A975" s="294"/>
      <c r="B975" s="294"/>
      <c r="D975" s="294"/>
    </row>
    <row r="976" spans="1:4" x14ac:dyDescent="0.25">
      <c r="A976" s="294"/>
      <c r="B976" s="294"/>
      <c r="D976" s="294"/>
    </row>
    <row r="977" spans="1:4" x14ac:dyDescent="0.25">
      <c r="A977" s="294"/>
      <c r="B977" s="294"/>
      <c r="D977" s="294"/>
    </row>
    <row r="978" spans="1:4" x14ac:dyDescent="0.25">
      <c r="A978" s="294"/>
      <c r="B978" s="294"/>
      <c r="D978" s="294"/>
    </row>
    <row r="979" spans="1:4" x14ac:dyDescent="0.25">
      <c r="A979" s="294"/>
      <c r="B979" s="294"/>
      <c r="D979" s="294"/>
    </row>
    <row r="980" spans="1:4" x14ac:dyDescent="0.25">
      <c r="A980" s="294"/>
      <c r="B980" s="294"/>
      <c r="D980" s="294"/>
    </row>
    <row r="981" spans="1:4" x14ac:dyDescent="0.25">
      <c r="A981" s="294"/>
      <c r="B981" s="294"/>
      <c r="D981" s="294"/>
    </row>
    <row r="982" spans="1:4" x14ac:dyDescent="0.25">
      <c r="A982" s="294"/>
      <c r="B982" s="294"/>
      <c r="D982" s="294"/>
    </row>
    <row r="983" spans="1:4" x14ac:dyDescent="0.25">
      <c r="A983" s="294"/>
      <c r="B983" s="294"/>
      <c r="D983" s="294"/>
    </row>
    <row r="984" spans="1:4" x14ac:dyDescent="0.25">
      <c r="A984" s="294"/>
      <c r="B984" s="294"/>
      <c r="D984" s="294"/>
    </row>
    <row r="985" spans="1:4" x14ac:dyDescent="0.25">
      <c r="A985" s="294"/>
      <c r="B985" s="294"/>
      <c r="D985" s="294"/>
    </row>
    <row r="986" spans="1:4" x14ac:dyDescent="0.25">
      <c r="A986" s="294"/>
      <c r="B986" s="294"/>
      <c r="D986" s="294"/>
    </row>
    <row r="987" spans="1:4" x14ac:dyDescent="0.25">
      <c r="A987" s="294"/>
      <c r="B987" s="294"/>
      <c r="D987" s="294"/>
    </row>
    <row r="988" spans="1:4" x14ac:dyDescent="0.25">
      <c r="A988" s="294"/>
      <c r="B988" s="294"/>
      <c r="D988" s="294"/>
    </row>
    <row r="989" spans="1:4" x14ac:dyDescent="0.25">
      <c r="A989" s="294"/>
      <c r="B989" s="294"/>
      <c r="D989" s="294"/>
    </row>
    <row r="990" spans="1:4" x14ac:dyDescent="0.25">
      <c r="A990" s="294"/>
      <c r="B990" s="294"/>
      <c r="D990" s="294"/>
    </row>
    <row r="991" spans="1:4" x14ac:dyDescent="0.25">
      <c r="A991" s="294"/>
      <c r="B991" s="294"/>
      <c r="D991" s="294"/>
    </row>
    <row r="992" spans="1:4" x14ac:dyDescent="0.25">
      <c r="A992" s="294"/>
      <c r="B992" s="294"/>
      <c r="D992" s="294"/>
    </row>
    <row r="993" spans="1:4" x14ac:dyDescent="0.25">
      <c r="A993" s="294"/>
      <c r="B993" s="294"/>
      <c r="D993" s="294"/>
    </row>
    <row r="994" spans="1:4" x14ac:dyDescent="0.25">
      <c r="A994" s="294"/>
      <c r="B994" s="294"/>
      <c r="D994" s="294"/>
    </row>
    <row r="995" spans="1:4" x14ac:dyDescent="0.25">
      <c r="A995" s="294"/>
      <c r="B995" s="294"/>
      <c r="D995" s="294"/>
    </row>
    <row r="996" spans="1:4" x14ac:dyDescent="0.25">
      <c r="A996" s="294"/>
      <c r="B996" s="294"/>
      <c r="D996" s="294"/>
    </row>
    <row r="997" spans="1:4" x14ac:dyDescent="0.25">
      <c r="A997" s="294"/>
      <c r="B997" s="294"/>
      <c r="D997" s="294"/>
    </row>
    <row r="998" spans="1:4" x14ac:dyDescent="0.25">
      <c r="A998" s="294"/>
      <c r="B998" s="294"/>
      <c r="D998" s="294"/>
    </row>
    <row r="999" spans="1:4" x14ac:dyDescent="0.25">
      <c r="A999" s="294"/>
      <c r="B999" s="294"/>
      <c r="D999" s="294"/>
    </row>
    <row r="1000" spans="1:4" x14ac:dyDescent="0.25">
      <c r="A1000" s="294"/>
      <c r="B1000" s="294"/>
      <c r="D1000" s="294"/>
    </row>
    <row r="1001" spans="1:4" x14ac:dyDescent="0.25">
      <c r="A1001" s="294"/>
      <c r="B1001" s="294"/>
      <c r="D1001" s="294"/>
    </row>
    <row r="1002" spans="1:4" x14ac:dyDescent="0.25">
      <c r="A1002" s="294"/>
      <c r="B1002" s="294"/>
      <c r="D1002" s="294"/>
    </row>
    <row r="1003" spans="1:4" x14ac:dyDescent="0.25">
      <c r="A1003" s="294"/>
      <c r="B1003" s="294"/>
      <c r="D1003" s="294"/>
    </row>
    <row r="1004" spans="1:4" x14ac:dyDescent="0.25">
      <c r="A1004" s="294"/>
      <c r="B1004" s="294"/>
      <c r="D1004" s="294"/>
    </row>
    <row r="1005" spans="1:4" x14ac:dyDescent="0.25">
      <c r="A1005" s="294"/>
      <c r="B1005" s="294"/>
      <c r="D1005" s="294"/>
    </row>
    <row r="1006" spans="1:4" x14ac:dyDescent="0.25">
      <c r="A1006" s="294"/>
      <c r="B1006" s="294"/>
      <c r="D1006" s="294"/>
    </row>
    <row r="1007" spans="1:4" x14ac:dyDescent="0.25">
      <c r="A1007" s="294"/>
      <c r="B1007" s="294"/>
      <c r="D1007" s="294"/>
    </row>
    <row r="1008" spans="1:4" x14ac:dyDescent="0.25">
      <c r="A1008" s="294"/>
      <c r="B1008" s="294"/>
      <c r="D1008" s="294"/>
    </row>
    <row r="1009" spans="1:4" x14ac:dyDescent="0.25">
      <c r="A1009" s="294"/>
      <c r="B1009" s="294"/>
      <c r="D1009" s="294"/>
    </row>
    <row r="1010" spans="1:4" x14ac:dyDescent="0.25">
      <c r="A1010" s="294"/>
      <c r="B1010" s="294"/>
      <c r="D1010" s="294"/>
    </row>
    <row r="1011" spans="1:4" x14ac:dyDescent="0.25">
      <c r="A1011" s="294"/>
      <c r="B1011" s="294"/>
      <c r="D1011" s="294"/>
    </row>
    <row r="1012" spans="1:4" x14ac:dyDescent="0.25">
      <c r="A1012" s="294"/>
      <c r="B1012" s="294"/>
      <c r="D1012" s="294"/>
    </row>
    <row r="1013" spans="1:4" x14ac:dyDescent="0.25">
      <c r="A1013" s="294"/>
      <c r="B1013" s="294"/>
      <c r="D1013" s="294"/>
    </row>
    <row r="1014" spans="1:4" x14ac:dyDescent="0.25">
      <c r="A1014" s="294"/>
      <c r="B1014" s="294"/>
      <c r="D1014" s="294"/>
    </row>
    <row r="1015" spans="1:4" x14ac:dyDescent="0.25">
      <c r="A1015" s="294"/>
      <c r="B1015" s="294"/>
      <c r="D1015" s="294"/>
    </row>
    <row r="1016" spans="1:4" x14ac:dyDescent="0.25">
      <c r="A1016" s="294"/>
      <c r="B1016" s="294"/>
      <c r="D1016" s="294"/>
    </row>
    <row r="1017" spans="1:4" x14ac:dyDescent="0.25">
      <c r="A1017" s="294"/>
      <c r="B1017" s="294"/>
      <c r="D1017" s="294"/>
    </row>
    <row r="1018" spans="1:4" x14ac:dyDescent="0.25">
      <c r="A1018" s="294"/>
      <c r="B1018" s="294"/>
      <c r="D1018" s="294"/>
    </row>
    <row r="1019" spans="1:4" x14ac:dyDescent="0.25">
      <c r="A1019" s="294"/>
      <c r="B1019" s="294"/>
      <c r="D1019" s="294"/>
    </row>
    <row r="1020" spans="1:4" x14ac:dyDescent="0.25">
      <c r="A1020" s="294"/>
      <c r="B1020" s="294"/>
      <c r="D1020" s="294"/>
    </row>
    <row r="1021" spans="1:4" x14ac:dyDescent="0.25">
      <c r="A1021" s="294"/>
      <c r="B1021" s="294"/>
      <c r="D1021" s="294"/>
    </row>
    <row r="1022" spans="1:4" x14ac:dyDescent="0.25">
      <c r="A1022" s="294"/>
      <c r="B1022" s="294"/>
      <c r="D1022" s="294"/>
    </row>
    <row r="1023" spans="1:4" x14ac:dyDescent="0.25">
      <c r="A1023" s="294"/>
      <c r="B1023" s="294"/>
      <c r="D1023" s="294"/>
    </row>
    <row r="1024" spans="1:4" x14ac:dyDescent="0.25">
      <c r="A1024" s="294"/>
      <c r="B1024" s="294"/>
      <c r="D1024" s="294"/>
    </row>
    <row r="1025" spans="1:4" x14ac:dyDescent="0.25">
      <c r="A1025" s="294"/>
      <c r="B1025" s="294"/>
      <c r="D1025" s="294"/>
    </row>
    <row r="1026" spans="1:4" x14ac:dyDescent="0.25">
      <c r="A1026" s="294"/>
      <c r="B1026" s="294"/>
      <c r="D1026" s="294"/>
    </row>
    <row r="1027" spans="1:4" x14ac:dyDescent="0.25">
      <c r="A1027" s="294"/>
      <c r="B1027" s="294"/>
      <c r="D1027" s="294"/>
    </row>
    <row r="1028" spans="1:4" x14ac:dyDescent="0.25">
      <c r="A1028" s="294"/>
      <c r="B1028" s="294"/>
      <c r="D1028" s="294"/>
    </row>
    <row r="1029" spans="1:4" x14ac:dyDescent="0.25">
      <c r="A1029" s="294"/>
      <c r="B1029" s="294"/>
      <c r="D1029" s="294"/>
    </row>
    <row r="1030" spans="1:4" x14ac:dyDescent="0.25">
      <c r="A1030" s="294"/>
      <c r="B1030" s="294"/>
      <c r="D1030" s="294"/>
    </row>
    <row r="1031" spans="1:4" x14ac:dyDescent="0.25">
      <c r="A1031" s="294"/>
      <c r="B1031" s="294"/>
      <c r="D1031" s="294"/>
    </row>
    <row r="1032" spans="1:4" x14ac:dyDescent="0.25">
      <c r="A1032" s="294"/>
      <c r="B1032" s="294"/>
      <c r="D1032" s="294"/>
    </row>
    <row r="1033" spans="1:4" x14ac:dyDescent="0.25">
      <c r="A1033" s="294"/>
      <c r="B1033" s="294"/>
      <c r="D1033" s="294"/>
    </row>
    <row r="1034" spans="1:4" x14ac:dyDescent="0.25">
      <c r="A1034" s="294"/>
      <c r="B1034" s="294"/>
      <c r="D1034" s="294"/>
    </row>
    <row r="1035" spans="1:4" x14ac:dyDescent="0.25">
      <c r="A1035" s="294"/>
      <c r="B1035" s="294"/>
      <c r="D1035" s="294"/>
    </row>
    <row r="1036" spans="1:4" x14ac:dyDescent="0.25">
      <c r="A1036" s="294"/>
      <c r="B1036" s="294"/>
      <c r="D1036" s="294"/>
    </row>
    <row r="1037" spans="1:4" x14ac:dyDescent="0.25">
      <c r="A1037" s="294"/>
      <c r="B1037" s="294"/>
      <c r="D1037" s="294"/>
    </row>
    <row r="1038" spans="1:4" x14ac:dyDescent="0.25">
      <c r="A1038" s="294"/>
      <c r="B1038" s="294"/>
      <c r="D1038" s="294"/>
    </row>
    <row r="1039" spans="1:4" x14ac:dyDescent="0.25">
      <c r="A1039" s="294"/>
      <c r="B1039" s="294"/>
      <c r="D1039" s="294"/>
    </row>
    <row r="1040" spans="1:4" x14ac:dyDescent="0.25">
      <c r="A1040" s="294"/>
      <c r="B1040" s="294"/>
      <c r="D1040" s="294"/>
    </row>
    <row r="1041" spans="1:4" x14ac:dyDescent="0.25">
      <c r="A1041" s="294"/>
      <c r="B1041" s="294"/>
      <c r="D1041" s="294"/>
    </row>
    <row r="1042" spans="1:4" x14ac:dyDescent="0.25">
      <c r="A1042" s="294"/>
      <c r="B1042" s="294"/>
      <c r="D1042" s="294"/>
    </row>
    <row r="1043" spans="1:4" x14ac:dyDescent="0.25">
      <c r="A1043" s="294"/>
      <c r="B1043" s="294"/>
      <c r="D1043" s="294"/>
    </row>
    <row r="1044" spans="1:4" x14ac:dyDescent="0.25">
      <c r="A1044" s="294"/>
      <c r="B1044" s="294"/>
      <c r="D1044" s="294"/>
    </row>
    <row r="1045" spans="1:4" x14ac:dyDescent="0.25">
      <c r="A1045" s="294"/>
      <c r="B1045" s="294"/>
      <c r="D1045" s="294"/>
    </row>
    <row r="1046" spans="1:4" x14ac:dyDescent="0.25">
      <c r="A1046" s="294"/>
      <c r="B1046" s="294"/>
      <c r="D1046" s="294"/>
    </row>
    <row r="1047" spans="1:4" x14ac:dyDescent="0.25">
      <c r="A1047" s="294"/>
      <c r="B1047" s="294"/>
      <c r="D1047" s="294"/>
    </row>
    <row r="1048" spans="1:4" x14ac:dyDescent="0.25">
      <c r="A1048" s="294"/>
      <c r="B1048" s="294"/>
      <c r="D1048" s="294"/>
    </row>
    <row r="1049" spans="1:4" x14ac:dyDescent="0.25">
      <c r="A1049" s="294"/>
      <c r="B1049" s="294"/>
      <c r="D1049" s="294"/>
    </row>
    <row r="1050" spans="1:4" x14ac:dyDescent="0.25">
      <c r="A1050" s="294"/>
      <c r="B1050" s="294"/>
      <c r="D1050" s="294"/>
    </row>
    <row r="1051" spans="1:4" x14ac:dyDescent="0.25">
      <c r="A1051" s="294"/>
      <c r="B1051" s="294"/>
      <c r="D1051" s="294"/>
    </row>
    <row r="1052" spans="1:4" x14ac:dyDescent="0.25">
      <c r="A1052" s="294"/>
      <c r="B1052" s="294"/>
      <c r="D1052" s="294"/>
    </row>
    <row r="1053" spans="1:4" x14ac:dyDescent="0.25">
      <c r="A1053" s="294"/>
      <c r="B1053" s="294"/>
      <c r="D1053" s="294"/>
    </row>
    <row r="1054" spans="1:4" x14ac:dyDescent="0.25">
      <c r="A1054" s="294"/>
      <c r="B1054" s="294"/>
      <c r="D1054" s="294"/>
    </row>
    <row r="1055" spans="1:4" x14ac:dyDescent="0.25">
      <c r="A1055" s="294"/>
      <c r="B1055" s="294"/>
      <c r="D1055" s="294"/>
    </row>
    <row r="1056" spans="1:4" x14ac:dyDescent="0.25">
      <c r="A1056" s="294"/>
      <c r="B1056" s="294"/>
      <c r="D1056" s="294"/>
    </row>
    <row r="1057" spans="1:4" x14ac:dyDescent="0.25">
      <c r="A1057" s="294"/>
      <c r="B1057" s="294"/>
      <c r="D1057" s="294"/>
    </row>
    <row r="1058" spans="1:4" x14ac:dyDescent="0.25">
      <c r="A1058" s="294"/>
      <c r="B1058" s="294"/>
      <c r="D1058" s="294"/>
    </row>
    <row r="1059" spans="1:4" x14ac:dyDescent="0.25">
      <c r="A1059" s="294"/>
      <c r="B1059" s="294"/>
      <c r="D1059" s="294"/>
    </row>
    <row r="1060" spans="1:4" x14ac:dyDescent="0.25">
      <c r="A1060" s="294"/>
      <c r="B1060" s="294"/>
      <c r="D1060" s="294"/>
    </row>
    <row r="1061" spans="1:4" x14ac:dyDescent="0.25">
      <c r="A1061" s="294"/>
      <c r="B1061" s="294"/>
      <c r="D1061" s="294"/>
    </row>
    <row r="1062" spans="1:4" x14ac:dyDescent="0.25">
      <c r="A1062" s="294"/>
      <c r="B1062" s="294"/>
      <c r="D1062" s="294"/>
    </row>
    <row r="1063" spans="1:4" x14ac:dyDescent="0.25">
      <c r="A1063" s="294"/>
      <c r="B1063" s="294"/>
      <c r="D1063" s="294"/>
    </row>
    <row r="1064" spans="1:4" x14ac:dyDescent="0.25">
      <c r="A1064" s="294"/>
      <c r="B1064" s="294"/>
      <c r="D1064" s="294"/>
    </row>
    <row r="1065" spans="1:4" x14ac:dyDescent="0.25">
      <c r="A1065" s="294"/>
      <c r="B1065" s="294"/>
      <c r="D1065" s="294"/>
    </row>
    <row r="1066" spans="1:4" x14ac:dyDescent="0.25">
      <c r="A1066" s="294"/>
      <c r="B1066" s="294"/>
      <c r="D1066" s="294"/>
    </row>
    <row r="1067" spans="1:4" x14ac:dyDescent="0.25">
      <c r="A1067" s="294"/>
      <c r="B1067" s="294"/>
      <c r="D1067" s="294"/>
    </row>
    <row r="1068" spans="1:4" x14ac:dyDescent="0.25">
      <c r="A1068" s="294"/>
      <c r="B1068" s="294"/>
      <c r="D1068" s="294"/>
    </row>
    <row r="1069" spans="1:4" x14ac:dyDescent="0.25">
      <c r="A1069" s="294"/>
      <c r="B1069" s="294"/>
      <c r="D1069" s="294"/>
    </row>
    <row r="1070" spans="1:4" x14ac:dyDescent="0.25">
      <c r="A1070" s="294"/>
      <c r="B1070" s="294"/>
      <c r="D1070" s="294"/>
    </row>
    <row r="1071" spans="1:4" x14ac:dyDescent="0.25">
      <c r="A1071" s="294"/>
      <c r="B1071" s="294"/>
      <c r="D1071" s="294"/>
    </row>
    <row r="1072" spans="1:4" x14ac:dyDescent="0.25">
      <c r="A1072" s="294"/>
      <c r="B1072" s="294"/>
      <c r="D1072" s="294"/>
    </row>
    <row r="1073" spans="1:4" x14ac:dyDescent="0.25">
      <c r="A1073" s="294"/>
      <c r="B1073" s="294"/>
      <c r="D1073" s="294"/>
    </row>
    <row r="1074" spans="1:4" x14ac:dyDescent="0.25">
      <c r="A1074" s="294"/>
      <c r="B1074" s="294"/>
      <c r="D1074" s="294"/>
    </row>
    <row r="1075" spans="1:4" x14ac:dyDescent="0.25">
      <c r="A1075" s="294"/>
      <c r="B1075" s="294"/>
      <c r="D1075" s="294"/>
    </row>
    <row r="1076" spans="1:4" x14ac:dyDescent="0.25">
      <c r="A1076" s="294"/>
      <c r="B1076" s="294"/>
      <c r="D1076" s="294"/>
    </row>
    <row r="1077" spans="1:4" x14ac:dyDescent="0.25">
      <c r="A1077" s="294"/>
      <c r="B1077" s="294"/>
      <c r="D1077" s="294"/>
    </row>
    <row r="1078" spans="1:4" x14ac:dyDescent="0.25">
      <c r="A1078" s="294"/>
      <c r="B1078" s="294"/>
      <c r="D1078" s="294"/>
    </row>
    <row r="1079" spans="1:4" x14ac:dyDescent="0.25">
      <c r="A1079" s="294"/>
      <c r="B1079" s="294"/>
      <c r="D1079" s="294"/>
    </row>
    <row r="1080" spans="1:4" x14ac:dyDescent="0.25">
      <c r="A1080" s="294"/>
      <c r="B1080" s="294"/>
      <c r="D1080" s="294"/>
    </row>
    <row r="1081" spans="1:4" x14ac:dyDescent="0.25">
      <c r="A1081" s="294"/>
      <c r="B1081" s="294"/>
      <c r="D1081" s="294"/>
    </row>
    <row r="1082" spans="1:4" x14ac:dyDescent="0.25">
      <c r="A1082" s="294"/>
      <c r="B1082" s="294"/>
      <c r="D1082" s="294"/>
    </row>
    <row r="1083" spans="1:4" x14ac:dyDescent="0.25">
      <c r="A1083" s="294"/>
      <c r="B1083" s="294"/>
      <c r="D1083" s="294"/>
    </row>
    <row r="1084" spans="1:4" x14ac:dyDescent="0.25">
      <c r="A1084" s="294"/>
      <c r="B1084" s="294"/>
      <c r="D1084" s="294"/>
    </row>
    <row r="1085" spans="1:4" x14ac:dyDescent="0.25">
      <c r="A1085" s="294"/>
      <c r="B1085" s="294"/>
      <c r="D1085" s="294"/>
    </row>
    <row r="1086" spans="1:4" x14ac:dyDescent="0.25">
      <c r="A1086" s="294"/>
      <c r="B1086" s="294"/>
      <c r="D1086" s="294"/>
    </row>
    <row r="1087" spans="1:4" x14ac:dyDescent="0.25">
      <c r="A1087" s="294"/>
      <c r="B1087" s="294"/>
      <c r="D1087" s="294"/>
    </row>
    <row r="1088" spans="1:4" x14ac:dyDescent="0.25">
      <c r="A1088" s="294"/>
      <c r="B1088" s="294"/>
      <c r="D1088" s="294"/>
    </row>
    <row r="1089" spans="1:4" x14ac:dyDescent="0.25">
      <c r="A1089" s="294"/>
      <c r="B1089" s="294"/>
      <c r="D1089" s="294"/>
    </row>
    <row r="1090" spans="1:4" x14ac:dyDescent="0.25">
      <c r="A1090" s="294"/>
      <c r="B1090" s="294"/>
      <c r="D1090" s="294"/>
    </row>
    <row r="1091" spans="1:4" x14ac:dyDescent="0.25">
      <c r="A1091" s="294"/>
      <c r="B1091" s="294"/>
      <c r="D1091" s="294"/>
    </row>
    <row r="1092" spans="1:4" x14ac:dyDescent="0.25">
      <c r="A1092" s="294"/>
      <c r="B1092" s="294"/>
      <c r="D1092" s="294"/>
    </row>
    <row r="1093" spans="1:4" x14ac:dyDescent="0.25">
      <c r="A1093" s="294"/>
      <c r="B1093" s="294"/>
      <c r="D1093" s="294"/>
    </row>
    <row r="1094" spans="1:4" x14ac:dyDescent="0.25">
      <c r="A1094" s="294"/>
      <c r="B1094" s="294"/>
      <c r="D1094" s="294"/>
    </row>
    <row r="1095" spans="1:4" x14ac:dyDescent="0.25">
      <c r="A1095" s="294"/>
      <c r="B1095" s="294"/>
      <c r="D1095" s="294"/>
    </row>
    <row r="1096" spans="1:4" x14ac:dyDescent="0.25">
      <c r="A1096" s="294"/>
      <c r="B1096" s="294"/>
      <c r="D1096" s="294"/>
    </row>
    <row r="1097" spans="1:4" x14ac:dyDescent="0.25">
      <c r="A1097" s="294"/>
      <c r="B1097" s="294"/>
      <c r="D1097" s="294"/>
    </row>
    <row r="1098" spans="1:4" x14ac:dyDescent="0.25">
      <c r="A1098" s="294"/>
      <c r="B1098" s="294"/>
      <c r="D1098" s="294"/>
    </row>
    <row r="1099" spans="1:4" x14ac:dyDescent="0.25">
      <c r="A1099" s="294"/>
      <c r="B1099" s="294"/>
      <c r="D1099" s="294"/>
    </row>
    <row r="1100" spans="1:4" x14ac:dyDescent="0.25">
      <c r="A1100" s="294"/>
      <c r="B1100" s="294"/>
      <c r="D1100" s="294"/>
    </row>
    <row r="1101" spans="1:4" x14ac:dyDescent="0.25">
      <c r="A1101" s="294"/>
      <c r="B1101" s="294"/>
      <c r="D1101" s="294"/>
    </row>
    <row r="1102" spans="1:4" x14ac:dyDescent="0.25">
      <c r="A1102" s="294"/>
      <c r="B1102" s="294"/>
      <c r="D1102" s="294"/>
    </row>
    <row r="1103" spans="1:4" x14ac:dyDescent="0.25">
      <c r="A1103" s="294"/>
      <c r="B1103" s="294"/>
      <c r="D1103" s="294"/>
    </row>
    <row r="1104" spans="1:4" x14ac:dyDescent="0.25">
      <c r="A1104" s="294"/>
      <c r="B1104" s="294"/>
      <c r="D1104" s="294"/>
    </row>
    <row r="1105" spans="1:4" x14ac:dyDescent="0.25">
      <c r="A1105" s="294"/>
      <c r="B1105" s="294"/>
      <c r="D1105" s="294"/>
    </row>
    <row r="1106" spans="1:4" x14ac:dyDescent="0.25">
      <c r="A1106" s="294"/>
      <c r="B1106" s="294"/>
      <c r="D1106" s="294"/>
    </row>
    <row r="1107" spans="1:4" x14ac:dyDescent="0.25">
      <c r="A1107" s="294"/>
      <c r="B1107" s="294"/>
      <c r="D1107" s="294"/>
    </row>
    <row r="1108" spans="1:4" x14ac:dyDescent="0.25">
      <c r="A1108" s="294"/>
      <c r="B1108" s="294"/>
      <c r="D1108" s="294"/>
    </row>
    <row r="1109" spans="1:4" x14ac:dyDescent="0.25">
      <c r="A1109" s="294"/>
      <c r="B1109" s="294"/>
      <c r="D1109" s="294"/>
    </row>
    <row r="1110" spans="1:4" x14ac:dyDescent="0.25">
      <c r="A1110" s="294"/>
      <c r="B1110" s="294"/>
      <c r="D1110" s="294"/>
    </row>
    <row r="1111" spans="1:4" x14ac:dyDescent="0.25">
      <c r="A1111" s="294"/>
      <c r="B1111" s="294"/>
      <c r="D1111" s="294"/>
    </row>
    <row r="1112" spans="1:4" x14ac:dyDescent="0.25">
      <c r="A1112" s="294"/>
      <c r="B1112" s="294"/>
      <c r="D1112" s="294"/>
    </row>
    <row r="1113" spans="1:4" x14ac:dyDescent="0.25">
      <c r="A1113" s="294"/>
      <c r="B1113" s="294"/>
      <c r="D1113" s="294"/>
    </row>
    <row r="1114" spans="1:4" x14ac:dyDescent="0.25">
      <c r="A1114" s="294"/>
      <c r="B1114" s="294"/>
      <c r="D1114" s="294"/>
    </row>
    <row r="1115" spans="1:4" x14ac:dyDescent="0.25">
      <c r="A1115" s="294"/>
      <c r="B1115" s="294"/>
      <c r="D1115" s="294"/>
    </row>
    <row r="1116" spans="1:4" x14ac:dyDescent="0.25">
      <c r="A1116" s="294"/>
      <c r="B1116" s="294"/>
      <c r="D1116" s="294"/>
    </row>
    <row r="1117" spans="1:4" x14ac:dyDescent="0.25">
      <c r="A1117" s="294"/>
      <c r="B1117" s="294"/>
      <c r="D1117" s="294"/>
    </row>
    <row r="1118" spans="1:4" x14ac:dyDescent="0.25">
      <c r="A1118" s="294"/>
      <c r="B1118" s="294"/>
      <c r="D1118" s="294"/>
    </row>
    <row r="1119" spans="1:4" x14ac:dyDescent="0.25">
      <c r="A1119" s="294"/>
      <c r="B1119" s="294"/>
      <c r="D1119" s="294"/>
    </row>
    <row r="1120" spans="1:4" x14ac:dyDescent="0.25">
      <c r="A1120" s="294"/>
      <c r="B1120" s="294"/>
      <c r="D1120" s="294"/>
    </row>
    <row r="1121" spans="1:4" x14ac:dyDescent="0.25">
      <c r="A1121" s="294"/>
      <c r="B1121" s="294"/>
      <c r="D1121" s="294"/>
    </row>
    <row r="1122" spans="1:4" x14ac:dyDescent="0.25">
      <c r="A1122" s="294"/>
      <c r="B1122" s="294"/>
      <c r="D1122" s="294"/>
    </row>
    <row r="1123" spans="1:4" x14ac:dyDescent="0.25">
      <c r="A1123" s="294"/>
      <c r="B1123" s="294"/>
      <c r="D1123" s="294"/>
    </row>
    <row r="1124" spans="1:4" x14ac:dyDescent="0.25">
      <c r="A1124" s="294"/>
      <c r="B1124" s="294"/>
      <c r="D1124" s="294"/>
    </row>
    <row r="1125" spans="1:4" x14ac:dyDescent="0.25">
      <c r="A1125" s="294"/>
      <c r="B1125" s="294"/>
      <c r="D1125" s="294"/>
    </row>
    <row r="1126" spans="1:4" x14ac:dyDescent="0.25">
      <c r="A1126" s="294"/>
      <c r="B1126" s="294"/>
      <c r="D1126" s="294"/>
    </row>
    <row r="1127" spans="1:4" x14ac:dyDescent="0.25">
      <c r="A1127" s="294"/>
      <c r="B1127" s="294"/>
      <c r="D1127" s="294"/>
    </row>
    <row r="1128" spans="1:4" x14ac:dyDescent="0.25">
      <c r="A1128" s="294"/>
      <c r="B1128" s="294"/>
      <c r="D1128" s="294"/>
    </row>
    <row r="1129" spans="1:4" x14ac:dyDescent="0.25">
      <c r="A1129" s="294"/>
      <c r="B1129" s="294"/>
      <c r="D1129" s="294"/>
    </row>
    <row r="1130" spans="1:4" x14ac:dyDescent="0.25">
      <c r="A1130" s="294"/>
      <c r="B1130" s="294"/>
      <c r="D1130" s="294"/>
    </row>
    <row r="1131" spans="1:4" x14ac:dyDescent="0.25">
      <c r="A1131" s="294"/>
      <c r="B1131" s="294"/>
      <c r="D1131" s="294"/>
    </row>
    <row r="1132" spans="1:4" x14ac:dyDescent="0.25">
      <c r="A1132" s="294"/>
      <c r="B1132" s="294"/>
      <c r="D1132" s="294"/>
    </row>
    <row r="1133" spans="1:4" x14ac:dyDescent="0.25">
      <c r="A1133" s="294"/>
      <c r="B1133" s="294"/>
      <c r="D1133" s="294"/>
    </row>
    <row r="1134" spans="1:4" x14ac:dyDescent="0.25">
      <c r="A1134" s="294"/>
      <c r="B1134" s="294"/>
      <c r="D1134" s="294"/>
    </row>
    <row r="1135" spans="1:4" x14ac:dyDescent="0.25">
      <c r="A1135" s="294"/>
      <c r="B1135" s="294"/>
      <c r="D1135" s="294"/>
    </row>
    <row r="1136" spans="1:4" x14ac:dyDescent="0.25">
      <c r="A1136" s="294"/>
      <c r="B1136" s="294"/>
      <c r="D1136" s="294"/>
    </row>
    <row r="1137" spans="1:4" x14ac:dyDescent="0.25">
      <c r="A1137" s="294"/>
      <c r="B1137" s="294"/>
      <c r="D1137" s="294"/>
    </row>
    <row r="1138" spans="1:4" x14ac:dyDescent="0.25">
      <c r="A1138" s="294"/>
      <c r="B1138" s="294"/>
      <c r="D1138" s="294"/>
    </row>
    <row r="1139" spans="1:4" x14ac:dyDescent="0.25">
      <c r="A1139" s="294"/>
      <c r="B1139" s="294"/>
      <c r="D1139" s="294"/>
    </row>
    <row r="1140" spans="1:4" x14ac:dyDescent="0.25">
      <c r="A1140" s="294"/>
      <c r="B1140" s="294"/>
      <c r="D1140" s="294"/>
    </row>
    <row r="1141" spans="1:4" x14ac:dyDescent="0.25">
      <c r="A1141" s="294"/>
      <c r="B1141" s="294"/>
      <c r="D1141" s="294"/>
    </row>
    <row r="1142" spans="1:4" x14ac:dyDescent="0.25">
      <c r="A1142" s="294"/>
      <c r="B1142" s="294"/>
      <c r="D1142" s="294"/>
    </row>
    <row r="1143" spans="1:4" x14ac:dyDescent="0.25">
      <c r="A1143" s="294"/>
      <c r="B1143" s="294"/>
      <c r="D1143" s="294"/>
    </row>
    <row r="1144" spans="1:4" x14ac:dyDescent="0.25">
      <c r="A1144" s="294"/>
      <c r="B1144" s="294"/>
      <c r="D1144" s="294"/>
    </row>
    <row r="1145" spans="1:4" x14ac:dyDescent="0.25">
      <c r="A1145" s="294"/>
      <c r="B1145" s="294"/>
      <c r="D1145" s="294"/>
    </row>
    <row r="1146" spans="1:4" x14ac:dyDescent="0.25">
      <c r="A1146" s="294"/>
      <c r="B1146" s="294"/>
      <c r="D1146" s="294"/>
    </row>
    <row r="1147" spans="1:4" x14ac:dyDescent="0.25">
      <c r="A1147" s="294"/>
      <c r="B1147" s="294"/>
      <c r="D1147" s="294"/>
    </row>
    <row r="1148" spans="1:4" x14ac:dyDescent="0.25">
      <c r="A1148" s="294"/>
      <c r="B1148" s="294"/>
      <c r="D1148" s="294"/>
    </row>
    <row r="1149" spans="1:4" x14ac:dyDescent="0.25">
      <c r="A1149" s="294"/>
      <c r="B1149" s="294"/>
      <c r="D1149" s="294"/>
    </row>
    <row r="1150" spans="1:4" x14ac:dyDescent="0.25">
      <c r="A1150" s="294"/>
      <c r="B1150" s="294"/>
      <c r="D1150" s="294"/>
    </row>
    <row r="1151" spans="1:4" x14ac:dyDescent="0.25">
      <c r="A1151" s="294"/>
      <c r="B1151" s="294"/>
      <c r="D1151" s="294"/>
    </row>
    <row r="1152" spans="1:4" x14ac:dyDescent="0.25">
      <c r="A1152" s="294"/>
      <c r="B1152" s="294"/>
      <c r="D1152" s="294"/>
    </row>
    <row r="1153" spans="1:4" x14ac:dyDescent="0.25">
      <c r="A1153" s="294"/>
      <c r="B1153" s="294"/>
      <c r="D1153" s="294"/>
    </row>
    <row r="1154" spans="1:4" x14ac:dyDescent="0.25">
      <c r="A1154" s="294"/>
      <c r="B1154" s="294"/>
      <c r="D1154" s="294"/>
    </row>
    <row r="1155" spans="1:4" x14ac:dyDescent="0.25">
      <c r="A1155" s="294"/>
      <c r="B1155" s="294"/>
      <c r="D1155" s="294"/>
    </row>
    <row r="1156" spans="1:4" x14ac:dyDescent="0.25">
      <c r="A1156" s="294"/>
      <c r="B1156" s="294"/>
      <c r="D1156" s="294"/>
    </row>
    <row r="1157" spans="1:4" x14ac:dyDescent="0.25">
      <c r="A1157" s="294"/>
      <c r="B1157" s="294"/>
      <c r="D1157" s="294"/>
    </row>
    <row r="1158" spans="1:4" x14ac:dyDescent="0.25">
      <c r="A1158" s="294"/>
      <c r="B1158" s="294"/>
      <c r="D1158" s="294"/>
    </row>
    <row r="1159" spans="1:4" x14ac:dyDescent="0.25">
      <c r="A1159" s="294"/>
      <c r="B1159" s="294"/>
      <c r="D1159" s="294"/>
    </row>
    <row r="1160" spans="1:4" x14ac:dyDescent="0.25">
      <c r="A1160" s="294"/>
      <c r="B1160" s="294"/>
      <c r="D1160" s="294"/>
    </row>
    <row r="1161" spans="1:4" x14ac:dyDescent="0.25">
      <c r="A1161" s="294"/>
      <c r="B1161" s="294"/>
      <c r="D1161" s="294"/>
    </row>
    <row r="1162" spans="1:4" x14ac:dyDescent="0.25">
      <c r="A1162" s="294"/>
      <c r="B1162" s="294"/>
      <c r="D1162" s="294"/>
    </row>
    <row r="1163" spans="1:4" x14ac:dyDescent="0.25">
      <c r="A1163" s="294"/>
      <c r="B1163" s="294"/>
      <c r="D1163" s="294"/>
    </row>
    <row r="1164" spans="1:4" x14ac:dyDescent="0.25">
      <c r="A1164" s="294"/>
      <c r="B1164" s="294"/>
      <c r="D1164" s="294"/>
    </row>
    <row r="1165" spans="1:4" x14ac:dyDescent="0.25">
      <c r="A1165" s="294"/>
      <c r="B1165" s="294"/>
      <c r="D1165" s="294"/>
    </row>
    <row r="1166" spans="1:4" x14ac:dyDescent="0.25">
      <c r="A1166" s="294"/>
      <c r="B1166" s="294"/>
      <c r="D1166" s="294"/>
    </row>
    <row r="1167" spans="1:4" x14ac:dyDescent="0.25">
      <c r="A1167" s="294"/>
      <c r="B1167" s="294"/>
      <c r="D1167" s="294"/>
    </row>
    <row r="1168" spans="1:4" x14ac:dyDescent="0.25">
      <c r="A1168" s="294"/>
      <c r="B1168" s="294"/>
      <c r="D1168" s="294"/>
    </row>
    <row r="1169" spans="1:4" x14ac:dyDescent="0.25">
      <c r="A1169" s="294"/>
      <c r="B1169" s="294"/>
      <c r="D1169" s="294"/>
    </row>
    <row r="1170" spans="1:4" x14ac:dyDescent="0.25">
      <c r="A1170" s="294"/>
      <c r="B1170" s="294"/>
      <c r="D1170" s="294"/>
    </row>
    <row r="1171" spans="1:4" x14ac:dyDescent="0.25">
      <c r="A1171" s="294"/>
      <c r="B1171" s="294"/>
      <c r="D1171" s="294"/>
    </row>
    <row r="1172" spans="1:4" x14ac:dyDescent="0.25">
      <c r="A1172" s="294"/>
      <c r="B1172" s="294"/>
      <c r="D1172" s="294"/>
    </row>
    <row r="1173" spans="1:4" x14ac:dyDescent="0.25">
      <c r="A1173" s="294"/>
      <c r="B1173" s="294"/>
      <c r="D1173" s="294"/>
    </row>
    <row r="1174" spans="1:4" x14ac:dyDescent="0.25">
      <c r="A1174" s="294"/>
      <c r="B1174" s="294"/>
      <c r="D1174" s="294"/>
    </row>
    <row r="1175" spans="1:4" x14ac:dyDescent="0.25">
      <c r="A1175" s="294"/>
      <c r="B1175" s="294"/>
      <c r="D1175" s="294"/>
    </row>
    <row r="1176" spans="1:4" x14ac:dyDescent="0.25">
      <c r="A1176" s="294"/>
      <c r="B1176" s="294"/>
      <c r="D1176" s="294"/>
    </row>
    <row r="1177" spans="1:4" x14ac:dyDescent="0.25">
      <c r="A1177" s="294"/>
      <c r="B1177" s="294"/>
      <c r="D1177" s="294"/>
    </row>
    <row r="1178" spans="1:4" x14ac:dyDescent="0.25">
      <c r="A1178" s="294"/>
      <c r="B1178" s="294"/>
      <c r="D1178" s="294"/>
    </row>
    <row r="1179" spans="1:4" x14ac:dyDescent="0.25">
      <c r="A1179" s="294"/>
      <c r="B1179" s="294"/>
      <c r="D1179" s="294"/>
    </row>
    <row r="1180" spans="1:4" x14ac:dyDescent="0.25">
      <c r="A1180" s="294"/>
      <c r="B1180" s="294"/>
      <c r="D1180" s="294"/>
    </row>
    <row r="1181" spans="1:4" x14ac:dyDescent="0.25">
      <c r="A1181" s="294"/>
      <c r="B1181" s="294"/>
      <c r="D1181" s="294"/>
    </row>
    <row r="1182" spans="1:4" x14ac:dyDescent="0.25">
      <c r="A1182" s="294"/>
      <c r="B1182" s="294"/>
      <c r="D1182" s="294"/>
    </row>
    <row r="1183" spans="1:4" x14ac:dyDescent="0.25">
      <c r="A1183" s="294"/>
      <c r="B1183" s="294"/>
      <c r="D1183" s="294"/>
    </row>
    <row r="1184" spans="1:4" x14ac:dyDescent="0.25">
      <c r="A1184" s="294"/>
      <c r="B1184" s="294"/>
      <c r="D1184" s="294"/>
    </row>
    <row r="1185" spans="1:4" x14ac:dyDescent="0.25">
      <c r="A1185" s="294"/>
      <c r="B1185" s="294"/>
      <c r="D1185" s="294"/>
    </row>
    <row r="1186" spans="1:4" x14ac:dyDescent="0.25">
      <c r="A1186" s="294"/>
      <c r="B1186" s="294"/>
      <c r="D1186" s="294"/>
    </row>
    <row r="1187" spans="1:4" x14ac:dyDescent="0.25">
      <c r="A1187" s="294"/>
      <c r="B1187" s="294"/>
      <c r="D1187" s="294"/>
    </row>
    <row r="1188" spans="1:4" x14ac:dyDescent="0.25">
      <c r="A1188" s="294"/>
      <c r="B1188" s="294"/>
      <c r="D1188" s="294"/>
    </row>
    <row r="1189" spans="1:4" x14ac:dyDescent="0.25">
      <c r="A1189" s="294"/>
      <c r="B1189" s="294"/>
      <c r="D1189" s="294"/>
    </row>
    <row r="1190" spans="1:4" x14ac:dyDescent="0.25">
      <c r="A1190" s="294"/>
      <c r="B1190" s="294"/>
      <c r="D1190" s="294"/>
    </row>
    <row r="1191" spans="1:4" x14ac:dyDescent="0.25">
      <c r="A1191" s="294"/>
      <c r="B1191" s="294"/>
      <c r="D1191" s="294"/>
    </row>
    <row r="1192" spans="1:4" x14ac:dyDescent="0.25">
      <c r="A1192" s="294"/>
      <c r="B1192" s="294"/>
      <c r="D1192" s="294"/>
    </row>
  </sheetData>
  <mergeCells count="3">
    <mergeCell ref="A1:E1"/>
    <mergeCell ref="A2:E2"/>
    <mergeCell ref="A5:E5"/>
  </mergeCells>
  <hyperlinks>
    <hyperlink ref="G1" location="Indice!D45" display="Indice" xr:uid="{DE7B4094-7202-7547-A100-F44B79857B9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852F1-4764-8646-91A7-615CF81AC375}">
  <sheetPr>
    <tabColor rgb="FF002060"/>
  </sheetPr>
  <dimension ref="A1:K37"/>
  <sheetViews>
    <sheetView showGridLines="0" workbookViewId="0">
      <selection activeCell="A37" sqref="A37"/>
    </sheetView>
  </sheetViews>
  <sheetFormatPr baseColWidth="10" defaultColWidth="10" defaultRowHeight="15" x14ac:dyDescent="0.25"/>
  <cols>
    <col min="1" max="8" width="10" style="48"/>
    <col min="9" max="9" width="13" style="48" customWidth="1"/>
    <col min="10" max="16384" width="10" style="48"/>
  </cols>
  <sheetData>
    <row r="1" spans="1:11" x14ac:dyDescent="0.25">
      <c r="A1" s="47" t="s">
        <v>42</v>
      </c>
      <c r="I1" s="49" t="s">
        <v>118</v>
      </c>
    </row>
    <row r="4" spans="1:11" x14ac:dyDescent="0.25">
      <c r="A4" s="50" t="s">
        <v>534</v>
      </c>
      <c r="B4" s="51"/>
      <c r="C4" s="51"/>
      <c r="D4" s="51"/>
      <c r="E4" s="51"/>
      <c r="F4" s="51"/>
      <c r="G4" s="51"/>
      <c r="H4" s="52" t="s">
        <v>200</v>
      </c>
      <c r="I4" s="53"/>
      <c r="J4" s="54"/>
      <c r="K4" s="54"/>
    </row>
    <row r="5" spans="1:11" x14ac:dyDescent="0.25">
      <c r="A5" s="55" t="s">
        <v>119</v>
      </c>
      <c r="B5" s="56"/>
      <c r="C5" s="56"/>
      <c r="D5" s="56"/>
      <c r="E5" s="56"/>
      <c r="F5" s="56" t="s">
        <v>201</v>
      </c>
      <c r="G5" s="56"/>
      <c r="H5" s="56"/>
      <c r="I5" s="57"/>
      <c r="J5" s="54"/>
      <c r="K5" s="54"/>
    </row>
    <row r="6" spans="1:11" x14ac:dyDescent="0.25">
      <c r="A6" s="427" t="s">
        <v>120</v>
      </c>
      <c r="B6" s="428"/>
      <c r="C6" s="428"/>
      <c r="D6" s="428"/>
      <c r="E6" s="428"/>
      <c r="F6" s="428"/>
      <c r="G6" s="428"/>
      <c r="H6" s="428"/>
      <c r="I6" s="429"/>
      <c r="J6" s="58"/>
      <c r="K6" s="58"/>
    </row>
    <row r="7" spans="1:11" x14ac:dyDescent="0.25">
      <c r="A7" s="59"/>
      <c r="B7" s="58"/>
      <c r="C7" s="58"/>
      <c r="D7" s="58"/>
      <c r="E7" s="58"/>
      <c r="F7" s="58"/>
      <c r="G7" s="58"/>
      <c r="H7" s="58"/>
      <c r="I7" s="60"/>
      <c r="J7" s="58"/>
      <c r="K7" s="58"/>
    </row>
    <row r="8" spans="1:11" x14ac:dyDescent="0.25">
      <c r="A8" s="61"/>
      <c r="I8" s="62"/>
    </row>
    <row r="9" spans="1:11" x14ac:dyDescent="0.25">
      <c r="A9" s="50" t="s">
        <v>121</v>
      </c>
      <c r="B9" s="51"/>
      <c r="C9" s="51"/>
      <c r="D9" s="51"/>
      <c r="E9" s="51"/>
      <c r="F9" s="51"/>
      <c r="G9" s="51"/>
      <c r="H9" s="51"/>
      <c r="I9" s="63"/>
      <c r="J9" s="430"/>
      <c r="K9" s="430"/>
    </row>
    <row r="10" spans="1:11" x14ac:dyDescent="0.25">
      <c r="A10" s="64" t="s">
        <v>122</v>
      </c>
      <c r="B10" s="65"/>
      <c r="C10" s="65"/>
      <c r="D10" s="65"/>
      <c r="E10" s="65"/>
      <c r="F10" s="65"/>
      <c r="G10" s="65"/>
      <c r="H10" s="65"/>
      <c r="I10" s="66"/>
    </row>
    <row r="11" spans="1:11" x14ac:dyDescent="0.25">
      <c r="A11" s="61" t="s">
        <v>123</v>
      </c>
      <c r="I11" s="62"/>
      <c r="J11" s="58"/>
      <c r="K11" s="58"/>
    </row>
    <row r="12" spans="1:11" x14ac:dyDescent="0.25">
      <c r="A12" s="61" t="s">
        <v>124</v>
      </c>
      <c r="I12" s="62"/>
    </row>
    <row r="13" spans="1:11" x14ac:dyDescent="0.25">
      <c r="A13" s="61" t="s">
        <v>125</v>
      </c>
      <c r="I13" s="62"/>
    </row>
    <row r="14" spans="1:11" x14ac:dyDescent="0.25">
      <c r="A14" s="61" t="s">
        <v>126</v>
      </c>
      <c r="I14" s="62"/>
    </row>
    <row r="15" spans="1:11" x14ac:dyDescent="0.25">
      <c r="A15" s="61" t="s">
        <v>127</v>
      </c>
      <c r="I15" s="62"/>
    </row>
    <row r="16" spans="1:11" x14ac:dyDescent="0.25">
      <c r="A16" s="61" t="s">
        <v>128</v>
      </c>
      <c r="I16" s="62"/>
    </row>
    <row r="17" spans="1:9" x14ac:dyDescent="0.25">
      <c r="A17" s="61" t="s">
        <v>129</v>
      </c>
      <c r="I17" s="62"/>
    </row>
    <row r="18" spans="1:9" x14ac:dyDescent="0.25">
      <c r="A18" s="61" t="s">
        <v>130</v>
      </c>
      <c r="I18" s="62"/>
    </row>
    <row r="19" spans="1:9" x14ac:dyDescent="0.25">
      <c r="A19" s="61" t="s">
        <v>131</v>
      </c>
      <c r="I19" s="62"/>
    </row>
    <row r="20" spans="1:9" x14ac:dyDescent="0.25">
      <c r="A20" s="61" t="s">
        <v>132</v>
      </c>
      <c r="I20" s="62"/>
    </row>
    <row r="21" spans="1:9" x14ac:dyDescent="0.25">
      <c r="A21" s="61" t="s">
        <v>133</v>
      </c>
      <c r="I21" s="62"/>
    </row>
    <row r="22" spans="1:9" x14ac:dyDescent="0.25">
      <c r="A22" s="61" t="s">
        <v>134</v>
      </c>
      <c r="I22" s="62"/>
    </row>
    <row r="23" spans="1:9" x14ac:dyDescent="0.25">
      <c r="A23" s="61" t="s">
        <v>135</v>
      </c>
      <c r="I23" s="62"/>
    </row>
    <row r="24" spans="1:9" x14ac:dyDescent="0.25">
      <c r="A24" s="61" t="s">
        <v>136</v>
      </c>
      <c r="I24" s="62"/>
    </row>
    <row r="25" spans="1:9" x14ac:dyDescent="0.25">
      <c r="A25" s="61" t="s">
        <v>137</v>
      </c>
      <c r="I25" s="62"/>
    </row>
    <row r="26" spans="1:9" x14ac:dyDescent="0.25">
      <c r="A26" s="61" t="s">
        <v>138</v>
      </c>
      <c r="I26" s="62"/>
    </row>
    <row r="27" spans="1:9" x14ac:dyDescent="0.25">
      <c r="A27" s="61" t="s">
        <v>139</v>
      </c>
      <c r="I27" s="62"/>
    </row>
    <row r="28" spans="1:9" x14ac:dyDescent="0.25">
      <c r="A28" s="61" t="s">
        <v>140</v>
      </c>
      <c r="I28" s="62"/>
    </row>
    <row r="29" spans="1:9" x14ac:dyDescent="0.25">
      <c r="A29" s="61" t="s">
        <v>141</v>
      </c>
      <c r="I29" s="62"/>
    </row>
    <row r="30" spans="1:9" x14ac:dyDescent="0.25">
      <c r="A30" s="61" t="s">
        <v>142</v>
      </c>
      <c r="I30" s="62"/>
    </row>
    <row r="31" spans="1:9" x14ac:dyDescent="0.25">
      <c r="A31" s="61" t="s">
        <v>143</v>
      </c>
      <c r="I31" s="62"/>
    </row>
    <row r="32" spans="1:9" x14ac:dyDescent="0.25">
      <c r="A32" s="61" t="s">
        <v>144</v>
      </c>
      <c r="I32" s="62"/>
    </row>
    <row r="33" spans="1:9" x14ac:dyDescent="0.25">
      <c r="A33" s="61" t="s">
        <v>145</v>
      </c>
      <c r="I33" s="62"/>
    </row>
    <row r="34" spans="1:9" x14ac:dyDescent="0.25">
      <c r="A34" s="61" t="s">
        <v>146</v>
      </c>
      <c r="I34" s="62"/>
    </row>
    <row r="35" spans="1:9" x14ac:dyDescent="0.25">
      <c r="A35" s="61" t="s">
        <v>147</v>
      </c>
      <c r="I35" s="62"/>
    </row>
    <row r="36" spans="1:9" x14ac:dyDescent="0.25">
      <c r="A36" s="61" t="s">
        <v>536</v>
      </c>
      <c r="I36" s="62"/>
    </row>
    <row r="37" spans="1:9" x14ac:dyDescent="0.25">
      <c r="A37" s="67" t="s">
        <v>535</v>
      </c>
      <c r="B37" s="68"/>
      <c r="C37" s="68"/>
      <c r="D37" s="68"/>
      <c r="E37" s="68"/>
      <c r="F37" s="68"/>
      <c r="G37" s="68"/>
      <c r="H37" s="68"/>
      <c r="I37" s="69"/>
    </row>
  </sheetData>
  <mergeCells count="2">
    <mergeCell ref="A6:I6"/>
    <mergeCell ref="J9:K9"/>
  </mergeCells>
  <hyperlinks>
    <hyperlink ref="I1" location="Indice!D10" display="Indice" xr:uid="{1DD83087-80EC-4146-8DA1-8D629F244BB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0CBEA-E829-ED4D-B20A-11D8EEFA3111}">
  <sheetPr>
    <tabColor rgb="FF002060"/>
  </sheetPr>
  <dimension ref="A1:I64"/>
  <sheetViews>
    <sheetView showGridLines="0" topLeftCell="A54" workbookViewId="0">
      <selection activeCell="C21" sqref="C21"/>
    </sheetView>
  </sheetViews>
  <sheetFormatPr baseColWidth="10" defaultColWidth="10" defaultRowHeight="15" x14ac:dyDescent="0.25"/>
  <cols>
    <col min="1" max="1" width="27.5" style="48" customWidth="1"/>
    <col min="2" max="2" width="17.375" style="48" customWidth="1"/>
    <col min="3" max="3" width="13.5" style="48" customWidth="1"/>
    <col min="4" max="5" width="10" style="48"/>
    <col min="6" max="6" width="16.625" style="48" customWidth="1"/>
    <col min="7" max="7" width="13.5" style="48" customWidth="1"/>
    <col min="8" max="8" width="10" style="48"/>
    <col min="9" max="9" width="14.625" style="48" customWidth="1"/>
    <col min="10" max="16384" width="10" style="48"/>
  </cols>
  <sheetData>
    <row r="1" spans="1:9" x14ac:dyDescent="0.25">
      <c r="A1" s="48" t="s">
        <v>42</v>
      </c>
      <c r="I1" s="49" t="s">
        <v>118</v>
      </c>
    </row>
    <row r="6" spans="1:9" ht="15.75" thickBot="1" x14ac:dyDescent="0.3">
      <c r="A6" s="443" t="s">
        <v>148</v>
      </c>
      <c r="B6" s="444"/>
      <c r="C6" s="444"/>
      <c r="D6" s="444"/>
      <c r="E6" s="444"/>
      <c r="F6" s="444"/>
      <c r="G6" s="444"/>
      <c r="H6" s="444"/>
      <c r="I6" s="445"/>
    </row>
    <row r="7" spans="1:9" x14ac:dyDescent="0.25">
      <c r="A7" s="446" t="s">
        <v>149</v>
      </c>
      <c r="B7" s="447"/>
      <c r="C7" s="447"/>
      <c r="D7" s="447"/>
      <c r="E7" s="447"/>
      <c r="F7" s="447"/>
      <c r="G7" s="447"/>
      <c r="H7" s="447"/>
      <c r="I7" s="448"/>
    </row>
    <row r="8" spans="1:9" x14ac:dyDescent="0.25">
      <c r="A8" s="70"/>
      <c r="I8" s="71"/>
    </row>
    <row r="9" spans="1:9" x14ac:dyDescent="0.25">
      <c r="A9" s="70" t="s">
        <v>150</v>
      </c>
      <c r="B9" s="72" t="s">
        <v>151</v>
      </c>
      <c r="I9" s="71"/>
    </row>
    <row r="10" spans="1:9" ht="162" customHeight="1" x14ac:dyDescent="0.25">
      <c r="A10" s="449" t="s">
        <v>537</v>
      </c>
      <c r="B10" s="450"/>
      <c r="C10" s="450"/>
      <c r="D10" s="450"/>
      <c r="E10" s="450"/>
      <c r="F10" s="450"/>
      <c r="G10" s="450"/>
      <c r="H10" s="450"/>
      <c r="I10" s="451"/>
    </row>
    <row r="11" spans="1:9" x14ac:dyDescent="0.25">
      <c r="A11" s="73"/>
      <c r="B11" s="74"/>
      <c r="C11" s="74"/>
      <c r="D11" s="74"/>
      <c r="E11" s="74"/>
      <c r="F11" s="74"/>
      <c r="G11" s="74"/>
      <c r="H11" s="74"/>
      <c r="I11" s="75"/>
    </row>
    <row r="12" spans="1:9" x14ac:dyDescent="0.25">
      <c r="A12" s="76" t="s">
        <v>152</v>
      </c>
      <c r="B12" s="47" t="s">
        <v>153</v>
      </c>
      <c r="I12" s="71"/>
    </row>
    <row r="13" spans="1:9" ht="195" customHeight="1" x14ac:dyDescent="0.25">
      <c r="A13" s="434" t="s">
        <v>538</v>
      </c>
      <c r="B13" s="435"/>
      <c r="C13" s="435"/>
      <c r="D13" s="435"/>
      <c r="E13" s="435"/>
      <c r="F13" s="435"/>
      <c r="G13" s="435"/>
      <c r="H13" s="435"/>
      <c r="I13" s="436"/>
    </row>
    <row r="14" spans="1:9" x14ac:dyDescent="0.25">
      <c r="A14" s="70" t="s">
        <v>154</v>
      </c>
      <c r="B14" s="72" t="s">
        <v>155</v>
      </c>
      <c r="I14" s="71"/>
    </row>
    <row r="15" spans="1:9" ht="48.95" customHeight="1" x14ac:dyDescent="0.25">
      <c r="A15" s="434" t="s">
        <v>539</v>
      </c>
      <c r="B15" s="435"/>
      <c r="C15" s="435"/>
      <c r="D15" s="435"/>
      <c r="E15" s="435"/>
      <c r="F15" s="435"/>
      <c r="G15" s="435"/>
      <c r="H15" s="435"/>
      <c r="I15" s="436"/>
    </row>
    <row r="16" spans="1:9" x14ac:dyDescent="0.25">
      <c r="A16" s="77"/>
      <c r="B16" s="442"/>
      <c r="C16" s="442"/>
      <c r="D16" s="442"/>
      <c r="E16" s="442"/>
      <c r="F16" s="442"/>
      <c r="G16" s="77"/>
      <c r="H16" s="77"/>
      <c r="I16" s="71"/>
    </row>
    <row r="17" spans="1:9" x14ac:dyDescent="0.25">
      <c r="A17" s="78"/>
      <c r="B17" s="439" t="s">
        <v>541</v>
      </c>
      <c r="C17" s="439"/>
      <c r="D17" s="79"/>
      <c r="E17" s="439" t="s">
        <v>540</v>
      </c>
      <c r="F17" s="439"/>
      <c r="G17" s="440"/>
      <c r="H17" s="440"/>
      <c r="I17" s="71"/>
    </row>
    <row r="18" spans="1:9" x14ac:dyDescent="0.25">
      <c r="A18" s="78"/>
      <c r="B18" s="80" t="s">
        <v>156</v>
      </c>
      <c r="C18" s="80" t="s">
        <v>157</v>
      </c>
      <c r="D18" s="81"/>
      <c r="E18" s="80" t="s">
        <v>156</v>
      </c>
      <c r="F18" s="80" t="s">
        <v>157</v>
      </c>
      <c r="G18" s="82"/>
      <c r="H18" s="82"/>
      <c r="I18" s="71"/>
    </row>
    <row r="19" spans="1:9" x14ac:dyDescent="0.25">
      <c r="A19" s="83" t="s">
        <v>158</v>
      </c>
      <c r="B19" s="84">
        <v>7166.48</v>
      </c>
      <c r="C19" s="85">
        <v>7169.7</v>
      </c>
      <c r="D19" s="86"/>
      <c r="E19" s="84">
        <v>7322.9</v>
      </c>
      <c r="F19" s="85">
        <v>7339.62</v>
      </c>
      <c r="G19" s="87"/>
      <c r="H19" s="87"/>
      <c r="I19" s="71"/>
    </row>
    <row r="20" spans="1:9" x14ac:dyDescent="0.25">
      <c r="A20" s="88" t="s">
        <v>159</v>
      </c>
      <c r="B20" s="84">
        <v>7784.94</v>
      </c>
      <c r="C20" s="85">
        <v>7789.16</v>
      </c>
      <c r="D20" s="88"/>
      <c r="E20" s="84">
        <v>7798.16</v>
      </c>
      <c r="F20" s="90">
        <v>7816.69</v>
      </c>
      <c r="G20" s="87"/>
      <c r="H20" s="87"/>
      <c r="I20" s="71"/>
    </row>
    <row r="21" spans="1:9" x14ac:dyDescent="0.25">
      <c r="A21" s="89" t="s">
        <v>160</v>
      </c>
      <c r="B21" s="84">
        <v>1413.51</v>
      </c>
      <c r="C21" s="90">
        <v>1414.42</v>
      </c>
      <c r="D21" s="87"/>
      <c r="E21" s="84">
        <v>1400.84</v>
      </c>
      <c r="F21" s="85">
        <v>1404.05</v>
      </c>
      <c r="G21" s="87"/>
      <c r="H21" s="87"/>
      <c r="I21" s="71"/>
    </row>
    <row r="22" spans="1:9" x14ac:dyDescent="0.25">
      <c r="A22" s="70"/>
      <c r="E22" s="84"/>
      <c r="F22" s="85"/>
      <c r="G22" s="87"/>
      <c r="I22" s="71"/>
    </row>
    <row r="23" spans="1:9" ht="56.1" customHeight="1" x14ac:dyDescent="0.25">
      <c r="A23" s="434" t="s">
        <v>472</v>
      </c>
      <c r="B23" s="435"/>
      <c r="C23" s="435"/>
      <c r="D23" s="435"/>
      <c r="E23" s="435"/>
      <c r="F23" s="435"/>
      <c r="G23" s="435"/>
      <c r="H23" s="435"/>
      <c r="I23" s="436"/>
    </row>
    <row r="24" spans="1:9" x14ac:dyDescent="0.25">
      <c r="A24" s="91"/>
      <c r="I24" s="71"/>
    </row>
    <row r="25" spans="1:9" x14ac:dyDescent="0.25">
      <c r="A25" s="70" t="s">
        <v>161</v>
      </c>
      <c r="B25" s="72" t="s">
        <v>162</v>
      </c>
      <c r="I25" s="71"/>
    </row>
    <row r="26" spans="1:9" ht="57.95" customHeight="1" x14ac:dyDescent="0.25">
      <c r="A26" s="434" t="s">
        <v>473</v>
      </c>
      <c r="B26" s="435"/>
      <c r="C26" s="435"/>
      <c r="D26" s="435"/>
      <c r="E26" s="435"/>
      <c r="F26" s="435"/>
      <c r="G26" s="435"/>
      <c r="H26" s="435"/>
      <c r="I26" s="436"/>
    </row>
    <row r="27" spans="1:9" x14ac:dyDescent="0.25">
      <c r="A27" s="91"/>
      <c r="I27" s="71"/>
    </row>
    <row r="28" spans="1:9" x14ac:dyDescent="0.25">
      <c r="A28" s="70" t="s">
        <v>163</v>
      </c>
      <c r="B28" s="72" t="s">
        <v>164</v>
      </c>
      <c r="I28" s="71"/>
    </row>
    <row r="29" spans="1:9" x14ac:dyDescent="0.25">
      <c r="A29" s="434" t="s">
        <v>165</v>
      </c>
      <c r="B29" s="435"/>
      <c r="C29" s="435"/>
      <c r="D29" s="435"/>
      <c r="E29" s="435"/>
      <c r="F29" s="435"/>
      <c r="G29" s="435"/>
      <c r="H29" s="435"/>
      <c r="I29" s="436"/>
    </row>
    <row r="30" spans="1:9" x14ac:dyDescent="0.25">
      <c r="A30" s="91"/>
      <c r="I30" s="71"/>
    </row>
    <row r="31" spans="1:9" x14ac:dyDescent="0.25">
      <c r="A31" s="70" t="s">
        <v>166</v>
      </c>
      <c r="B31" s="72" t="s">
        <v>167</v>
      </c>
      <c r="I31" s="71"/>
    </row>
    <row r="32" spans="1:9" x14ac:dyDescent="0.25">
      <c r="A32" s="434" t="s">
        <v>168</v>
      </c>
      <c r="B32" s="435"/>
      <c r="C32" s="435"/>
      <c r="D32" s="435"/>
      <c r="E32" s="435"/>
      <c r="F32" s="435"/>
      <c r="G32" s="435"/>
      <c r="H32" s="435"/>
      <c r="I32" s="436"/>
    </row>
    <row r="33" spans="1:9" x14ac:dyDescent="0.25">
      <c r="A33" s="92"/>
      <c r="I33" s="71"/>
    </row>
    <row r="34" spans="1:9" s="47" customFormat="1" ht="14.25" x14ac:dyDescent="0.2">
      <c r="A34" s="70" t="s">
        <v>169</v>
      </c>
      <c r="B34" s="47" t="s">
        <v>170</v>
      </c>
      <c r="I34" s="93"/>
    </row>
    <row r="35" spans="1:9" ht="50.1" customHeight="1" x14ac:dyDescent="0.25">
      <c r="A35" s="434" t="s">
        <v>171</v>
      </c>
      <c r="B35" s="435"/>
      <c r="C35" s="435"/>
      <c r="D35" s="435"/>
      <c r="E35" s="435"/>
      <c r="F35" s="435"/>
      <c r="G35" s="435"/>
      <c r="H35" s="435"/>
      <c r="I35" s="436"/>
    </row>
    <row r="36" spans="1:9" x14ac:dyDescent="0.25">
      <c r="A36" s="91"/>
      <c r="I36" s="71"/>
    </row>
    <row r="37" spans="1:9" s="47" customFormat="1" ht="14.25" x14ac:dyDescent="0.2">
      <c r="A37" s="70" t="s">
        <v>172</v>
      </c>
      <c r="B37" s="47" t="s">
        <v>173</v>
      </c>
      <c r="I37" s="93"/>
    </row>
    <row r="38" spans="1:9" ht="63.95" customHeight="1" x14ac:dyDescent="0.25">
      <c r="A38" s="434" t="s">
        <v>174</v>
      </c>
      <c r="B38" s="435"/>
      <c r="C38" s="435"/>
      <c r="D38" s="435"/>
      <c r="E38" s="435"/>
      <c r="F38" s="435"/>
      <c r="G38" s="435"/>
      <c r="H38" s="435"/>
      <c r="I38" s="436"/>
    </row>
    <row r="39" spans="1:9" ht="60" customHeight="1" x14ac:dyDescent="0.25">
      <c r="A39" s="441" t="s">
        <v>175</v>
      </c>
      <c r="B39" s="435"/>
      <c r="C39" s="435"/>
      <c r="D39" s="435"/>
      <c r="E39" s="435"/>
      <c r="F39" s="435"/>
      <c r="G39" s="435"/>
      <c r="H39" s="435"/>
      <c r="I39" s="436"/>
    </row>
    <row r="40" spans="1:9" ht="93.95" customHeight="1" x14ac:dyDescent="0.25">
      <c r="A40" s="441" t="s">
        <v>176</v>
      </c>
      <c r="B40" s="435"/>
      <c r="C40" s="435"/>
      <c r="D40" s="435"/>
      <c r="E40" s="435"/>
      <c r="F40" s="435"/>
      <c r="G40" s="435"/>
      <c r="H40" s="435"/>
      <c r="I40" s="436"/>
    </row>
    <row r="41" spans="1:9" x14ac:dyDescent="0.25">
      <c r="A41" s="91"/>
      <c r="I41" s="71"/>
    </row>
    <row r="42" spans="1:9" s="47" customFormat="1" ht="14.25" x14ac:dyDescent="0.2">
      <c r="A42" s="70" t="s">
        <v>177</v>
      </c>
      <c r="B42" s="47" t="s">
        <v>178</v>
      </c>
      <c r="I42" s="93"/>
    </row>
    <row r="43" spans="1:9" x14ac:dyDescent="0.25">
      <c r="A43" s="434" t="s">
        <v>179</v>
      </c>
      <c r="B43" s="437"/>
      <c r="C43" s="437"/>
      <c r="D43" s="437"/>
      <c r="E43" s="437"/>
      <c r="F43" s="437"/>
      <c r="G43" s="437"/>
      <c r="H43" s="437"/>
      <c r="I43" s="438"/>
    </row>
    <row r="44" spans="1:9" x14ac:dyDescent="0.25">
      <c r="A44" s="91"/>
      <c r="I44" s="71"/>
    </row>
    <row r="45" spans="1:9" s="47" customFormat="1" ht="14.25" x14ac:dyDescent="0.2">
      <c r="A45" s="70" t="s">
        <v>180</v>
      </c>
      <c r="B45" s="47" t="s">
        <v>181</v>
      </c>
      <c r="I45" s="93"/>
    </row>
    <row r="46" spans="1:9" x14ac:dyDescent="0.25">
      <c r="A46" s="434" t="s">
        <v>182</v>
      </c>
      <c r="B46" s="435"/>
      <c r="C46" s="435"/>
      <c r="D46" s="435"/>
      <c r="E46" s="435"/>
      <c r="F46" s="435"/>
      <c r="G46" s="435"/>
      <c r="H46" s="435"/>
      <c r="I46" s="436"/>
    </row>
    <row r="47" spans="1:9" x14ac:dyDescent="0.25">
      <c r="A47" s="91"/>
      <c r="I47" s="71"/>
    </row>
    <row r="48" spans="1:9" s="47" customFormat="1" ht="14.25" x14ac:dyDescent="0.2">
      <c r="A48" s="70" t="s">
        <v>183</v>
      </c>
      <c r="B48" s="47" t="s">
        <v>184</v>
      </c>
      <c r="I48" s="93"/>
    </row>
    <row r="49" spans="1:9" ht="38.1" customHeight="1" x14ac:dyDescent="0.25">
      <c r="A49" s="434" t="s">
        <v>185</v>
      </c>
      <c r="B49" s="435"/>
      <c r="C49" s="435"/>
      <c r="D49" s="435"/>
      <c r="E49" s="435"/>
      <c r="F49" s="435"/>
      <c r="G49" s="435"/>
      <c r="H49" s="435"/>
      <c r="I49" s="436"/>
    </row>
    <row r="50" spans="1:9" x14ac:dyDescent="0.25">
      <c r="A50" s="91"/>
      <c r="I50" s="71"/>
    </row>
    <row r="51" spans="1:9" s="47" customFormat="1" ht="14.25" x14ac:dyDescent="0.2">
      <c r="A51" s="70" t="s">
        <v>186</v>
      </c>
      <c r="B51" s="47" t="s">
        <v>187</v>
      </c>
      <c r="I51" s="93"/>
    </row>
    <row r="52" spans="1:9" x14ac:dyDescent="0.25">
      <c r="A52" s="434" t="s">
        <v>188</v>
      </c>
      <c r="B52" s="435"/>
      <c r="C52" s="435"/>
      <c r="D52" s="435"/>
      <c r="E52" s="435"/>
      <c r="F52" s="435"/>
      <c r="G52" s="435"/>
      <c r="H52" s="435"/>
      <c r="I52" s="436"/>
    </row>
    <row r="53" spans="1:9" x14ac:dyDescent="0.25">
      <c r="A53" s="94"/>
      <c r="B53" s="95"/>
      <c r="C53" s="95"/>
      <c r="D53" s="95"/>
      <c r="E53" s="95"/>
      <c r="F53" s="95"/>
      <c r="G53" s="95"/>
      <c r="H53" s="95"/>
      <c r="I53" s="96"/>
    </row>
    <row r="54" spans="1:9" x14ac:dyDescent="0.25">
      <c r="A54" s="70" t="s">
        <v>189</v>
      </c>
      <c r="B54" s="47" t="s">
        <v>190</v>
      </c>
      <c r="C54" s="47"/>
      <c r="D54" s="47"/>
      <c r="E54" s="47"/>
      <c r="F54" s="47"/>
      <c r="G54" s="47"/>
      <c r="H54" s="47"/>
      <c r="I54" s="93"/>
    </row>
    <row r="55" spans="1:9" ht="71.099999999999994" customHeight="1" x14ac:dyDescent="0.25">
      <c r="A55" s="434" t="s">
        <v>191</v>
      </c>
      <c r="B55" s="435"/>
      <c r="C55" s="435"/>
      <c r="D55" s="435"/>
      <c r="E55" s="435"/>
      <c r="F55" s="435"/>
      <c r="G55" s="435"/>
      <c r="H55" s="435"/>
      <c r="I55" s="436"/>
    </row>
    <row r="56" spans="1:9" x14ac:dyDescent="0.25">
      <c r="A56" s="94"/>
      <c r="B56" s="95"/>
      <c r="C56" s="95"/>
      <c r="D56" s="95"/>
      <c r="E56" s="95"/>
      <c r="F56" s="95"/>
      <c r="G56" s="95"/>
      <c r="H56" s="95"/>
      <c r="I56" s="96"/>
    </row>
    <row r="57" spans="1:9" x14ac:dyDescent="0.25">
      <c r="A57" s="70" t="s">
        <v>192</v>
      </c>
      <c r="B57" s="47" t="s">
        <v>109</v>
      </c>
      <c r="C57" s="47"/>
      <c r="D57" s="47"/>
      <c r="E57" s="47"/>
      <c r="F57" s="47"/>
      <c r="G57" s="47"/>
      <c r="H57" s="47"/>
      <c r="I57" s="93"/>
    </row>
    <row r="58" spans="1:9" ht="48" customHeight="1" x14ac:dyDescent="0.25">
      <c r="A58" s="434" t="s">
        <v>193</v>
      </c>
      <c r="B58" s="435"/>
      <c r="C58" s="435"/>
      <c r="D58" s="435"/>
      <c r="E58" s="435"/>
      <c r="F58" s="435"/>
      <c r="G58" s="435"/>
      <c r="H58" s="435"/>
      <c r="I58" s="436"/>
    </row>
    <row r="59" spans="1:9" x14ac:dyDescent="0.25">
      <c r="A59" s="94"/>
      <c r="B59" s="95"/>
      <c r="C59" s="95"/>
      <c r="D59" s="95"/>
      <c r="E59" s="95"/>
      <c r="F59" s="95"/>
      <c r="G59" s="95"/>
      <c r="H59" s="95"/>
      <c r="I59" s="96"/>
    </row>
    <row r="60" spans="1:9" x14ac:dyDescent="0.25">
      <c r="A60" s="70" t="s">
        <v>194</v>
      </c>
      <c r="B60" s="47" t="s">
        <v>195</v>
      </c>
      <c r="C60" s="47"/>
      <c r="D60" s="47"/>
      <c r="E60" s="47"/>
      <c r="F60" s="47"/>
      <c r="G60" s="47"/>
      <c r="H60" s="47"/>
      <c r="I60" s="93"/>
    </row>
    <row r="61" spans="1:9" x14ac:dyDescent="0.25">
      <c r="A61" s="434" t="s">
        <v>196</v>
      </c>
      <c r="B61" s="435"/>
      <c r="C61" s="435"/>
      <c r="D61" s="435"/>
      <c r="E61" s="435"/>
      <c r="F61" s="435"/>
      <c r="G61" s="435"/>
      <c r="H61" s="435"/>
      <c r="I61" s="436"/>
    </row>
    <row r="62" spans="1:9" x14ac:dyDescent="0.25">
      <c r="A62" s="91"/>
      <c r="I62" s="71"/>
    </row>
    <row r="63" spans="1:9" x14ac:dyDescent="0.25">
      <c r="A63" s="70" t="s">
        <v>197</v>
      </c>
      <c r="B63" s="47" t="s">
        <v>198</v>
      </c>
      <c r="C63" s="47"/>
      <c r="I63" s="71"/>
    </row>
    <row r="64" spans="1:9" ht="15.75" thickBot="1" x14ac:dyDescent="0.3">
      <c r="A64" s="431" t="s">
        <v>199</v>
      </c>
      <c r="B64" s="432"/>
      <c r="C64" s="432"/>
      <c r="D64" s="432"/>
      <c r="E64" s="432"/>
      <c r="F64" s="432"/>
      <c r="G64" s="432"/>
      <c r="H64" s="432"/>
      <c r="I64" s="433"/>
    </row>
  </sheetData>
  <mergeCells count="25">
    <mergeCell ref="B16:F16"/>
    <mergeCell ref="A6:I6"/>
    <mergeCell ref="A7:I7"/>
    <mergeCell ref="A10:I10"/>
    <mergeCell ref="A13:I13"/>
    <mergeCell ref="A15:I15"/>
    <mergeCell ref="A43:I43"/>
    <mergeCell ref="B17:C17"/>
    <mergeCell ref="E17:F17"/>
    <mergeCell ref="G17:H17"/>
    <mergeCell ref="A23:I23"/>
    <mergeCell ref="A26:I26"/>
    <mergeCell ref="A29:I29"/>
    <mergeCell ref="A32:I32"/>
    <mergeCell ref="A35:I35"/>
    <mergeCell ref="A38:I38"/>
    <mergeCell ref="A39:I39"/>
    <mergeCell ref="A40:I40"/>
    <mergeCell ref="A64:I64"/>
    <mergeCell ref="A46:I46"/>
    <mergeCell ref="A49:I49"/>
    <mergeCell ref="A52:I52"/>
    <mergeCell ref="A55:I55"/>
    <mergeCell ref="A58:I58"/>
    <mergeCell ref="A61:I61"/>
  </mergeCells>
  <hyperlinks>
    <hyperlink ref="I1" location="Indice!D11" display="Indice" xr:uid="{CD954676-DF67-2F4A-8D72-ED23F5972FA8}"/>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7CD0F-C223-7D44-BD4F-17DB6BA1C847}">
  <sheetPr>
    <tabColor theme="4" tint="0.39997558519241921"/>
  </sheetPr>
  <dimension ref="A1:H55"/>
  <sheetViews>
    <sheetView showGridLines="0" topLeftCell="A16" workbookViewId="0">
      <selection activeCell="H20" sqref="H20"/>
    </sheetView>
  </sheetViews>
  <sheetFormatPr baseColWidth="10" defaultColWidth="11.5" defaultRowHeight="15.75" x14ac:dyDescent="0.25"/>
  <cols>
    <col min="1" max="1" width="34" style="98" customWidth="1"/>
    <col min="2" max="2" width="4" style="98" bestFit="1" customWidth="1"/>
    <col min="3" max="3" width="3.875" style="98" customWidth="1"/>
    <col min="4" max="4" width="15.875" style="98" customWidth="1"/>
    <col min="5" max="5" width="3.875" style="98" customWidth="1"/>
    <col min="6" max="6" width="15.875" style="98" customWidth="1"/>
    <col min="7" max="7" width="11.5" style="98"/>
    <col min="8" max="8" width="17.25" style="98" bestFit="1" customWidth="1"/>
    <col min="9" max="16384" width="11.5" style="98"/>
  </cols>
  <sheetData>
    <row r="1" spans="1:8" x14ac:dyDescent="0.25">
      <c r="A1" s="452" t="s">
        <v>202</v>
      </c>
      <c r="B1" s="452"/>
      <c r="C1" s="452"/>
      <c r="D1" s="452"/>
      <c r="E1" s="452"/>
      <c r="F1" s="452"/>
      <c r="G1" s="49" t="s">
        <v>118</v>
      </c>
      <c r="H1" s="97" t="s">
        <v>62</v>
      </c>
    </row>
    <row r="2" spans="1:8" x14ac:dyDescent="0.25">
      <c r="A2" s="453" t="s">
        <v>542</v>
      </c>
      <c r="B2" s="453"/>
      <c r="C2" s="453"/>
      <c r="D2" s="453"/>
      <c r="E2" s="453"/>
      <c r="F2" s="453"/>
    </row>
    <row r="3" spans="1:8" ht="20.25" x14ac:dyDescent="0.25">
      <c r="A3" s="454" t="s">
        <v>543</v>
      </c>
      <c r="B3" s="454"/>
      <c r="C3" s="454"/>
      <c r="D3" s="454"/>
      <c r="E3" s="454"/>
      <c r="F3" s="454"/>
    </row>
    <row r="4" spans="1:8" ht="20.25" x14ac:dyDescent="0.25">
      <c r="A4" s="99" t="s">
        <v>203</v>
      </c>
      <c r="B4" s="100"/>
      <c r="C4" s="100"/>
      <c r="D4" s="100"/>
      <c r="E4" s="100"/>
      <c r="F4" s="100"/>
    </row>
    <row r="5" spans="1:8" ht="20.25" x14ac:dyDescent="0.25">
      <c r="A5" s="101"/>
      <c r="B5" s="100"/>
      <c r="C5" s="100"/>
      <c r="D5" s="100"/>
      <c r="E5" s="100"/>
      <c r="F5" s="100"/>
    </row>
    <row r="6" spans="1:8" x14ac:dyDescent="0.25">
      <c r="A6" s="102"/>
      <c r="B6" s="103" t="s">
        <v>204</v>
      </c>
      <c r="C6" s="103"/>
      <c r="D6" s="104" t="s">
        <v>480</v>
      </c>
      <c r="E6" s="103"/>
      <c r="F6" s="104" t="s">
        <v>480</v>
      </c>
    </row>
    <row r="7" spans="1:8" x14ac:dyDescent="0.25">
      <c r="A7" s="105" t="s">
        <v>206</v>
      </c>
      <c r="B7" s="106"/>
      <c r="C7" s="106"/>
      <c r="D7" s="107"/>
      <c r="E7" s="106"/>
      <c r="F7" s="107"/>
    </row>
    <row r="8" spans="1:8" x14ac:dyDescent="0.25">
      <c r="A8" s="105" t="s">
        <v>207</v>
      </c>
      <c r="B8" s="108"/>
      <c r="C8" s="108"/>
      <c r="D8" s="108"/>
      <c r="E8" s="108"/>
      <c r="F8" s="108"/>
    </row>
    <row r="9" spans="1:8" x14ac:dyDescent="0.25">
      <c r="A9" s="109" t="s">
        <v>162</v>
      </c>
      <c r="B9" s="110">
        <v>3</v>
      </c>
      <c r="C9" s="108"/>
      <c r="D9" s="111">
        <f>+'Nota 3'!B14</f>
        <v>19510281195</v>
      </c>
      <c r="E9" s="108"/>
      <c r="F9" s="111">
        <v>8439245256</v>
      </c>
    </row>
    <row r="10" spans="1:8" ht="15.95" hidden="1" customHeight="1" x14ac:dyDescent="0.25">
      <c r="A10" s="109" t="s">
        <v>208</v>
      </c>
      <c r="B10" s="108"/>
      <c r="C10" s="108"/>
      <c r="D10" s="112">
        <v>0</v>
      </c>
      <c r="E10" s="108"/>
      <c r="F10" s="112">
        <v>0</v>
      </c>
    </row>
    <row r="11" spans="1:8" x14ac:dyDescent="0.25">
      <c r="A11" s="109" t="s">
        <v>209</v>
      </c>
      <c r="B11" s="110">
        <v>4</v>
      </c>
      <c r="C11" s="108"/>
      <c r="D11" s="112">
        <f>+'Nota 4'!B11</f>
        <v>17578675648</v>
      </c>
      <c r="E11" s="108"/>
      <c r="F11" s="112">
        <v>17326081848</v>
      </c>
    </row>
    <row r="12" spans="1:8" x14ac:dyDescent="0.25">
      <c r="A12" s="109" t="s">
        <v>68</v>
      </c>
      <c r="B12" s="110">
        <v>5</v>
      </c>
      <c r="C12" s="108"/>
      <c r="D12" s="112">
        <f>+'Nota 5'!B18</f>
        <v>8726642668</v>
      </c>
      <c r="E12" s="108"/>
      <c r="F12" s="112">
        <v>5239225433</v>
      </c>
    </row>
    <row r="13" spans="1:8" ht="15" customHeight="1" x14ac:dyDescent="0.25">
      <c r="A13" s="113" t="s">
        <v>170</v>
      </c>
      <c r="B13" s="110">
        <v>6</v>
      </c>
      <c r="C13" s="108"/>
      <c r="D13" s="112">
        <f>+'Nota 6'!B13</f>
        <v>240516380686</v>
      </c>
      <c r="E13" s="108"/>
      <c r="F13" s="112">
        <v>203485576319</v>
      </c>
    </row>
    <row r="14" spans="1:8" x14ac:dyDescent="0.25">
      <c r="A14" s="105" t="s">
        <v>210</v>
      </c>
      <c r="B14" s="108"/>
      <c r="C14" s="108"/>
      <c r="D14" s="114">
        <f>SUM(D9:D13)</f>
        <v>286331980197</v>
      </c>
      <c r="E14" s="108"/>
      <c r="F14" s="114">
        <f>SUM(F9:F13)</f>
        <v>234490128856</v>
      </c>
    </row>
    <row r="15" spans="1:8" x14ac:dyDescent="0.25">
      <c r="A15" s="105"/>
      <c r="B15" s="108"/>
      <c r="C15" s="108"/>
      <c r="D15" s="108"/>
      <c r="E15" s="108"/>
      <c r="F15" s="108"/>
    </row>
    <row r="16" spans="1:8" x14ac:dyDescent="0.25">
      <c r="A16" s="105" t="s">
        <v>211</v>
      </c>
      <c r="B16" s="108"/>
      <c r="C16" s="108"/>
      <c r="D16" s="108"/>
      <c r="E16" s="108"/>
      <c r="F16" s="108"/>
    </row>
    <row r="17" spans="1:8" x14ac:dyDescent="0.25">
      <c r="A17" s="115" t="s">
        <v>212</v>
      </c>
      <c r="B17" s="110">
        <v>4</v>
      </c>
      <c r="C17" s="108"/>
      <c r="D17" s="112">
        <f>+'Nota 4'!B17</f>
        <v>1773402814</v>
      </c>
      <c r="E17" s="108"/>
      <c r="F17" s="112">
        <v>1563872324</v>
      </c>
    </row>
    <row r="18" spans="1:8" ht="15.95" customHeight="1" x14ac:dyDescent="0.25">
      <c r="A18" s="113" t="s">
        <v>213</v>
      </c>
      <c r="B18" s="110">
        <v>5</v>
      </c>
      <c r="C18" s="108"/>
      <c r="D18" s="112">
        <v>0</v>
      </c>
      <c r="E18" s="108"/>
      <c r="F18" s="112">
        <v>0</v>
      </c>
    </row>
    <row r="19" spans="1:8" ht="15.95" customHeight="1" x14ac:dyDescent="0.25">
      <c r="A19" s="109" t="s">
        <v>214</v>
      </c>
      <c r="B19" s="110">
        <v>7</v>
      </c>
      <c r="C19" s="108"/>
      <c r="D19" s="112">
        <f>+'Nota 7'!B22-'Nota 7'!B14-'Nota 7'!B21</f>
        <v>171918915702</v>
      </c>
      <c r="E19" s="108"/>
      <c r="F19" s="112">
        <v>171691693307</v>
      </c>
      <c r="H19" s="416"/>
    </row>
    <row r="20" spans="1:8" ht="15.95" customHeight="1" x14ac:dyDescent="0.25">
      <c r="A20" s="109" t="s">
        <v>215</v>
      </c>
      <c r="B20" s="110">
        <v>7</v>
      </c>
      <c r="C20" s="108"/>
      <c r="D20" s="112">
        <f>+'Nota 7'!B14+'Nota 7'!B21</f>
        <v>3993453551</v>
      </c>
      <c r="E20" s="108"/>
      <c r="F20" s="112">
        <v>4296580219</v>
      </c>
      <c r="H20" s="416"/>
    </row>
    <row r="21" spans="1:8" x14ac:dyDescent="0.25">
      <c r="A21" s="105" t="s">
        <v>216</v>
      </c>
      <c r="B21" s="108"/>
      <c r="C21" s="108"/>
      <c r="D21" s="114">
        <f>SUM(D17:D20)</f>
        <v>177685772067</v>
      </c>
      <c r="E21" s="108"/>
      <c r="F21" s="114">
        <f>SUM(F17:F20)</f>
        <v>177552145850</v>
      </c>
    </row>
    <row r="22" spans="1:8" x14ac:dyDescent="0.25">
      <c r="A22" s="105"/>
      <c r="B22" s="108"/>
      <c r="C22" s="108"/>
      <c r="D22" s="108"/>
      <c r="E22" s="108"/>
      <c r="F22" s="108"/>
    </row>
    <row r="23" spans="1:8" ht="16.5" thickBot="1" x14ac:dyDescent="0.3">
      <c r="A23" s="105" t="s">
        <v>217</v>
      </c>
      <c r="B23" s="108"/>
      <c r="C23" s="108"/>
      <c r="D23" s="116">
        <f>+D21+D14</f>
        <v>464017752264</v>
      </c>
      <c r="E23" s="108"/>
      <c r="F23" s="116">
        <f>+F21+F14</f>
        <v>412042274706</v>
      </c>
    </row>
    <row r="24" spans="1:8" ht="16.5" thickTop="1" x14ac:dyDescent="0.25">
      <c r="A24" s="105"/>
      <c r="B24" s="108"/>
      <c r="C24" s="108"/>
      <c r="D24" s="117"/>
      <c r="E24" s="108"/>
      <c r="F24" s="117"/>
    </row>
    <row r="25" spans="1:8" x14ac:dyDescent="0.25">
      <c r="A25" s="118" t="s">
        <v>218</v>
      </c>
      <c r="B25" s="108"/>
      <c r="C25" s="108"/>
      <c r="D25" s="108"/>
      <c r="E25" s="108"/>
      <c r="F25" s="108"/>
    </row>
    <row r="26" spans="1:8" x14ac:dyDescent="0.25">
      <c r="A26" s="118" t="s">
        <v>219</v>
      </c>
      <c r="B26" s="108"/>
      <c r="C26" s="108"/>
      <c r="D26" s="108"/>
      <c r="E26" s="108"/>
      <c r="F26" s="108"/>
    </row>
    <row r="27" spans="1:8" x14ac:dyDescent="0.25">
      <c r="A27" s="119" t="s">
        <v>220</v>
      </c>
      <c r="B27" s="110">
        <v>8</v>
      </c>
      <c r="C27" s="108"/>
      <c r="D27" s="111">
        <f>+'Nota 8'!B14</f>
        <v>86839724987</v>
      </c>
      <c r="E27" s="108"/>
      <c r="F27" s="111">
        <v>68592883528</v>
      </c>
    </row>
    <row r="28" spans="1:8" x14ac:dyDescent="0.25">
      <c r="A28" s="119" t="s">
        <v>184</v>
      </c>
      <c r="B28" s="110">
        <v>9</v>
      </c>
      <c r="C28" s="108"/>
      <c r="D28" s="111">
        <f>+'Nota 9'!B9</f>
        <v>10197392149</v>
      </c>
      <c r="E28" s="108"/>
      <c r="F28" s="111">
        <v>14147214357</v>
      </c>
    </row>
    <row r="29" spans="1:8" x14ac:dyDescent="0.25">
      <c r="A29" s="119" t="s">
        <v>221</v>
      </c>
      <c r="B29" s="110">
        <v>10</v>
      </c>
      <c r="C29" s="108"/>
      <c r="D29" s="111">
        <f>+'Nota 10'!B10</f>
        <v>3365991656</v>
      </c>
      <c r="E29" s="108"/>
      <c r="F29" s="111">
        <v>2226252415</v>
      </c>
    </row>
    <row r="30" spans="1:8" x14ac:dyDescent="0.25">
      <c r="A30" s="118" t="s">
        <v>222</v>
      </c>
      <c r="B30" s="108"/>
      <c r="C30" s="108"/>
      <c r="D30" s="120">
        <f>SUM(D27:D29)</f>
        <v>100403108792</v>
      </c>
      <c r="E30" s="108"/>
      <c r="F30" s="120">
        <f>SUM(F27:F29)</f>
        <v>84966350300</v>
      </c>
    </row>
    <row r="31" spans="1:8" x14ac:dyDescent="0.25">
      <c r="A31" s="105"/>
      <c r="B31" s="108"/>
      <c r="C31" s="108"/>
      <c r="D31" s="108"/>
      <c r="E31" s="108"/>
      <c r="F31" s="108"/>
    </row>
    <row r="32" spans="1:8" x14ac:dyDescent="0.25">
      <c r="A32" s="118" t="s">
        <v>223</v>
      </c>
      <c r="B32" s="108"/>
      <c r="C32" s="108"/>
      <c r="D32" s="108"/>
      <c r="E32" s="108"/>
      <c r="F32" s="108"/>
    </row>
    <row r="33" spans="1:6" x14ac:dyDescent="0.25">
      <c r="A33" s="119" t="s">
        <v>224</v>
      </c>
      <c r="B33" s="110">
        <v>9</v>
      </c>
      <c r="C33" s="108"/>
      <c r="D33" s="111">
        <f>+'Nota 9'!B21</f>
        <v>132507594079</v>
      </c>
      <c r="E33" s="108"/>
      <c r="F33" s="111">
        <v>97178791077</v>
      </c>
    </row>
    <row r="34" spans="1:6" x14ac:dyDescent="0.25">
      <c r="A34" s="119" t="s">
        <v>225</v>
      </c>
      <c r="B34" s="110">
        <v>10</v>
      </c>
      <c r="C34" s="108"/>
      <c r="D34" s="111">
        <f>+'Nota 10'!B14</f>
        <v>97794504</v>
      </c>
      <c r="E34" s="108"/>
      <c r="F34" s="111">
        <v>97794504</v>
      </c>
    </row>
    <row r="35" spans="1:6" x14ac:dyDescent="0.25">
      <c r="A35" s="118" t="s">
        <v>226</v>
      </c>
      <c r="B35" s="108"/>
      <c r="C35" s="108"/>
      <c r="D35" s="120">
        <f>SUM(D33:D34)</f>
        <v>132605388583</v>
      </c>
      <c r="E35" s="108"/>
      <c r="F35" s="120">
        <f>SUM(F33:F34)</f>
        <v>97276585581</v>
      </c>
    </row>
    <row r="36" spans="1:6" x14ac:dyDescent="0.25">
      <c r="A36" s="118"/>
      <c r="B36" s="108"/>
      <c r="C36" s="108"/>
      <c r="D36" s="108"/>
      <c r="E36" s="108"/>
      <c r="F36" s="108"/>
    </row>
    <row r="37" spans="1:6" x14ac:dyDescent="0.25">
      <c r="A37" s="118" t="s">
        <v>227</v>
      </c>
      <c r="B37" s="108"/>
      <c r="C37" s="108"/>
      <c r="D37" s="121">
        <f>+D35+D30</f>
        <v>233008497375</v>
      </c>
      <c r="E37" s="108"/>
      <c r="F37" s="121">
        <f>+F35+F30</f>
        <v>182242935881</v>
      </c>
    </row>
    <row r="38" spans="1:6" x14ac:dyDescent="0.25">
      <c r="A38" s="105"/>
      <c r="B38" s="108"/>
      <c r="C38" s="108"/>
      <c r="D38" s="108"/>
      <c r="E38" s="108"/>
      <c r="F38" s="108"/>
    </row>
    <row r="39" spans="1:6" x14ac:dyDescent="0.25">
      <c r="A39" s="118" t="s">
        <v>228</v>
      </c>
      <c r="B39" s="117"/>
      <c r="C39" s="117"/>
      <c r="D39" s="117"/>
      <c r="E39" s="117"/>
      <c r="F39" s="117"/>
    </row>
    <row r="40" spans="1:6" x14ac:dyDescent="0.25">
      <c r="A40" s="119" t="s">
        <v>229</v>
      </c>
      <c r="B40" s="110">
        <v>11</v>
      </c>
      <c r="C40" s="108"/>
      <c r="D40" s="111">
        <v>192173016224</v>
      </c>
      <c r="E40" s="108"/>
      <c r="F40" s="111">
        <v>192173016224</v>
      </c>
    </row>
    <row r="41" spans="1:6" x14ac:dyDescent="0.25">
      <c r="A41" s="119" t="s">
        <v>230</v>
      </c>
      <c r="B41" s="108"/>
      <c r="C41" s="108"/>
      <c r="D41" s="111">
        <v>0</v>
      </c>
      <c r="E41" s="108"/>
      <c r="F41" s="111">
        <v>0</v>
      </c>
    </row>
    <row r="42" spans="1:6" x14ac:dyDescent="0.25">
      <c r="A42" s="119" t="s">
        <v>86</v>
      </c>
      <c r="B42" s="108"/>
      <c r="C42" s="108"/>
      <c r="D42" s="111">
        <v>0</v>
      </c>
      <c r="E42" s="108"/>
      <c r="F42" s="111">
        <v>0</v>
      </c>
    </row>
    <row r="43" spans="1:6" x14ac:dyDescent="0.25">
      <c r="A43" s="119" t="s">
        <v>231</v>
      </c>
      <c r="B43" s="110">
        <v>12</v>
      </c>
      <c r="C43" s="108"/>
      <c r="D43" s="111">
        <v>11423641075</v>
      </c>
      <c r="E43" s="108"/>
      <c r="F43" s="111">
        <v>11423641075</v>
      </c>
    </row>
    <row r="44" spans="1:6" ht="15.95" customHeight="1" x14ac:dyDescent="0.25">
      <c r="A44" s="119" t="s">
        <v>88</v>
      </c>
      <c r="B44" s="110">
        <v>12</v>
      </c>
      <c r="C44" s="108"/>
      <c r="D44" s="111">
        <v>2720132014</v>
      </c>
      <c r="E44" s="108"/>
      <c r="F44" s="111">
        <v>2720132014</v>
      </c>
    </row>
    <row r="45" spans="1:6" x14ac:dyDescent="0.25">
      <c r="A45" s="119" t="s">
        <v>91</v>
      </c>
      <c r="B45" s="110">
        <v>13</v>
      </c>
      <c r="C45" s="108"/>
      <c r="D45" s="111">
        <v>23482533132</v>
      </c>
      <c r="E45" s="108"/>
      <c r="F45" s="111">
        <v>17763825535</v>
      </c>
    </row>
    <row r="46" spans="1:6" x14ac:dyDescent="0.25">
      <c r="A46" s="119" t="s">
        <v>232</v>
      </c>
      <c r="B46" s="110">
        <v>13</v>
      </c>
      <c r="C46" s="108"/>
      <c r="D46" s="111">
        <f>+ER!C39</f>
        <v>1209932443.8</v>
      </c>
      <c r="E46" s="108"/>
      <c r="F46" s="111">
        <v>5718723977</v>
      </c>
    </row>
    <row r="47" spans="1:6" x14ac:dyDescent="0.25">
      <c r="A47" s="118" t="s">
        <v>233</v>
      </c>
      <c r="B47" s="108"/>
      <c r="C47" s="108"/>
      <c r="D47" s="413">
        <f>SUM(D40:D46)</f>
        <v>231009254888.79999</v>
      </c>
      <c r="E47" s="108"/>
      <c r="F47" s="413">
        <f>SUM(F40:F46)</f>
        <v>229799338825</v>
      </c>
    </row>
    <row r="48" spans="1:6" x14ac:dyDescent="0.25">
      <c r="A48" s="105"/>
      <c r="B48" s="108"/>
      <c r="C48" s="108"/>
      <c r="D48" s="108"/>
      <c r="E48" s="108"/>
      <c r="F48" s="108"/>
    </row>
    <row r="49" spans="1:6" ht="16.5" thickBot="1" x14ac:dyDescent="0.3">
      <c r="A49" s="118" t="s">
        <v>234</v>
      </c>
      <c r="B49" s="108"/>
      <c r="C49" s="108"/>
      <c r="D49" s="122">
        <f>+D47+D37</f>
        <v>464017752263.79999</v>
      </c>
      <c r="E49" s="108"/>
      <c r="F49" s="122">
        <f>+F47+F37</f>
        <v>412042274706</v>
      </c>
    </row>
    <row r="50" spans="1:6" ht="13.5" customHeight="1" thickTop="1" x14ac:dyDescent="0.25">
      <c r="A50" s="119"/>
      <c r="B50" s="108"/>
      <c r="C50" s="108"/>
      <c r="D50" s="108"/>
      <c r="E50" s="108"/>
      <c r="F50" s="108"/>
    </row>
    <row r="51" spans="1:6" hidden="1" x14ac:dyDescent="0.25">
      <c r="A51" s="123" t="s">
        <v>235</v>
      </c>
      <c r="B51" s="124"/>
      <c r="C51" s="124"/>
      <c r="D51" s="124"/>
      <c r="E51" s="124"/>
      <c r="F51" s="124"/>
    </row>
    <row r="52" spans="1:6" x14ac:dyDescent="0.25">
      <c r="A52" s="123"/>
      <c r="B52" s="124"/>
      <c r="C52" s="124"/>
      <c r="D52" s="125">
        <f>+D49-D23</f>
        <v>-0.20001220703125</v>
      </c>
      <c r="E52" s="124"/>
      <c r="F52" s="125">
        <f>+F49-F23</f>
        <v>0</v>
      </c>
    </row>
    <row r="54" spans="1:6" x14ac:dyDescent="0.25">
      <c r="D54" s="126"/>
    </row>
    <row r="55" spans="1:6" x14ac:dyDescent="0.25">
      <c r="D55" s="126"/>
    </row>
  </sheetData>
  <mergeCells count="3">
    <mergeCell ref="A1:F1"/>
    <mergeCell ref="A2:F2"/>
    <mergeCell ref="A3:F3"/>
  </mergeCells>
  <hyperlinks>
    <hyperlink ref="H1" location="Indice!D12" display="BG" xr:uid="{73378AF3-7A5D-0149-86EA-D6D2E6FCB029}"/>
    <hyperlink ref="B9" location="'Nota 3'!A1" display="'Nota 3'!A1" xr:uid="{3AB89760-7444-624F-9195-8A6DFDF820E1}"/>
    <hyperlink ref="G1" location="Indice!D12" display="Indice" xr:uid="{6DD21429-0CD5-3E45-9DAC-212A5CE1D8AE}"/>
    <hyperlink ref="B11" location="'Nota 4'!A1" display="'Nota 4'!A1" xr:uid="{5AE38D89-83E9-0D49-86B3-5D37CAD1738A}"/>
    <hyperlink ref="B12" location="'Nota 5'!A1" display="'Nota 5'!A1" xr:uid="{CC33875B-E143-5B44-A358-76FDC738FDC5}"/>
    <hyperlink ref="B13" location="'Nota 6'!A1" display="'Nota 6'!A1" xr:uid="{5DB96F8E-E09C-4E45-88E0-A84EC9FE13A3}"/>
    <hyperlink ref="B17" location="'Nota 4'!A1" display="'Nota 4'!A1" xr:uid="{7718BF79-6AB3-BF41-8D16-5997AC0E0501}"/>
    <hyperlink ref="B18" location="'Nota 5'!A1" display="'Nota 5'!A1" xr:uid="{9EC6A3C6-C7F0-0B45-8D3F-FA2D005EA7D8}"/>
    <hyperlink ref="B27" location="'Nota 8'!A1" display="'Nota 8'!A1" xr:uid="{9C54F09E-0444-EA44-8046-79FA9B4E690F}"/>
    <hyperlink ref="B28" location="'Nota 9'!A1" display="'Nota 9'!A1" xr:uid="{D9435FE5-91AE-D54E-9C78-2E2F463A6FFC}"/>
    <hyperlink ref="B29" location="'Nota 10'!A1" display="'Nota 10'!A1" xr:uid="{11B63E49-FF49-DB40-B12E-DC0DA9B5EFA5}"/>
    <hyperlink ref="B33" location="'Nota 9'!A1" display="'Nota 9'!A1" xr:uid="{10ABC7CC-7BF6-ED4A-888C-6EB4F98B338F}"/>
    <hyperlink ref="B34" location="'Nota 10'!A1" display="'Nota 10'!A1" xr:uid="{6FEB9C4A-A853-4C44-AEEE-1469540E7289}"/>
    <hyperlink ref="B19" location="'Nota 7'!M20" display="'Nota 7'!M20" xr:uid="{7A5A9AE5-18CE-D549-BF1B-988963E0C322}"/>
    <hyperlink ref="B20" location="'Nota 7'!H24" display="'Nota 7'!H24" xr:uid="{BBC0C6D5-E3F5-8D44-9EE1-9E48E884E3CE}"/>
    <hyperlink ref="B40" location="'Nota 11'!A1" display="'Nota 11'!A1" xr:uid="{5329C7FC-5690-2843-B75F-C031613BF331}"/>
    <hyperlink ref="B43" location="'Nota 12'!A1" display="'Nota 12'!A1" xr:uid="{6222A90B-064F-9445-97CC-E1D3FF1AB74D}"/>
    <hyperlink ref="B44" location="'Nota 12'!A1" display="'Nota 12'!A1" xr:uid="{038CF2B9-3278-2F49-98FF-421F6A7CA8ED}"/>
    <hyperlink ref="B46" location="'Nota 13'!A1" display="'Nota 13'!A1" xr:uid="{BD1BAE84-82CD-1942-90A6-36833505B5F8}"/>
    <hyperlink ref="B45" location="'Nota 13'!A1" display="'Nota 13'!A1" xr:uid="{6E33DEB6-13E0-421B-9126-549413B350F3}"/>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1540E-3E82-1D4C-BF0C-4D7CD1E035E0}">
  <sheetPr>
    <tabColor rgb="FF002060"/>
  </sheetPr>
  <dimension ref="A1:F22"/>
  <sheetViews>
    <sheetView showGridLines="0" topLeftCell="A12" zoomScale="110" zoomScaleNormal="110" workbookViewId="0">
      <selection activeCell="D12" sqref="D12"/>
    </sheetView>
  </sheetViews>
  <sheetFormatPr baseColWidth="10" defaultColWidth="11.5" defaultRowHeight="15" x14ac:dyDescent="0.25"/>
  <cols>
    <col min="1" max="1" width="48" style="129" bestFit="1" customWidth="1"/>
    <col min="2" max="2" width="13.875" style="129" customWidth="1"/>
    <col min="3" max="3" width="2.625" style="129" customWidth="1"/>
    <col min="4" max="4" width="13.875" style="129" customWidth="1"/>
    <col min="5" max="16384" width="11.5" style="129"/>
  </cols>
  <sheetData>
    <row r="1" spans="1:6" ht="18.75" x14ac:dyDescent="0.3">
      <c r="A1" s="455" t="s">
        <v>236</v>
      </c>
      <c r="B1" s="455"/>
      <c r="C1" s="455"/>
      <c r="D1" s="455"/>
      <c r="E1" s="127" t="s">
        <v>118</v>
      </c>
      <c r="F1" s="128" t="s">
        <v>62</v>
      </c>
    </row>
    <row r="2" spans="1:6" x14ac:dyDescent="0.25">
      <c r="A2" s="130"/>
      <c r="B2" s="130"/>
      <c r="C2" s="130"/>
      <c r="D2" s="130"/>
    </row>
    <row r="3" spans="1:6" x14ac:dyDescent="0.25">
      <c r="A3" s="131" t="s">
        <v>237</v>
      </c>
      <c r="B3" s="132" t="s">
        <v>547</v>
      </c>
      <c r="C3" s="133"/>
      <c r="D3" s="132" t="s">
        <v>522</v>
      </c>
      <c r="E3" s="134"/>
    </row>
    <row r="4" spans="1:6" x14ac:dyDescent="0.25">
      <c r="A4" s="135" t="s">
        <v>238</v>
      </c>
      <c r="B4" s="405">
        <v>17086209605</v>
      </c>
      <c r="C4" s="406"/>
      <c r="D4" s="405">
        <v>3432303682</v>
      </c>
    </row>
    <row r="5" spans="1:6" x14ac:dyDescent="0.25">
      <c r="A5" s="137" t="s">
        <v>241</v>
      </c>
      <c r="B5" s="405">
        <v>1538191051</v>
      </c>
      <c r="C5" s="406"/>
      <c r="D5" s="405">
        <v>1661122389</v>
      </c>
    </row>
    <row r="6" spans="1:6" x14ac:dyDescent="0.25">
      <c r="A6" s="137" t="s">
        <v>243</v>
      </c>
      <c r="B6" s="405">
        <v>471163860</v>
      </c>
      <c r="C6" s="406"/>
      <c r="D6" s="405">
        <v>1040634065</v>
      </c>
    </row>
    <row r="7" spans="1:6" x14ac:dyDescent="0.25">
      <c r="A7" s="135" t="s">
        <v>239</v>
      </c>
      <c r="B7" s="405">
        <v>29968414</v>
      </c>
      <c r="C7" s="406"/>
      <c r="D7" s="405">
        <v>1027720505</v>
      </c>
    </row>
    <row r="8" spans="1:6" x14ac:dyDescent="0.25">
      <c r="A8" s="135" t="s">
        <v>523</v>
      </c>
      <c r="B8" s="405">
        <v>99628750</v>
      </c>
      <c r="C8" s="406"/>
      <c r="D8" s="405">
        <v>614639857</v>
      </c>
    </row>
    <row r="9" spans="1:6" x14ac:dyDescent="0.25">
      <c r="A9" s="137" t="s">
        <v>245</v>
      </c>
      <c r="B9" s="405">
        <v>190667816</v>
      </c>
      <c r="C9" s="406"/>
      <c r="D9" s="405">
        <v>606391752</v>
      </c>
      <c r="E9" s="138"/>
    </row>
    <row r="10" spans="1:6" x14ac:dyDescent="0.25">
      <c r="A10" s="135" t="s">
        <v>244</v>
      </c>
      <c r="B10" s="405">
        <v>56000003</v>
      </c>
      <c r="C10" s="407"/>
      <c r="D10" s="405">
        <v>56000003</v>
      </c>
    </row>
    <row r="11" spans="1:6" x14ac:dyDescent="0.25">
      <c r="A11" s="135" t="s">
        <v>246</v>
      </c>
      <c r="B11" s="405">
        <v>38027942</v>
      </c>
      <c r="C11" s="406"/>
      <c r="D11" s="405" t="s">
        <v>524</v>
      </c>
    </row>
    <row r="12" spans="1:6" x14ac:dyDescent="0.25">
      <c r="A12" s="135" t="s">
        <v>240</v>
      </c>
      <c r="B12" s="405">
        <v>363054</v>
      </c>
      <c r="C12" s="406"/>
      <c r="D12" s="405">
        <v>370978</v>
      </c>
    </row>
    <row r="13" spans="1:6" x14ac:dyDescent="0.25">
      <c r="A13" s="135" t="s">
        <v>242</v>
      </c>
      <c r="B13" s="405">
        <v>60700</v>
      </c>
      <c r="C13" s="406"/>
      <c r="D13" s="405">
        <v>62025</v>
      </c>
      <c r="E13" s="138"/>
    </row>
    <row r="14" spans="1:6" ht="15.75" thickBot="1" x14ac:dyDescent="0.3">
      <c r="A14" s="139" t="s">
        <v>247</v>
      </c>
      <c r="B14" s="140">
        <v>19510281195</v>
      </c>
      <c r="C14" s="139"/>
      <c r="D14" s="140">
        <v>8439245256</v>
      </c>
    </row>
    <row r="15" spans="1:6" ht="15.75" thickTop="1" x14ac:dyDescent="0.25">
      <c r="A15" s="141"/>
      <c r="B15" s="141"/>
      <c r="C15" s="141"/>
      <c r="D15" s="141"/>
    </row>
    <row r="16" spans="1:6" x14ac:dyDescent="0.25">
      <c r="A16" s="142" t="s">
        <v>248</v>
      </c>
      <c r="B16" s="143">
        <v>0</v>
      </c>
      <c r="C16" s="142"/>
      <c r="D16" s="143">
        <v>0</v>
      </c>
    </row>
    <row r="21" spans="6:6" x14ac:dyDescent="0.25">
      <c r="F21" s="144"/>
    </row>
    <row r="22" spans="6:6" x14ac:dyDescent="0.25">
      <c r="F22" s="144"/>
    </row>
  </sheetData>
  <mergeCells count="1">
    <mergeCell ref="A1:D1"/>
  </mergeCells>
  <hyperlinks>
    <hyperlink ref="E1" location="Indice!D12" display="Indice" xr:uid="{90887267-13AA-3548-B73A-52DA22EDB697}"/>
    <hyperlink ref="F1" location="BG!D9" display="BG" xr:uid="{43336BD4-2793-ED42-8CCC-D2B5A79B13A3}"/>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9721F-9853-4A4A-9198-6C2DB5AF83AA}">
  <sheetPr>
    <tabColor rgb="FF002060"/>
  </sheetPr>
  <dimension ref="A1:F36"/>
  <sheetViews>
    <sheetView showGridLines="0" topLeftCell="A12" zoomScale="96" zoomScaleNormal="96" workbookViewId="0">
      <selection activeCell="A8" sqref="A8"/>
    </sheetView>
  </sheetViews>
  <sheetFormatPr baseColWidth="10" defaultColWidth="11.5" defaultRowHeight="15" x14ac:dyDescent="0.25"/>
  <cols>
    <col min="1" max="1" width="48" style="145" bestFit="1" customWidth="1"/>
    <col min="2" max="2" width="14.625" style="145" bestFit="1" customWidth="1"/>
    <col min="3" max="3" width="2.625" style="145" customWidth="1"/>
    <col min="4" max="4" width="14.625" style="145" bestFit="1" customWidth="1"/>
    <col min="5" max="16384" width="11.5" style="145"/>
  </cols>
  <sheetData>
    <row r="1" spans="1:6" ht="18.75" x14ac:dyDescent="0.3">
      <c r="A1" s="456" t="s">
        <v>249</v>
      </c>
      <c r="B1" s="456"/>
      <c r="C1" s="456"/>
      <c r="D1" s="456"/>
      <c r="E1" s="49" t="s">
        <v>118</v>
      </c>
      <c r="F1" s="97" t="s">
        <v>62</v>
      </c>
    </row>
    <row r="2" spans="1:6" x14ac:dyDescent="0.25">
      <c r="A2" s="130"/>
      <c r="B2" s="130"/>
      <c r="C2" s="130"/>
      <c r="D2" s="130"/>
    </row>
    <row r="3" spans="1:6" x14ac:dyDescent="0.25">
      <c r="A3" s="133"/>
      <c r="B3" s="132" t="s">
        <v>547</v>
      </c>
      <c r="C3" s="133"/>
      <c r="D3" s="132" t="s">
        <v>480</v>
      </c>
    </row>
    <row r="4" spans="1:6" x14ac:dyDescent="0.25">
      <c r="A4" s="133" t="s">
        <v>237</v>
      </c>
      <c r="B4" s="146"/>
      <c r="C4" s="133"/>
      <c r="D4" s="146"/>
    </row>
    <row r="5" spans="1:6" x14ac:dyDescent="0.25">
      <c r="A5" s="135" t="s">
        <v>250</v>
      </c>
      <c r="B5" s="136">
        <v>8751373732</v>
      </c>
      <c r="C5" s="135"/>
      <c r="D5" s="136">
        <v>11116840825</v>
      </c>
    </row>
    <row r="6" spans="1:6" x14ac:dyDescent="0.25">
      <c r="A6" s="147" t="s">
        <v>251</v>
      </c>
      <c r="B6" s="136">
        <v>11110046344</v>
      </c>
      <c r="C6" s="147"/>
      <c r="D6" s="136">
        <v>8440997636</v>
      </c>
    </row>
    <row r="7" spans="1:6" x14ac:dyDescent="0.25">
      <c r="A7" s="135" t="s">
        <v>252</v>
      </c>
      <c r="B7" s="136">
        <v>1311626354</v>
      </c>
      <c r="C7" s="135"/>
      <c r="D7" s="136">
        <v>1355593685</v>
      </c>
    </row>
    <row r="8" spans="1:6" x14ac:dyDescent="0.25">
      <c r="A8" s="147" t="s">
        <v>253</v>
      </c>
      <c r="B8" s="136">
        <v>45205707</v>
      </c>
      <c r="C8" s="147"/>
      <c r="D8" s="136">
        <v>45205707</v>
      </c>
    </row>
    <row r="9" spans="1:6" x14ac:dyDescent="0.25">
      <c r="A9" s="135" t="s">
        <v>254</v>
      </c>
      <c r="B9" s="136">
        <v>12378753</v>
      </c>
      <c r="C9" s="135"/>
      <c r="D9" s="136">
        <v>19399237</v>
      </c>
    </row>
    <row r="10" spans="1:6" x14ac:dyDescent="0.25">
      <c r="A10" s="135" t="s">
        <v>255</v>
      </c>
      <c r="B10" s="149">
        <v>-3651955242</v>
      </c>
      <c r="C10" s="135"/>
      <c r="D10" s="149">
        <v>-3651955242</v>
      </c>
    </row>
    <row r="11" spans="1:6" ht="15.75" thickBot="1" x14ac:dyDescent="0.3">
      <c r="A11" s="139" t="s">
        <v>247</v>
      </c>
      <c r="B11" s="140">
        <v>17578675648</v>
      </c>
      <c r="C11" s="139"/>
      <c r="D11" s="140">
        <v>17326081848</v>
      </c>
    </row>
    <row r="12" spans="1:6" ht="15.75" thickTop="1" x14ac:dyDescent="0.25">
      <c r="A12" s="139"/>
      <c r="B12" s="150"/>
      <c r="C12" s="139"/>
      <c r="D12" s="150"/>
    </row>
    <row r="13" spans="1:6" x14ac:dyDescent="0.25">
      <c r="A13" s="133" t="s">
        <v>256</v>
      </c>
      <c r="B13" s="141"/>
      <c r="C13" s="141"/>
      <c r="D13" s="141"/>
    </row>
    <row r="14" spans="1:6" x14ac:dyDescent="0.25">
      <c r="A14" s="135" t="s">
        <v>257</v>
      </c>
      <c r="B14" s="136">
        <v>487981239</v>
      </c>
      <c r="C14" s="135"/>
      <c r="D14" s="136">
        <v>530679587</v>
      </c>
    </row>
    <row r="15" spans="1:6" x14ac:dyDescent="0.25">
      <c r="A15" s="135" t="s">
        <v>258</v>
      </c>
      <c r="B15" s="136">
        <v>5844522625</v>
      </c>
      <c r="C15" s="135"/>
      <c r="D15" s="136">
        <v>5592293787</v>
      </c>
    </row>
    <row r="16" spans="1:6" x14ac:dyDescent="0.25">
      <c r="A16" s="135" t="s">
        <v>255</v>
      </c>
      <c r="B16" s="149">
        <v>-4559101050</v>
      </c>
      <c r="C16" s="135"/>
      <c r="D16" s="149">
        <v>-4559101050</v>
      </c>
    </row>
    <row r="17" spans="1:4" ht="15.75" thickBot="1" x14ac:dyDescent="0.3">
      <c r="A17" s="139" t="s">
        <v>247</v>
      </c>
      <c r="B17" s="140">
        <v>1773402814</v>
      </c>
      <c r="C17" s="139"/>
      <c r="D17" s="140">
        <v>1563872324</v>
      </c>
    </row>
    <row r="18" spans="1:4" ht="15.75" thickTop="1" x14ac:dyDescent="0.25">
      <c r="A18" s="141"/>
      <c r="B18" s="141"/>
      <c r="C18" s="141"/>
      <c r="D18" s="141"/>
    </row>
    <row r="19" spans="1:4" x14ac:dyDescent="0.25">
      <c r="A19" s="142" t="s">
        <v>248</v>
      </c>
      <c r="B19" s="143">
        <v>0</v>
      </c>
      <c r="C19" s="142"/>
      <c r="D19" s="143">
        <v>0</v>
      </c>
    </row>
    <row r="21" spans="1:4" x14ac:dyDescent="0.25">
      <c r="A21" s="151" t="s">
        <v>259</v>
      </c>
    </row>
    <row r="22" spans="1:4" x14ac:dyDescent="0.25">
      <c r="A22" s="152"/>
    </row>
    <row r="23" spans="1:4" x14ac:dyDescent="0.25">
      <c r="B23" s="132" t="s">
        <v>547</v>
      </c>
      <c r="C23" s="133"/>
      <c r="D23" s="132" t="s">
        <v>480</v>
      </c>
    </row>
    <row r="24" spans="1:4" x14ac:dyDescent="0.25">
      <c r="A24" s="153" t="s">
        <v>260</v>
      </c>
      <c r="B24" s="149">
        <v>8211056292</v>
      </c>
      <c r="C24" s="153"/>
      <c r="D24" s="149">
        <v>7929340252</v>
      </c>
    </row>
    <row r="25" spans="1:4" x14ac:dyDescent="0.25">
      <c r="A25" s="153" t="s">
        <v>261</v>
      </c>
      <c r="B25" s="149">
        <v>0</v>
      </c>
      <c r="C25" s="153"/>
      <c r="D25" s="149">
        <v>550425101</v>
      </c>
    </row>
    <row r="26" spans="1:4" hidden="1" x14ac:dyDescent="0.25">
      <c r="A26" s="153" t="s">
        <v>262</v>
      </c>
      <c r="B26" s="154"/>
      <c r="C26" s="153"/>
      <c r="D26" s="154"/>
    </row>
    <row r="27" spans="1:4" x14ac:dyDescent="0.25">
      <c r="A27" s="153" t="s">
        <v>482</v>
      </c>
      <c r="B27" s="149">
        <v>0</v>
      </c>
      <c r="C27" s="153"/>
      <c r="D27" s="149">
        <v>-268709061</v>
      </c>
    </row>
    <row r="28" spans="1:4" ht="15.75" thickBot="1" x14ac:dyDescent="0.3">
      <c r="A28" s="153" t="s">
        <v>263</v>
      </c>
      <c r="B28" s="155">
        <v>8211056292</v>
      </c>
      <c r="C28" s="153"/>
      <c r="D28" s="155">
        <v>8211056292</v>
      </c>
    </row>
    <row r="29" spans="1:4" ht="15.75" thickTop="1" x14ac:dyDescent="0.25">
      <c r="A29" s="152"/>
    </row>
    <row r="30" spans="1:4" x14ac:dyDescent="0.25">
      <c r="A30" s="152"/>
      <c r="B30" s="157">
        <v>0</v>
      </c>
    </row>
    <row r="31" spans="1:4" x14ac:dyDescent="0.25">
      <c r="A31" s="135"/>
    </row>
    <row r="32" spans="1:4" x14ac:dyDescent="0.25">
      <c r="A32" s="135"/>
    </row>
    <row r="33" spans="1:1" x14ac:dyDescent="0.25">
      <c r="A33" s="135"/>
    </row>
    <row r="34" spans="1:1" x14ac:dyDescent="0.25">
      <c r="A34" s="135"/>
    </row>
    <row r="35" spans="1:1" x14ac:dyDescent="0.25">
      <c r="A35" s="135"/>
    </row>
    <row r="36" spans="1:1" x14ac:dyDescent="0.25">
      <c r="A36" s="135"/>
    </row>
  </sheetData>
  <mergeCells count="1">
    <mergeCell ref="A1:D1"/>
  </mergeCells>
  <hyperlinks>
    <hyperlink ref="F1" location="BG!D11" display="BG" xr:uid="{E5BFDD70-BC61-3A49-A29D-3E9D88B6260F}"/>
    <hyperlink ref="E1" location="Indice!D12" display="Indice" xr:uid="{43AF2BA9-45E8-4140-8476-E3F2025DE04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3F5F0-85DF-6540-9CC0-26BFC9307787}">
  <sheetPr>
    <tabColor rgb="FF002060"/>
  </sheetPr>
  <dimension ref="A1:F24"/>
  <sheetViews>
    <sheetView showGridLines="0" topLeftCell="A18" zoomScaleNormal="100" workbookViewId="0">
      <selection activeCell="D19" sqref="D19"/>
    </sheetView>
  </sheetViews>
  <sheetFormatPr baseColWidth="10" defaultColWidth="11.5" defaultRowHeight="15" outlineLevelRow="1" x14ac:dyDescent="0.25"/>
  <cols>
    <col min="1" max="1" width="48" style="145" bestFit="1" customWidth="1"/>
    <col min="2" max="2" width="13.875" style="145" customWidth="1"/>
    <col min="3" max="3" width="2.625" style="145" customWidth="1"/>
    <col min="4" max="4" width="13.875" style="145" customWidth="1"/>
    <col min="5" max="16384" width="11.5" style="145"/>
  </cols>
  <sheetData>
    <row r="1" spans="1:6" ht="18.75" x14ac:dyDescent="0.3">
      <c r="A1" s="456" t="s">
        <v>264</v>
      </c>
      <c r="B1" s="456"/>
      <c r="C1" s="456"/>
      <c r="D1" s="456"/>
      <c r="E1" s="49" t="s">
        <v>118</v>
      </c>
      <c r="F1" s="97" t="s">
        <v>62</v>
      </c>
    </row>
    <row r="2" spans="1:6" x14ac:dyDescent="0.25">
      <c r="A2" s="130"/>
      <c r="B2" s="130"/>
      <c r="C2" s="130"/>
      <c r="D2" s="130"/>
    </row>
    <row r="3" spans="1:6" x14ac:dyDescent="0.25">
      <c r="B3" s="132" t="s">
        <v>549</v>
      </c>
      <c r="C3" s="133"/>
      <c r="D3" s="132" t="s">
        <v>480</v>
      </c>
    </row>
    <row r="4" spans="1:6" x14ac:dyDescent="0.25">
      <c r="A4" s="133" t="s">
        <v>237</v>
      </c>
      <c r="B4" s="146"/>
      <c r="C4" s="133"/>
      <c r="D4" s="146"/>
    </row>
    <row r="5" spans="1:6" x14ac:dyDescent="0.25">
      <c r="A5" s="135" t="s">
        <v>483</v>
      </c>
      <c r="B5" s="136">
        <v>2262920026</v>
      </c>
      <c r="C5" s="135"/>
      <c r="D5" s="136">
        <v>1354135218</v>
      </c>
    </row>
    <row r="6" spans="1:6" x14ac:dyDescent="0.25">
      <c r="A6" s="135" t="s">
        <v>271</v>
      </c>
      <c r="B6" s="136">
        <v>1860475850</v>
      </c>
      <c r="C6" s="135"/>
      <c r="D6" s="136">
        <v>1084474550</v>
      </c>
    </row>
    <row r="7" spans="1:6" x14ac:dyDescent="0.25">
      <c r="A7" s="147" t="s">
        <v>267</v>
      </c>
      <c r="B7" s="136">
        <v>838191036</v>
      </c>
      <c r="C7" s="147"/>
      <c r="D7" s="136">
        <v>706949222</v>
      </c>
    </row>
    <row r="8" spans="1:6" x14ac:dyDescent="0.25">
      <c r="A8" s="135" t="s">
        <v>484</v>
      </c>
      <c r="B8" s="136">
        <v>1454550616</v>
      </c>
      <c r="C8" s="135"/>
      <c r="D8" s="136">
        <v>627833719</v>
      </c>
    </row>
    <row r="9" spans="1:6" x14ac:dyDescent="0.25">
      <c r="A9" s="135" t="s">
        <v>266</v>
      </c>
      <c r="B9" s="136">
        <v>452614431</v>
      </c>
      <c r="C9" s="135"/>
      <c r="D9" s="136">
        <v>429652025</v>
      </c>
    </row>
    <row r="10" spans="1:6" x14ac:dyDescent="0.25">
      <c r="A10" s="135" t="s">
        <v>268</v>
      </c>
      <c r="B10" s="136">
        <v>259138089</v>
      </c>
      <c r="C10" s="135"/>
      <c r="D10" s="136">
        <v>256091856</v>
      </c>
    </row>
    <row r="11" spans="1:6" x14ac:dyDescent="0.25">
      <c r="A11" s="135" t="s">
        <v>269</v>
      </c>
      <c r="B11" s="136">
        <v>54787055</v>
      </c>
      <c r="C11" s="135"/>
      <c r="D11" s="136">
        <v>54787055</v>
      </c>
    </row>
    <row r="12" spans="1:6" x14ac:dyDescent="0.25">
      <c r="A12" s="135" t="s">
        <v>270</v>
      </c>
      <c r="B12" s="136">
        <v>18559535</v>
      </c>
      <c r="C12" s="135"/>
      <c r="D12" s="136">
        <v>18559535</v>
      </c>
    </row>
    <row r="13" spans="1:6" x14ac:dyDescent="0.25">
      <c r="A13" s="135" t="s">
        <v>485</v>
      </c>
      <c r="B13" s="136">
        <v>148557633</v>
      </c>
      <c r="C13" s="147"/>
      <c r="D13" s="136">
        <v>0</v>
      </c>
    </row>
    <row r="14" spans="1:6" x14ac:dyDescent="0.25">
      <c r="A14" s="135" t="s">
        <v>265</v>
      </c>
      <c r="B14" s="136">
        <v>0</v>
      </c>
      <c r="C14" s="147"/>
      <c r="D14" s="136">
        <v>0</v>
      </c>
    </row>
    <row r="15" spans="1:6" x14ac:dyDescent="0.25">
      <c r="A15" s="135" t="s">
        <v>272</v>
      </c>
      <c r="B15" s="136">
        <v>0</v>
      </c>
      <c r="C15" s="147"/>
      <c r="D15" s="136">
        <v>0</v>
      </c>
    </row>
    <row r="16" spans="1:6" x14ac:dyDescent="0.25">
      <c r="A16" s="135" t="s">
        <v>273</v>
      </c>
      <c r="B16" s="136">
        <v>108917307</v>
      </c>
      <c r="C16" s="147"/>
      <c r="D16" s="136">
        <v>706742253</v>
      </c>
    </row>
    <row r="17" spans="1:4" x14ac:dyDescent="0.25">
      <c r="A17" s="135" t="s">
        <v>531</v>
      </c>
      <c r="B17" s="136">
        <v>1267931090</v>
      </c>
      <c r="C17" s="147"/>
      <c r="D17" s="136"/>
    </row>
    <row r="18" spans="1:4" ht="15.75" thickBot="1" x14ac:dyDescent="0.3">
      <c r="A18" s="139" t="s">
        <v>274</v>
      </c>
      <c r="B18" s="140">
        <v>8726642668</v>
      </c>
      <c r="C18" s="139"/>
      <c r="D18" s="140">
        <v>5239225433</v>
      </c>
    </row>
    <row r="19" spans="1:4" ht="15.75" thickTop="1" x14ac:dyDescent="0.25">
      <c r="A19" s="139"/>
      <c r="B19" s="150"/>
      <c r="C19" s="139"/>
      <c r="D19" s="150"/>
    </row>
    <row r="20" spans="1:4" outlineLevel="1" x14ac:dyDescent="0.25">
      <c r="A20" s="133" t="s">
        <v>256</v>
      </c>
      <c r="B20" s="141"/>
      <c r="C20" s="141"/>
      <c r="D20" s="141"/>
    </row>
    <row r="21" spans="1:4" outlineLevel="1" x14ac:dyDescent="0.25">
      <c r="A21" s="141" t="s">
        <v>275</v>
      </c>
      <c r="B21" s="136">
        <v>0</v>
      </c>
      <c r="C21" s="135"/>
      <c r="D21" s="136">
        <v>0</v>
      </c>
    </row>
    <row r="22" spans="1:4" ht="15.75" outlineLevel="1" thickBot="1" x14ac:dyDescent="0.3">
      <c r="A22" s="139" t="s">
        <v>274</v>
      </c>
      <c r="B22" s="140">
        <v>0</v>
      </c>
      <c r="C22" s="139"/>
      <c r="D22" s="140">
        <v>0</v>
      </c>
    </row>
    <row r="23" spans="1:4" ht="15.75" thickTop="1" x14ac:dyDescent="0.25">
      <c r="A23" s="141"/>
      <c r="B23" s="141"/>
      <c r="C23" s="141"/>
      <c r="D23" s="141"/>
    </row>
    <row r="24" spans="1:4" x14ac:dyDescent="0.25">
      <c r="A24" s="142" t="s">
        <v>248</v>
      </c>
      <c r="B24" s="143">
        <v>0</v>
      </c>
      <c r="C24" s="156"/>
      <c r="D24" s="143">
        <v>0</v>
      </c>
    </row>
  </sheetData>
  <mergeCells count="1">
    <mergeCell ref="A1:D1"/>
  </mergeCells>
  <hyperlinks>
    <hyperlink ref="F1" location="BG!D12" display="BG" xr:uid="{05522374-DCB6-E84B-B17C-5D6A4C497DFB}"/>
    <hyperlink ref="E1" location="Indice!D15" display="Indice" xr:uid="{9B10749C-0CCB-A442-AC00-0AED60E53C4E}"/>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1506A-50F9-7D43-9B38-8D243F7EA9B7}">
  <sheetPr>
    <tabColor rgb="FF002060"/>
  </sheetPr>
  <dimension ref="A1:F21"/>
  <sheetViews>
    <sheetView showGridLines="0" workbookViewId="0">
      <selection activeCell="F4" sqref="F4"/>
    </sheetView>
  </sheetViews>
  <sheetFormatPr baseColWidth="10" defaultColWidth="11.5" defaultRowHeight="15" x14ac:dyDescent="0.25"/>
  <cols>
    <col min="1" max="1" width="48" style="145" bestFit="1" customWidth="1"/>
    <col min="2" max="2" width="14.625" style="145" bestFit="1" customWidth="1"/>
    <col min="3" max="3" width="2.625" style="145" customWidth="1"/>
    <col min="4" max="4" width="14.625" style="145" bestFit="1" customWidth="1"/>
    <col min="5" max="5" width="14.375" style="145" bestFit="1" customWidth="1"/>
    <col min="6" max="6" width="12.75" style="145" bestFit="1" customWidth="1"/>
    <col min="7" max="16384" width="11.5" style="145"/>
  </cols>
  <sheetData>
    <row r="1" spans="1:6" ht="18.75" x14ac:dyDescent="0.3">
      <c r="A1" s="456" t="s">
        <v>276</v>
      </c>
      <c r="B1" s="456"/>
      <c r="C1" s="456"/>
      <c r="D1" s="456"/>
      <c r="E1" s="49" t="s">
        <v>118</v>
      </c>
      <c r="F1" s="97" t="s">
        <v>62</v>
      </c>
    </row>
    <row r="2" spans="1:6" x14ac:dyDescent="0.25">
      <c r="A2" s="130"/>
      <c r="B2" s="130"/>
      <c r="C2" s="130"/>
      <c r="D2" s="130"/>
    </row>
    <row r="3" spans="1:6" x14ac:dyDescent="0.25">
      <c r="A3" s="133"/>
      <c r="B3" s="132" t="s">
        <v>549</v>
      </c>
      <c r="C3" s="133"/>
      <c r="D3" s="132" t="s">
        <v>480</v>
      </c>
    </row>
    <row r="4" spans="1:6" x14ac:dyDescent="0.25">
      <c r="A4" s="147" t="s">
        <v>525</v>
      </c>
      <c r="B4" s="136">
        <v>94595125175</v>
      </c>
      <c r="C4" s="135"/>
      <c r="D4" s="136">
        <v>61912922936</v>
      </c>
      <c r="E4" s="157"/>
      <c r="F4" s="157"/>
    </row>
    <row r="5" spans="1:6" x14ac:dyDescent="0.25">
      <c r="A5" s="147" t="s">
        <v>277</v>
      </c>
      <c r="B5" s="136">
        <v>52226227039</v>
      </c>
      <c r="C5" s="135"/>
      <c r="D5" s="136">
        <v>51096298486</v>
      </c>
    </row>
    <row r="6" spans="1:6" x14ac:dyDescent="0.25">
      <c r="A6" s="147" t="s">
        <v>278</v>
      </c>
      <c r="B6" s="136">
        <v>35527784959</v>
      </c>
      <c r="C6" s="135"/>
      <c r="D6" s="136">
        <v>35137330306</v>
      </c>
    </row>
    <row r="7" spans="1:6" x14ac:dyDescent="0.25">
      <c r="A7" s="147" t="s">
        <v>279</v>
      </c>
      <c r="B7" s="136">
        <v>22525527281</v>
      </c>
      <c r="C7" s="135"/>
      <c r="D7" s="136">
        <v>20401884716</v>
      </c>
    </row>
    <row r="8" spans="1:6" x14ac:dyDescent="0.25">
      <c r="A8" s="147" t="s">
        <v>282</v>
      </c>
      <c r="B8" s="136">
        <v>11711046922</v>
      </c>
      <c r="C8" s="135"/>
      <c r="D8" s="136">
        <v>10784382925</v>
      </c>
    </row>
    <row r="9" spans="1:6" x14ac:dyDescent="0.25">
      <c r="A9" s="147" t="s">
        <v>280</v>
      </c>
      <c r="B9" s="136">
        <v>8214989393</v>
      </c>
      <c r="C9" s="135"/>
      <c r="D9" s="136">
        <v>10017353858</v>
      </c>
    </row>
    <row r="10" spans="1:6" x14ac:dyDescent="0.25">
      <c r="A10" s="147" t="s">
        <v>281</v>
      </c>
      <c r="B10" s="136">
        <v>6765648629</v>
      </c>
      <c r="C10" s="135"/>
      <c r="D10" s="136">
        <v>6237480243</v>
      </c>
    </row>
    <row r="11" spans="1:6" x14ac:dyDescent="0.25">
      <c r="A11" s="147" t="s">
        <v>486</v>
      </c>
      <c r="B11" s="136">
        <v>39421059</v>
      </c>
      <c r="C11" s="135"/>
      <c r="D11" s="136">
        <v>4285767073</v>
      </c>
    </row>
    <row r="12" spans="1:6" x14ac:dyDescent="0.25">
      <c r="A12" s="147" t="s">
        <v>283</v>
      </c>
      <c r="B12" s="136">
        <v>8910610229</v>
      </c>
      <c r="C12" s="135"/>
      <c r="D12" s="136">
        <v>3612155776</v>
      </c>
    </row>
    <row r="13" spans="1:6" ht="15.75" thickBot="1" x14ac:dyDescent="0.3">
      <c r="A13" s="139" t="s">
        <v>247</v>
      </c>
      <c r="B13" s="140">
        <v>240516380686</v>
      </c>
      <c r="C13" s="139"/>
      <c r="D13" s="140">
        <v>203485576319</v>
      </c>
    </row>
    <row r="14" spans="1:6" ht="15.75" thickTop="1" x14ac:dyDescent="0.25">
      <c r="A14" s="141"/>
      <c r="B14" s="141"/>
      <c r="C14" s="141"/>
      <c r="D14" s="141"/>
    </row>
    <row r="15" spans="1:6" x14ac:dyDescent="0.25">
      <c r="A15" s="142" t="s">
        <v>248</v>
      </c>
      <c r="B15" s="143">
        <v>0</v>
      </c>
      <c r="C15" s="142"/>
      <c r="D15" s="143">
        <v>0</v>
      </c>
    </row>
    <row r="20" spans="5:5" x14ac:dyDescent="0.25">
      <c r="E20" s="158"/>
    </row>
    <row r="21" spans="5:5" x14ac:dyDescent="0.25">
      <c r="E21" s="158"/>
    </row>
  </sheetData>
  <mergeCells count="1">
    <mergeCell ref="A1:D1"/>
  </mergeCells>
  <hyperlinks>
    <hyperlink ref="F1" location="BG!D13" display="BG" xr:uid="{C996DE2E-E4B7-EF43-9405-FFCC6E565F4B}"/>
    <hyperlink ref="E1" location="Indice!D16" display="Indice" xr:uid="{C757F728-291B-3441-987E-51559D798FBD}"/>
  </hyperlinks>
  <pageMargins left="0.7" right="0.7" top="0.75" bottom="0.75" header="0.3" footer="0.3"/>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sCn5fAHIXjoGSo7O3XOhKOE1n8jEShjYbmM7dvklOnQ=</DigestValue>
    </Reference>
    <Reference Type="http://www.w3.org/2000/09/xmldsig#Object" URI="#idOfficeObject">
      <DigestMethod Algorithm="http://www.w3.org/2001/04/xmlenc#sha256"/>
      <DigestValue>knWINFMAzKQhPFtTUm7E87f0Dd4WJoyazPAMSs3xrMM=</DigestValue>
    </Reference>
    <Reference Type="http://uri.etsi.org/01903#SignedProperties" URI="#idSignedProperties">
      <Transforms>
        <Transform Algorithm="http://www.w3.org/TR/2001/REC-xml-c14n-20010315"/>
      </Transforms>
      <DigestMethod Algorithm="http://www.w3.org/2001/04/xmlenc#sha256"/>
      <DigestValue>qfkufbyTt57pdl7Q3K9DVwmITPNlHR9e4mJLe63StnQ=</DigestValue>
    </Reference>
    <Reference Type="http://www.w3.org/2000/09/xmldsig#Object" URI="#idValidSigLnImg">
      <DigestMethod Algorithm="http://www.w3.org/2001/04/xmlenc#sha256"/>
      <DigestValue>+zSB0zfksJknqL73Yjg38Bp6uKIhCXzTZQfBfEUKfvo=</DigestValue>
    </Reference>
    <Reference Type="http://www.w3.org/2000/09/xmldsig#Object" URI="#idInvalidSigLnImg">
      <DigestMethod Algorithm="http://www.w3.org/2001/04/xmlenc#sha256"/>
      <DigestValue>Un5IkglNYOOiQFNhvTCqGWa5zV3fgxIB/9Y4hd9/VOY=</DigestValue>
    </Reference>
  </SignedInfo>
  <SignatureValue>KnyjSejALjx7+VDQPIqfYJjfarLo0idEqgujWIQAIRdagUVvS26vkiVIeEF8ox5Q1G8o3t2wf2C0
dM0On2+BxJY/h8RsoWyzurVV8J4fvGLY7ngARlomyBPoN6U+moyyCESv/AtnO9AKlG3t5Kko2+Zf
yj8mpSv+6QBTkPqHORWw6vgHZZ5ca9f+LjmB8dln3XLuwRNViFxP3DarKcLa2c0M7lvxOYAXu7ed
ycVX00CWeuDFJ77ovR7KQ+pFhsaG6d07dmdVtOTha/6nSgp9gE6U5mB9dYBcGkEqJVp5eAe8+RNa
ZesL+4WMeIvDYU/Xz/9+D4qjmeMxU+pivykXdg==</SignatureValue>
  <KeyInfo>
    <X509Data>
      <X509Certificate>MIIIfjCCBmagAwIBAgIICk1gxtWjGY4wDQYJKoZIhvcNAQELBQAwWjEaMBgGA1UEAwwRQ0EtRE9DVU1FTlRBIFMuQS4xFjAUBgNVBAUTDVJVQzgwMDUwMTcyLTExFzAVBgNVBAoMDkRPQ1VNRU5UQSBTLkEuMQswCQYDVQQGEwJQWTAeFw0yMzAyMDYxOTU3MDBaFw0yNTAyMDUxOTU3MDBaMIG5MSMwIQYDVQQDDBpST1NBIE1BQkVMIEZFUk5BTkRFWiBST0pBUzESMBAGA1UEBRMJQ0kzMTgxMjQ1MRMwEQYDVQQqDApST1NBIE1BQkVMMRgwFgYDVQQEDA9GRVJOQU5ERVogUk9KQVMxCzAJBgNVBAsMAkYyMTUwMwYDVQQKDCxDRVJUSUZJQ0FETyBDVUFMSUZJQ0FETyBERSBGSVJNQSBFTEVDVFJPTklDQTELMAkGA1UEBhMCUFkwggEiMA0GCSqGSIb3DQEBAQUAA4IBDwAwggEKAoIBAQC1iJGILBamQdHPfeUvf6dUxrvP33YoFQy/u27XUFNSq9OC5zI193RaGw9sn2V+E4ReK5ypA/57UiJRsS56E0PuvRwJp9viVKMINaskj/VrKInhRtObJxAJn3Czxfq7hGpbt+bt6v9wdUvwBtZD0MWT+OsN1RPrOj/tPcwNsbzFmegfVB29xNvB7S2+m/sm8tAlR9CD1+jDtMtb3sWNTv3Oe4ZQhdMkxHtJ8cyaoruCi0m+n0y4YptB3LUSMNMUtsMEyyvt62xjayJbqRQ91M1i8jBU0Rb2wJ9oiL1hdH4i6f1ypHcFjmmq2BVr9n2JmOwlA9I68t7hLYSVzdPE0SsnAgMBAAGjggPmMIID4jAMBgNVHRMBAf8EAjAAMB8GA1UdIwQYMBaAFKE9hSvN2CyWHzkCDJ9TO1jYlQt7MIGUBggrBgEFBQcBAQSBhzCBhDBVBggrBgEFBQcwAoZJaHR0cHM6Ly93d3cuZGlnaXRvLmNvbS5weS91cGxvYWRzL2NlcnRpZmljYWRvLWRvY3VtZW50YS1zYS0xNTM1MTE3NzcxLmNydDArBggrBgEFBQcwAYYfaHR0cHM6Ly93d3cuZGlnaXRvLmNvbS5weS9vY3NwLzBJBgNVHREEQjBAgRJyb3NhZkB2aWx1eC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aCTS0vXm2KoGm2rrCCmIA9S11HDAOBgNVHQ8BAf8EBAMCBeAwDQYJKoZIhvcNAQELBQADggIBAG86vRIovDu/SZ61y1n74zUfSFKKfLFwFhss1N4D+lH8c0OO4YnsWj/+refdckLV5wLbqLFnYWu5pCIxkW4uM2SGr7bjY+FGsq8GkMkggG8ZOMYrVAl5cJ7j9KZz5pqaHtjuXfN9ekUH16DjOJo0uRJIwSWFfE2bv3Yu4g8hHYpHUU0ZSdP6HKIFlsKqSChZ3l+ZZ3gK9nGQ2hpiCMe0Eh4mi/IzBRtD3/c/vn2hIPyTFDkALCOHBTY550DARFdRvHm0iQjRz4M4I3/hZQKD/9MPdKMomnezXoFZfBTkUMLL/juRi5RdleNJgN14s+I3DBSQHM7BIxEiZmPT2N9ezeWidUX1tsEQG6hwf8ueDSR6wM9UBFRH830lHOrJlhxJPIE75C6OwMWAoB9p0lpUWuCNF8a+mt2S1MQ1uebmrcqvlcRPLdNYolHYobV+eU63Z/546sJwRo53DOXW3sG+y6+LeQ22qvGnAZdZ/fqSDw8+gEdp+PR/I6ezZuPVJQnshtNnupqHvxoZNagx6VtFOeokzYMJq1FVKA/d22B3Mq+aZ4cJbDEm5g389YqZgi8w9quhY4Sdvzl3h0HqK/HPKPoHwgNos5mPXJ+H0i9k/exoJVtXuQwkgm8H0U86UokA74vXLKEyLQHtVf5M3M4cPyLdjAbh9pmil2ea+exnX0vv</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Transform>
          <Transform Algorithm="http://www.w3.org/TR/2001/REC-xml-c14n-20010315"/>
        </Transforms>
        <DigestMethod Algorithm="http://www.w3.org/2001/04/xmlenc#sha256"/>
        <DigestValue>2Bzs4gum/xWrzi1J3zlpKQjXfUFO8G5kngi4nc7nJGg=</DigestValue>
      </Reference>
      <Reference URI="/xl/calcChain.xml?ContentType=application/vnd.openxmlformats-officedocument.spreadsheetml.calcChain+xml">
        <DigestMethod Algorithm="http://www.w3.org/2001/04/xmlenc#sha256"/>
        <DigestValue>+nUWCldmPUV4HLqdDlsRk/rDKSOQP6niOc4/3lgeuT4=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S9Sj+Tzwipf0w/2Q1Awt/nmWcha+RGDwfrceJMwrk+Q=</DigestValue>
      </Reference>
      <Reference URI="/xl/drawings/drawing1.xml?ContentType=application/vnd.openxmlformats-officedocument.drawing+xml">
        <DigestMethod Algorithm="http://www.w3.org/2001/04/xmlenc#sha256"/>
        <DigestValue>pJLN690YVOimXA7eZMy2zxm9bdfKi+3NIoRlBA5Mg/g=</DigestValue>
      </Reference>
      <Reference URI="/xl/drawings/drawing2.xml?ContentType=application/vnd.openxmlformats-officedocument.drawing+xml">
        <DigestMethod Algorithm="http://www.w3.org/2001/04/xmlenc#sha256"/>
        <DigestValue>97O14Z95jwA9CP29aDX4wVCdguzDaxgHUCf7/g+re/o=</DigestValue>
      </Reference>
      <Reference URI="/xl/drawings/vmlDrawing1.vml?ContentType=application/vnd.openxmlformats-officedocument.vmlDrawing">
        <DigestMethod Algorithm="http://www.w3.org/2001/04/xmlenc#sha256"/>
        <DigestValue>f29WRzRBOIs3g6fqFWji45ZP48jbovFS5Q64DKFifiE=</DigestValue>
      </Reference>
      <Reference URI="/xl/media/image1.png?ContentType=image/png">
        <DigestMethod Algorithm="http://www.w3.org/2001/04/xmlenc#sha256"/>
        <DigestValue>uI0brDbYV6YlPt4INZ8nNezc0jukNpBRcN7vLW78z/8=</DigestValue>
      </Reference>
      <Reference URI="/xl/media/image2.emf?ContentType=image/x-emf">
        <DigestMethod Algorithm="http://www.w3.org/2001/04/xmlenc#sha256"/>
        <DigestValue>Sq4BSouBdxfHFf1M2CgtujYHp3Ehg+foR5XNCYajxI0=</DigestValue>
      </Reference>
      <Reference URI="/xl/media/image3.emf?ContentType=image/x-emf">
        <DigestMethod Algorithm="http://www.w3.org/2001/04/xmlenc#sha256"/>
        <DigestValue>IJqHHJhgiHHaTkh2BZSm70y4B99PPFZdTH3XymFh7zQ=</DigestValue>
      </Reference>
      <Reference URI="/xl/sharedStrings.xml?ContentType=application/vnd.openxmlformats-officedocument.spreadsheetml.sharedStrings+xml">
        <DigestMethod Algorithm="http://www.w3.org/2001/04/xmlenc#sha256"/>
        <DigestValue>7cMja9ct5mucqBZUA4bEiHQNjLb+9KCI01HgEMj0Jas=</DigestValue>
      </Reference>
      <Reference URI="/xl/styles.xml?ContentType=application/vnd.openxmlformats-officedocument.spreadsheetml.styles+xml">
        <DigestMethod Algorithm="http://www.w3.org/2001/04/xmlenc#sha256"/>
        <DigestValue>R5lFIp4fixPFK/ErGS/ntYmv9v03B7i+hWQrZwlCD2Q=</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tPChFpjeNLQIP1gP8UBsdBsVhOIZNKNdLT9dQwEaAxU=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ZOZ+2y8KlgARq7v4vsPrD4nIDV4Rqtubx7lLXn+BYVI=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sheet1.xml?ContentType=application/vnd.openxmlformats-officedocument.spreadsheetml.worksheet+xml">
        <DigestMethod Algorithm="http://www.w3.org/2001/04/xmlenc#sha256"/>
        <DigestValue>ist+BrqBElGMLUyja/bF2RuDPw3EaJqFpKXyFBvJDSA=</DigestValue>
      </Reference>
      <Reference URI="/xl/worksheets/sheet10.xml?ContentType=application/vnd.openxmlformats-officedocument.spreadsheetml.worksheet+xml">
        <DigestMethod Algorithm="http://www.w3.org/2001/04/xmlenc#sha256"/>
        <DigestValue>D6g++ghS1vpazrzb8CqfdmLAPEZ2gj+744Yo93BzF8M=</DigestValue>
      </Reference>
      <Reference URI="/xl/worksheets/sheet11.xml?ContentType=application/vnd.openxmlformats-officedocument.spreadsheetml.worksheet+xml">
        <DigestMethod Algorithm="http://www.w3.org/2001/04/xmlenc#sha256"/>
        <DigestValue>SCOJE6FDz0mCTtHoqgC4mN4IXVi06xNZ46lGo59NbcI=</DigestValue>
      </Reference>
      <Reference URI="/xl/worksheets/sheet12.xml?ContentType=application/vnd.openxmlformats-officedocument.spreadsheetml.worksheet+xml">
        <DigestMethod Algorithm="http://www.w3.org/2001/04/xmlenc#sha256"/>
        <DigestValue>o1yzBfpZjsLGvANpJOnRCZkP7r+qjVZ5JlEeys2NO9E=</DigestValue>
      </Reference>
      <Reference URI="/xl/worksheets/sheet13.xml?ContentType=application/vnd.openxmlformats-officedocument.spreadsheetml.worksheet+xml">
        <DigestMethod Algorithm="http://www.w3.org/2001/04/xmlenc#sha256"/>
        <DigestValue>jHjGZus5Z34WI6NEget0izKqS1CjBoMvryU947eLPjs=</DigestValue>
      </Reference>
      <Reference URI="/xl/worksheets/sheet14.xml?ContentType=application/vnd.openxmlformats-officedocument.spreadsheetml.worksheet+xml">
        <DigestMethod Algorithm="http://www.w3.org/2001/04/xmlenc#sha256"/>
        <DigestValue>2vm5gljjj9yCvALvMEwmGwqvVmtbMHpJqAZLFCUx3Fs=</DigestValue>
      </Reference>
      <Reference URI="/xl/worksheets/sheet15.xml?ContentType=application/vnd.openxmlformats-officedocument.spreadsheetml.worksheet+xml">
        <DigestMethod Algorithm="http://www.w3.org/2001/04/xmlenc#sha256"/>
        <DigestValue>ofEbhoiVWBOYzM4FBLg0L154vWakBFOnvgKAih0pQvw=</DigestValue>
      </Reference>
      <Reference URI="/xl/worksheets/sheet16.xml?ContentType=application/vnd.openxmlformats-officedocument.spreadsheetml.worksheet+xml">
        <DigestMethod Algorithm="http://www.w3.org/2001/04/xmlenc#sha256"/>
        <DigestValue>gECIZmYctXMZaKaV4dILc6c2rz8vZpVZF7eKJvfF03E=</DigestValue>
      </Reference>
      <Reference URI="/xl/worksheets/sheet17.xml?ContentType=application/vnd.openxmlformats-officedocument.spreadsheetml.worksheet+xml">
        <DigestMethod Algorithm="http://www.w3.org/2001/04/xmlenc#sha256"/>
        <DigestValue>yO9wuRe70McCd8/gES1OsiKUdWbLjzGywvNVeaDdNC8=</DigestValue>
      </Reference>
      <Reference URI="/xl/worksheets/sheet18.xml?ContentType=application/vnd.openxmlformats-officedocument.spreadsheetml.worksheet+xml">
        <DigestMethod Algorithm="http://www.w3.org/2001/04/xmlenc#sha256"/>
        <DigestValue>YMml0djF7wPLusRjBHPnDX8fUBjVEmff8PNo+htrGmk=</DigestValue>
      </Reference>
      <Reference URI="/xl/worksheets/sheet19.xml?ContentType=application/vnd.openxmlformats-officedocument.spreadsheetml.worksheet+xml">
        <DigestMethod Algorithm="http://www.w3.org/2001/04/xmlenc#sha256"/>
        <DigestValue>kqa1NGE6HgTJEHKY50gysk28Z+a0NGXD5GahNKYhXaA=</DigestValue>
      </Reference>
      <Reference URI="/xl/worksheets/sheet2.xml?ContentType=application/vnd.openxmlformats-officedocument.spreadsheetml.worksheet+xml">
        <DigestMethod Algorithm="http://www.w3.org/2001/04/xmlenc#sha256"/>
        <DigestValue>Rtz2i3DdER05BUSqGCc8LbhP0QXdGhKNgo9/kWRvvpI=</DigestValue>
      </Reference>
      <Reference URI="/xl/worksheets/sheet20.xml?ContentType=application/vnd.openxmlformats-officedocument.spreadsheetml.worksheet+xml">
        <DigestMethod Algorithm="http://www.w3.org/2001/04/xmlenc#sha256"/>
        <DigestValue>HRZwPmD9j8+BcR6bCWKbFy5TW6uWKdrHmPkqknD7qOs=</DigestValue>
      </Reference>
      <Reference URI="/xl/worksheets/sheet21.xml?ContentType=application/vnd.openxmlformats-officedocument.spreadsheetml.worksheet+xml">
        <DigestMethod Algorithm="http://www.w3.org/2001/04/xmlenc#sha256"/>
        <DigestValue>Woz9fd6i9L1Hv6juWK7wG7VgzMUZQ8zAlT3QKFF59jU=</DigestValue>
      </Reference>
      <Reference URI="/xl/worksheets/sheet22.xml?ContentType=application/vnd.openxmlformats-officedocument.spreadsheetml.worksheet+xml">
        <DigestMethod Algorithm="http://www.w3.org/2001/04/xmlenc#sha256"/>
        <DigestValue>j0kYqzI4UqBqGZg3OXFLYZQMormBB9MEwXSbDvu9RMc=</DigestValue>
      </Reference>
      <Reference URI="/xl/worksheets/sheet23.xml?ContentType=application/vnd.openxmlformats-officedocument.spreadsheetml.worksheet+xml">
        <DigestMethod Algorithm="http://www.w3.org/2001/04/xmlenc#sha256"/>
        <DigestValue>9smSAh9YyViOF8vrnwiydVqi+G5ONW9Wggq+Bj5R+ns=</DigestValue>
      </Reference>
      <Reference URI="/xl/worksheets/sheet24.xml?ContentType=application/vnd.openxmlformats-officedocument.spreadsheetml.worksheet+xml">
        <DigestMethod Algorithm="http://www.w3.org/2001/04/xmlenc#sha256"/>
        <DigestValue>S+JT10WEF6gOJ0JfOas/tCahXpsIHa/tT9wAeDkzFYw=</DigestValue>
      </Reference>
      <Reference URI="/xl/worksheets/sheet25.xml?ContentType=application/vnd.openxmlformats-officedocument.spreadsheetml.worksheet+xml">
        <DigestMethod Algorithm="http://www.w3.org/2001/04/xmlenc#sha256"/>
        <DigestValue>ccaKIv6XlJi+/A+6k9HCT0nFpEMCYMMP2UPgoCWX61U=</DigestValue>
      </Reference>
      <Reference URI="/xl/worksheets/sheet26.xml?ContentType=application/vnd.openxmlformats-officedocument.spreadsheetml.worksheet+xml">
        <DigestMethod Algorithm="http://www.w3.org/2001/04/xmlenc#sha256"/>
        <DigestValue>xvcCSnrwIhjSfJfpfPyGQ2LlIlKItcxlVaT/i+GSBhI=</DigestValue>
      </Reference>
      <Reference URI="/xl/worksheets/sheet27.xml?ContentType=application/vnd.openxmlformats-officedocument.spreadsheetml.worksheet+xml">
        <DigestMethod Algorithm="http://www.w3.org/2001/04/xmlenc#sha256"/>
        <DigestValue>y8yWFhmEMalNLPgf8flemfQzSxI/ikpcZ6mr0FTyCx8=</DigestValue>
      </Reference>
      <Reference URI="/xl/worksheets/sheet28.xml?ContentType=application/vnd.openxmlformats-officedocument.spreadsheetml.worksheet+xml">
        <DigestMethod Algorithm="http://www.w3.org/2001/04/xmlenc#sha256"/>
        <DigestValue>wrELqIFFseb3ok7K39UKMAZVjBvHTpUpsJR0gK09CTw=</DigestValue>
      </Reference>
      <Reference URI="/xl/worksheets/sheet29.xml?ContentType=application/vnd.openxmlformats-officedocument.spreadsheetml.worksheet+xml">
        <DigestMethod Algorithm="http://www.w3.org/2001/04/xmlenc#sha256"/>
        <DigestValue>SXw+E2lAXxVinL3QzD2r6lN+P5kwfo9iQKkSmyu4JyI=</DigestValue>
      </Reference>
      <Reference URI="/xl/worksheets/sheet3.xml?ContentType=application/vnd.openxmlformats-officedocument.spreadsheetml.worksheet+xml">
        <DigestMethod Algorithm="http://www.w3.org/2001/04/xmlenc#sha256"/>
        <DigestValue>97ow2TgZ8PbVzeAHl+rbNEX85SVT/H4KLNiDH2yFHk4=</DigestValue>
      </Reference>
      <Reference URI="/xl/worksheets/sheet4.xml?ContentType=application/vnd.openxmlformats-officedocument.spreadsheetml.worksheet+xml">
        <DigestMethod Algorithm="http://www.w3.org/2001/04/xmlenc#sha256"/>
        <DigestValue>/NnPs2x6GFjuf6u3BTnnjZz8quZ1g1XvvLHztDB2lKo=</DigestValue>
      </Reference>
      <Reference URI="/xl/worksheets/sheet5.xml?ContentType=application/vnd.openxmlformats-officedocument.spreadsheetml.worksheet+xml">
        <DigestMethod Algorithm="http://www.w3.org/2001/04/xmlenc#sha256"/>
        <DigestValue>GC+2P0IHZLtDkQEYN67mFMMxk6eEAdxujdlHAFEwkXI=</DigestValue>
      </Reference>
      <Reference URI="/xl/worksheets/sheet6.xml?ContentType=application/vnd.openxmlformats-officedocument.spreadsheetml.worksheet+xml">
        <DigestMethod Algorithm="http://www.w3.org/2001/04/xmlenc#sha256"/>
        <DigestValue>6wkNlPJZ9KKobITcDhvDjvb7vae7EziPJvSmLjJL0hA=</DigestValue>
      </Reference>
      <Reference URI="/xl/worksheets/sheet7.xml?ContentType=application/vnd.openxmlformats-officedocument.spreadsheetml.worksheet+xml">
        <DigestMethod Algorithm="http://www.w3.org/2001/04/xmlenc#sha256"/>
        <DigestValue>JdeKIDYd1iqvjpRXUH+c2NJeuABRR9NubOeiKTBAYDc=</DigestValue>
      </Reference>
      <Reference URI="/xl/worksheets/sheet8.xml?ContentType=application/vnd.openxmlformats-officedocument.spreadsheetml.worksheet+xml">
        <DigestMethod Algorithm="http://www.w3.org/2001/04/xmlenc#sha256"/>
        <DigestValue>e35+tZfEiT+fNESbqz7C84TMqkfEILzICAJN6lwheY4=</DigestValue>
      </Reference>
      <Reference URI="/xl/worksheets/sheet9.xml?ContentType=application/vnd.openxmlformats-officedocument.spreadsheetml.worksheet+xml">
        <DigestMethod Algorithm="http://www.w3.org/2001/04/xmlenc#sha256"/>
        <DigestValue>DBSd+/2VduwweiiAc72TjPJXSd0qgfgkkJzaH3mIPCI=</DigestValue>
      </Reference>
    </Manifest>
    <SignatureProperties>
      <SignatureProperty Id="idSignatureTime" Target="#idPackageSignature">
        <mdssi:SignatureTime xmlns:mdssi="http://schemas.openxmlformats.org/package/2006/digital-signature">
          <mdssi:Format>YYYY-MM-DDThh:mm:ssTZD</mdssi:Format>
          <mdssi:Value>2023-05-15T12:19:28Z</mdssi:Value>
        </mdssi:SignatureTime>
      </SignatureProperty>
    </SignatureProperties>
  </Object>
  <Object Id="idOfficeObject">
    <SignatureProperties>
      <SignatureProperty Id="idOfficeV1Details" Target="#idPackageSignature">
        <SignatureInfoV1 xmlns="http://schemas.microsoft.com/office/2006/digsig">
          <SetupID>{A515E140-10FB-41AF-B84E-29108C49D5B5}</SetupID>
          <SignatureText>Rosa Fernandez</SignatureText>
          <SignatureImage/>
          <SignatureComments/>
          <WindowsVersion>10.0</WindowsVersion>
          <OfficeVersion>16.0.16327/24</OfficeVersion>
          <ApplicationVersion>16.0.16327</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2023-05-15T12:19:28Z</xd:SigningTime>
          <xd:SigningCertificate>
            <xd:Cert>
              <xd:CertDigest>
                <DigestMethod Algorithm="http://www.w3.org/2001/04/xmlenc#sha256"/>
                <DigestValue>zkUszNOWfE5AC0wP/90oVl9TJ1iI2FnDiomuQ5XqZKs=</DigestValue>
              </xd:CertDigest>
              <xd:IssuerSerial>
                <X509IssuerName>C=PY, O=DOCUMENTA S.A., SERIALNUMBER=RUC80050172-1, CN=CA-DOCUMENTA S.A.</X509IssuerName>
                <X509SerialNumber>742355920690026894</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AvGQAAkQwAACBFTUYAAAEAh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9gAAAAMQA1AC8ANQAvADIAMAAyADM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C9Y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gAAABHAAAAKQAAADMAAABw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kAAABIAAAAJQAAAAwAAAAEAAAAVAAAAKAAAAAqAAAAMwAAAJcAAABHAAAAAQAAANF2yUGrCslBKgAAADMAAAAOAAAATAAAAAAAAAAAAAAAAAAAAP//////////aAAAAFIAbwBzAGEAIABGAGUAcgBuAGEAbgBkAGUAegAKAAAACQAAAAcAAAAIAAAABAAAAAgAAAAIAAAABgAAAAkAAAAIAAAACQAAAAkAAAAIAAAABw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gAAAACgAAAFAAAABbAAAAXAAAAAEAAADRdslBqwrJQQoAAABQAAAADgAAAEwAAAAAAAAAAAAAAAAAAAD//////////2gAAABSAG8AcwBhACAARgBlAHIAbgBhAG4AZABlAHoABwAAAAcAAAAFAAAABgAAAAMAAAAGAAAABgAAAAQAAAAHAAAABgAAAAcAAAAHAAAABgAAAAU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B8AAAACgAAAGAAAAA6AAAAbAAAAAEAAADRdslBqwrJQQoAAABgAAAACAAAAEwAAAAAAAAAAAAAAAAAAAD//////////1wAAABDAG8AbgB0AGEAZABvAHIABwAAAAcAAAAHAAAABAAAAAYAAAAHAAAABwAAAAQAAABLAAAAQAAAADAAAAAFAAAAIAAAAAEAAAABAAAAEAAAAAAAAAAAAAAAAAEAAIAAAAAAAAAAAAAAAAABAACAAAAAJQAAAAwAAAACAAAAJwAAABgAAAAFAAAAAAAAAP///wAAAAAAJQAAAAwAAAAFAAAATAAAAGQAAAAJAAAAcAAAAPYAAAB8AAAACQAAAHAAAADuAAAADQAAACEA8AAAAAAAAAAAAAAAgD8AAAAAAAAAAAAAgD8AAAAAAAAAAAAAAAAAAAAAAAAAAAAAAAAAAAAAAAAAACUAAAAMAAAAAAAAgCgAAAAMAAAABQAAACUAAAAMAAAAAQAAABgAAAAMAAAAAAAAABIAAAAMAAAAAQAAABYAAAAMAAAAAAAAAFQAAAA4AQAACgAAAHAAAAD1AAAAfAAAAAEAAADRdslBqwrJQQoAAABwAAAAJwAAAEwAAAAEAAAACQAAAHAAAAD3AAAAfQAAAJwAAABGAGkAcgBtAGEAZABvACAAcABvAHIAOgAgAFIATwBTAEEAIABNAEEAQgBFAEwAIABGAEUAUgBOAEEATgBEAEUAWgAgAFIATwBKAEEAUwAxLwYAAAADAAAABAAAAAkAAAAGAAAABwAAAAcAAAADAAAABwAAAAcAAAAEAAAAAwAAAAMAAAAHAAAACQAAAAYAAAAHAAAAAwAAAAoAAAAHAAAABgAAAAYAAAAFAAAAAwAAAAYAAAAGAAAABwAAAAgAAAAHAAAACAAAAAgAAAAGAAAABgAAAAMAAAAHAAAACQAAAAQAAAAHAAAABgAAABYAAAAMAAAAAAAAACUAAAAMAAAAAgAAAA4AAAAUAAAAAAAAABAAAAAUAAAA</Object>
  <Object Id="idInvalidSigLnImg">AQAAAGwAAAAAAAAAAAAAAP8AAAB/AAAAAAAAAAAAAAAvGQAAkQwAACBFTUYAAAEA9CAAALE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gAAABHAAAAKQAAADMAAABw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kAAABIAAAAJQAAAAwAAAAEAAAAVAAAAKAAAAAqAAAAMwAAAJcAAABHAAAAAQAAANF2yUGrCslBKgAAADMAAAAOAAAATAAAAAAAAAAAAAAAAAAAAP//////////aAAAAFIAbwBzAGEAIABGAGUAcgBuAGEAbgBkAGUAegAKAAAACQAAAAcAAAAIAAAABAAAAAgAAAAIAAAABgAAAAkAAAAIAAAACQAAAAkAAAAIAAAABw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gAAAACgAAAFAAAABbAAAAXAAAAAEAAADRdslBqwrJQQoAAABQAAAADgAAAEwAAAAAAAAAAAAAAAAAAAD//////////2gAAABSAG8AcwBhACAARgBlAHIAbgBhAG4AZABlAHoABwAAAAcAAAAFAAAABgAAAAMAAAAGAAAABgAAAAQAAAAHAAAABgAAAAcAAAAHAAAABgAAAAU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B8AAAACgAAAGAAAAA6AAAAbAAAAAEAAADRdslBqwrJQQoAAABgAAAACAAAAEwAAAAAAAAAAAAAAAAAAAD//////////1wAAABDAG8AbgB0AGEAZABvAHIABwAAAAcAAAAHAAAABAAAAAYAAAAHAAAABwAAAAQAAABLAAAAQAAAADAAAAAFAAAAIAAAAAEAAAABAAAAEAAAAAAAAAAAAAAAAAEAAIAAAAAAAAAAAAAAAAABAACAAAAAJQAAAAwAAAACAAAAJwAAABgAAAAFAAAAAAAAAP///wAAAAAAJQAAAAwAAAAFAAAATAAAAGQAAAAJAAAAcAAAAPYAAAB8AAAACQAAAHAAAADuAAAADQAAACEA8AAAAAAAAAAAAAAAgD8AAAAAAAAAAAAAgD8AAAAAAAAAAAAAAAAAAAAAAAAAAAAAAAAAAAAAAAAAACUAAAAMAAAAAAAAgCgAAAAMAAAABQAAACUAAAAMAAAAAQAAABgAAAAMAAAAAAAAABIAAAAMAAAAAQAAABYAAAAMAAAAAAAAAFQAAAA4AQAACgAAAHAAAAD1AAAAfAAAAAEAAADRdslBqwrJQQoAAABwAAAAJwAAAEwAAAAEAAAACQAAAHAAAAD3AAAAfQAAAJwAAABGAGkAcgBtAGEAZABvACAAcABvAHIAOgAgAFIATwBTAEEAIABNAEEAQgBFAEwAIABGAEUAUgBOAEEATgBEAEUAWgAgAFIATwBKAEEAUwBmbwYAAAADAAAABAAAAAkAAAAGAAAABwAAAAcAAAADAAAABwAAAAcAAAAEAAAAAwAAAAMAAAAHAAAACQAAAAYAAAAHAAAAAwAAAAoAAAAHAAAABgAAAAYAAAAFAAAAAwAAAAYAAAAGAAAABwAAAAgAAAAHAAAACAAAAAgAAAAGAAAABgAAAAMAAAAHAAAACQAAAAQAAAAHAAAABg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2e8945e0-4060-434a-9296-88ec39959342">
      <UserInfo>
        <DisplayName>Alexia Gamarra</DisplayName>
        <AccountId>4698</AccountId>
        <AccountType/>
      </UserInfo>
      <UserInfo>
        <DisplayName>Javier Benítez Duarte</DisplayName>
        <AccountId>34</AccountId>
        <AccountType/>
      </UserInfo>
      <UserInfo>
        <DisplayName>Katherine Benitez</DisplayName>
        <AccountId>101</AccountId>
        <AccountType/>
      </UserInfo>
    </SharedWithUsers>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F375CE-3FE8-4521-9140-21C29AD10A4C}">
  <ds:schemaRefs>
    <ds:schemaRef ds:uri="http://www.w3.org/XML/1998/namespace"/>
    <ds:schemaRef ds:uri="http://purl.org/dc/dcmitype/"/>
    <ds:schemaRef ds:uri="http://schemas.openxmlformats.org/package/2006/metadata/core-properties"/>
    <ds:schemaRef ds:uri="50cd21ce-157e-4cef-a9e1-719e8f6c805e"/>
    <ds:schemaRef ds:uri="http://schemas.microsoft.com/office/infopath/2007/PartnerControls"/>
    <ds:schemaRef ds:uri="http://purl.org/dc/elements/1.1/"/>
    <ds:schemaRef ds:uri="e22f4d1c-4a35-40b6-96d5-1a9c7e49af38"/>
    <ds:schemaRef ds:uri="http://schemas.microsoft.com/office/2006/documentManagement/types"/>
    <ds:schemaRef ds:uri="http://purl.org/dc/terms/"/>
    <ds:schemaRef ds:uri="http://schemas.microsoft.com/office/2006/metadata/properties"/>
  </ds:schemaRefs>
</ds:datastoreItem>
</file>

<file path=customXml/itemProps2.xml><?xml version="1.0" encoding="utf-8"?>
<ds:datastoreItem xmlns:ds="http://schemas.openxmlformats.org/officeDocument/2006/customXml" ds:itemID="{15436F7E-50B9-4CC3-AAD1-776C04F0514C}"/>
</file>

<file path=customXml/itemProps3.xml><?xml version="1.0" encoding="utf-8"?>
<ds:datastoreItem xmlns:ds="http://schemas.openxmlformats.org/officeDocument/2006/customXml" ds:itemID="{6A768923-2562-4388-BDE5-ACBBCC8DD2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29</vt:i4>
      </vt:variant>
    </vt:vector>
  </HeadingPairs>
  <TitlesOfParts>
    <vt:vector size="29" baseType="lpstr">
      <vt:lpstr>Est Finan</vt:lpstr>
      <vt:lpstr>Indice</vt:lpstr>
      <vt:lpstr>Nota 1</vt:lpstr>
      <vt:lpstr>Nota 2</vt:lpstr>
      <vt:lpstr>BG</vt:lpstr>
      <vt:lpstr>Nota 3</vt:lpstr>
      <vt:lpstr>Nota 4</vt:lpstr>
      <vt:lpstr>Nota 5</vt:lpstr>
      <vt:lpstr>Nota 6</vt:lpstr>
      <vt:lpstr>Nota 7</vt:lpstr>
      <vt:lpstr>Nota 8</vt:lpstr>
      <vt:lpstr>Nota 9</vt:lpstr>
      <vt:lpstr>Nota 10</vt:lpstr>
      <vt:lpstr>Nota 11</vt:lpstr>
      <vt:lpstr>Nota 12</vt:lpstr>
      <vt:lpstr>Nota 13</vt:lpstr>
      <vt:lpstr>ER</vt:lpstr>
      <vt:lpstr>Nota 14</vt:lpstr>
      <vt:lpstr>Nota 15</vt:lpstr>
      <vt:lpstr>Nota 16</vt:lpstr>
      <vt:lpstr>Nota 17</vt:lpstr>
      <vt:lpstr>Nota 18</vt:lpstr>
      <vt:lpstr>Nota 19</vt:lpstr>
      <vt:lpstr>Nota 20</vt:lpstr>
      <vt:lpstr>Nota 21</vt:lpstr>
      <vt:lpstr>Nota 22</vt:lpstr>
      <vt:lpstr>Nota 23</vt:lpstr>
      <vt:lpstr>EVPN</vt:lpstr>
      <vt:lpstr>EFE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Rosa Fernandez</cp:lastModifiedBy>
  <dcterms:created xsi:type="dcterms:W3CDTF">2022-04-18T14:22:28Z</dcterms:created>
  <dcterms:modified xsi:type="dcterms:W3CDTF">2023-05-15T12:19:12Z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