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3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ulr\AppData\Local\Microsoft\Windows\INetCache\Content.Outlook\4S9AXF3J\"/>
    </mc:Choice>
  </mc:AlternateContent>
  <bookViews>
    <workbookView xWindow="0" yWindow="0" windowWidth="15345" windowHeight="4485"/>
  </bookViews>
  <sheets>
    <sheet name="Balance" sheetId="1" r:id="rId1"/>
    <sheet name="EERR" sheetId="4" r:id="rId2"/>
    <sheet name="FLUJO DE CAJA" sheetId="2" r:id="rId3"/>
    <sheet name="Evo. PN" sheetId="3" r:id="rId4"/>
  </sheets>
  <definedNames>
    <definedName name="_xlnm.Print_Area" localSheetId="0">Balance!$B$1:$G$181</definedName>
    <definedName name="_xlnm.Print_Area" localSheetId="1">EERR!$C$1:$E$167</definedName>
    <definedName name="_xlnm.Print_Titles" localSheetId="0">Balance!$14:$15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D19" i="2"/>
  <c r="G18" i="1"/>
  <c r="G19" i="1"/>
  <c r="G20" i="1"/>
  <c r="G38" i="1"/>
  <c r="G27" i="1" s="1"/>
  <c r="F38" i="1"/>
  <c r="J109" i="3" l="1"/>
  <c r="J111" i="3"/>
  <c r="J112" i="3"/>
  <c r="J114" i="3"/>
  <c r="J116" i="3"/>
  <c r="J118" i="3"/>
  <c r="J120" i="3"/>
  <c r="J122" i="3"/>
  <c r="J124" i="3"/>
  <c r="J108" i="3"/>
  <c r="J106" i="3"/>
  <c r="J104" i="3"/>
  <c r="J102" i="3"/>
  <c r="J100" i="3"/>
  <c r="J98" i="3"/>
  <c r="J96" i="3"/>
  <c r="J94" i="3"/>
  <c r="J92" i="3"/>
  <c r="J86" i="3"/>
  <c r="J84" i="3"/>
  <c r="J82" i="3"/>
  <c r="J80" i="3"/>
  <c r="J66" i="3"/>
  <c r="J64" i="3"/>
  <c r="J60" i="3"/>
  <c r="J54" i="3"/>
  <c r="D41" i="2"/>
  <c r="D32" i="2"/>
  <c r="D21" i="2"/>
  <c r="D23" i="2" s="1"/>
  <c r="B41" i="2"/>
  <c r="B32" i="2"/>
  <c r="B21" i="2"/>
  <c r="B23" i="2" s="1"/>
  <c r="B45" i="2" s="1"/>
  <c r="H90" i="3"/>
  <c r="G90" i="3"/>
  <c r="G127" i="3" s="1"/>
  <c r="F90" i="3"/>
  <c r="F127" i="3" s="1"/>
  <c r="E90" i="3"/>
  <c r="D90" i="3"/>
  <c r="C90" i="3"/>
  <c r="J88" i="3"/>
  <c r="J78" i="3"/>
  <c r="J76" i="3"/>
  <c r="J74" i="3"/>
  <c r="J72" i="3"/>
  <c r="J70" i="3"/>
  <c r="J68" i="3"/>
  <c r="J62" i="3"/>
  <c r="J58" i="3"/>
  <c r="H53" i="3"/>
  <c r="G53" i="3"/>
  <c r="F53" i="3"/>
  <c r="E53" i="3"/>
  <c r="D53" i="3"/>
  <c r="C53" i="3"/>
  <c r="J51" i="3"/>
  <c r="J49" i="3"/>
  <c r="J47" i="3"/>
  <c r="J45" i="3"/>
  <c r="J43" i="3"/>
  <c r="J41" i="3"/>
  <c r="J39" i="3"/>
  <c r="I37" i="3"/>
  <c r="J37" i="3" s="1"/>
  <c r="I36" i="3"/>
  <c r="J36" i="3" s="1"/>
  <c r="I35" i="3"/>
  <c r="J35" i="3" s="1"/>
  <c r="I34" i="3"/>
  <c r="J32" i="3"/>
  <c r="J30" i="3"/>
  <c r="J28" i="3"/>
  <c r="J26" i="3"/>
  <c r="J24" i="3"/>
  <c r="J22" i="3"/>
  <c r="J20" i="3"/>
  <c r="J18" i="3"/>
  <c r="J17" i="3"/>
  <c r="J16" i="3"/>
  <c r="J12" i="3"/>
  <c r="D45" i="2" l="1"/>
  <c r="D47" i="2" s="1"/>
  <c r="B46" i="2" s="1"/>
  <c r="B47" i="2" s="1"/>
  <c r="C127" i="3"/>
  <c r="I90" i="3"/>
  <c r="J56" i="3"/>
  <c r="J90" i="3" s="1"/>
  <c r="J127" i="3" s="1"/>
  <c r="I53" i="3"/>
  <c r="D127" i="3"/>
  <c r="H127" i="3"/>
  <c r="J34" i="3"/>
  <c r="J53" i="3" s="1"/>
  <c r="E127" i="3" l="1"/>
  <c r="I127" i="3" l="1"/>
</calcChain>
</file>

<file path=xl/sharedStrings.xml><?xml version="1.0" encoding="utf-8"?>
<sst xmlns="http://schemas.openxmlformats.org/spreadsheetml/2006/main" count="454" uniqueCount="345">
  <si>
    <t>Control Balance</t>
  </si>
  <si>
    <t>Control cuadro resultado</t>
  </si>
  <si>
    <t>DESCRIPCION DEL CONCEPTO</t>
  </si>
  <si>
    <t>CODIGO DE</t>
  </si>
  <si>
    <t>CUENTA</t>
  </si>
  <si>
    <t>ACTIVO</t>
  </si>
  <si>
    <t>REALIZABLE A CORTO PLAZO</t>
  </si>
  <si>
    <t>Disponibilidades</t>
  </si>
  <si>
    <t>Caja</t>
  </si>
  <si>
    <t>Efectivo y Cheques a Depositar</t>
  </si>
  <si>
    <t>Depósitos</t>
  </si>
  <si>
    <t>Depósitos a la Vista Sector Cooperativo</t>
  </si>
  <si>
    <t xml:space="preserve">Depósitos a la Vista Bancos </t>
  </si>
  <si>
    <t>Depósito a la Vista Otras Instit.Financieras</t>
  </si>
  <si>
    <t>CDA Bancos del Pais</t>
  </si>
  <si>
    <t>Créditos</t>
  </si>
  <si>
    <t>Préstamos</t>
  </si>
  <si>
    <t>Amortizables</t>
  </si>
  <si>
    <t>Plazo Unico</t>
  </si>
  <si>
    <t>Cuenta Corriente Socios</t>
  </si>
  <si>
    <t>Préstamos Vinculados</t>
  </si>
  <si>
    <t>Préstamos Vencidos</t>
  </si>
  <si>
    <t>Préstamos Refinanciados</t>
  </si>
  <si>
    <t>(Previsiones Acum.por Incobrables)</t>
  </si>
  <si>
    <t>Intereses Devengados</t>
  </si>
  <si>
    <t>Intereses devengados s/ Créditos</t>
  </si>
  <si>
    <t>Deudores por Comercializacion</t>
  </si>
  <si>
    <t>Cheques Diferidos</t>
  </si>
  <si>
    <t>Documentos a Cobrar</t>
  </si>
  <si>
    <t>Hacienda</t>
  </si>
  <si>
    <t>Productos Industriales</t>
  </si>
  <si>
    <t>(Previsiones Acum.por Deudores Incobrables)</t>
  </si>
  <si>
    <t>Otros Créditos</t>
  </si>
  <si>
    <t xml:space="preserve">Crédito Fiscal </t>
  </si>
  <si>
    <t>Anticipos de Impuestos</t>
  </si>
  <si>
    <t>Anticipos a Proveedores</t>
  </si>
  <si>
    <t>Importaciones en Curso</t>
  </si>
  <si>
    <t>Existencias</t>
  </si>
  <si>
    <t>Insumos</t>
  </si>
  <si>
    <t>Materia Prima</t>
  </si>
  <si>
    <t>Productos en proceso</t>
  </si>
  <si>
    <t>Tierras</t>
  </si>
  <si>
    <t>Productos Agrícolas</t>
  </si>
  <si>
    <t xml:space="preserve">Mercaderías </t>
  </si>
  <si>
    <t>Otros Activos</t>
  </si>
  <si>
    <t>Gastos Pagados por Adelantado</t>
  </si>
  <si>
    <t>Materiales e Insumos en Existencias</t>
  </si>
  <si>
    <t>Seguros Pagados por Adelantado</t>
  </si>
  <si>
    <t>Alquileres Pagados por Adelantado</t>
  </si>
  <si>
    <t>REALIZABLE A LARGO PLAZO</t>
  </si>
  <si>
    <t>Deudores por Comercialización</t>
  </si>
  <si>
    <t>Deudores por Ventas Gestión Judicial</t>
  </si>
  <si>
    <t>Inversiones y participaciones</t>
  </si>
  <si>
    <t>Inversiones</t>
  </si>
  <si>
    <t>Aportaciones a Centrales Cooperativas</t>
  </si>
  <si>
    <t>Inversiones en Sociedades</t>
  </si>
  <si>
    <t>Otros Tipos de Inversiones</t>
  </si>
  <si>
    <t>(Previsiones Acum. sobre Inversiones)</t>
  </si>
  <si>
    <t>Propiedades, planta y equipos</t>
  </si>
  <si>
    <t>Permanente</t>
  </si>
  <si>
    <t>Edificios</t>
  </si>
  <si>
    <t>Terreno</t>
  </si>
  <si>
    <t>Equipos e Instalaciones</t>
  </si>
  <si>
    <t>Construcciones en Curso</t>
  </si>
  <si>
    <t>Maquinarias y Equipos</t>
  </si>
  <si>
    <t>Rodados</t>
  </si>
  <si>
    <t>Muebles de Oficina</t>
  </si>
  <si>
    <t>Equipos y Software Informático</t>
  </si>
  <si>
    <t>Bodegas, Silos y Almacenes</t>
  </si>
  <si>
    <t>Caminos Internos</t>
  </si>
  <si>
    <t>Hacienda para Reproduccion</t>
  </si>
  <si>
    <t>(Depreciaciones Acumuladas)</t>
  </si>
  <si>
    <t>Activos Restringidos</t>
  </si>
  <si>
    <t>Activos de Disponibilidad Restringida</t>
  </si>
  <si>
    <t>Partidas Pendientes de Conciliación</t>
  </si>
  <si>
    <t>Cheques Rechazados</t>
  </si>
  <si>
    <t>(Previsión Acum.sobre Activos Restringidos)</t>
  </si>
  <si>
    <t>Cargos Diferidos</t>
  </si>
  <si>
    <t>Gastos de Organización y Constitución</t>
  </si>
  <si>
    <t>Patentes y Software Informático</t>
  </si>
  <si>
    <t>Mejoras en Inmuebles de Terceros</t>
  </si>
  <si>
    <t>(Amortización Acumulada Cargos Diferidos)</t>
  </si>
  <si>
    <t>Intangibles</t>
  </si>
  <si>
    <t>Marcas y Patentes</t>
  </si>
  <si>
    <t>(Amortización Acumulada Intangibles)</t>
  </si>
  <si>
    <t>Activos Biologicos</t>
  </si>
  <si>
    <t>Animales reproductores</t>
  </si>
  <si>
    <t>(Amortización Acumulada Activos Boilogicos)</t>
  </si>
  <si>
    <t>PASIVO</t>
  </si>
  <si>
    <t>EXIGIBLE A CORTO PLAZO</t>
  </si>
  <si>
    <t>Compromisos Financieros</t>
  </si>
  <si>
    <t>Deudas Financ.c/Socios, Otras Cooperativas e Inst. sin Fines de Lucro</t>
  </si>
  <si>
    <t xml:space="preserve">Ahorros a la Vista Captado </t>
  </si>
  <si>
    <t>Ahorros a Plazo Captado</t>
  </si>
  <si>
    <t>Prestamos de Otras Cooperativas e Instituciones sin Fines de Lucro</t>
  </si>
  <si>
    <t>Intereses Devengados a Pagar</t>
  </si>
  <si>
    <t>Deudas Financieras con Otras Entidades</t>
  </si>
  <si>
    <t>Deudas con Entidades Bancarias y Financieras</t>
  </si>
  <si>
    <t>Compromisos no financieros</t>
  </si>
  <si>
    <t>Cuentas a pagar</t>
  </si>
  <si>
    <t>Proveedores</t>
  </si>
  <si>
    <t xml:space="preserve">Anticipos de Clientes </t>
  </si>
  <si>
    <t>Otros Acreedores</t>
  </si>
  <si>
    <t>Recaudaciones de Terceros a Pagar</t>
  </si>
  <si>
    <t>Provisiones</t>
  </si>
  <si>
    <t>Obligaciones Fiscales</t>
  </si>
  <si>
    <t>Aporte Ley 2157 INCOOP</t>
  </si>
  <si>
    <t>Provisiones Varias</t>
  </si>
  <si>
    <t>Obligaciones Sociales</t>
  </si>
  <si>
    <t>Fondos</t>
  </si>
  <si>
    <t>Educación</t>
  </si>
  <si>
    <t>Entidades de Integracion Cooperativa</t>
  </si>
  <si>
    <t>Otros Fondos de Corto Plazo</t>
  </si>
  <si>
    <t>Pasivo Diferido</t>
  </si>
  <si>
    <t>Intereses y Otros Accesorios Cap. s/ Refinan</t>
  </si>
  <si>
    <t>EXIGIBLE A LARGO PLAZO</t>
  </si>
  <si>
    <t>Compromisos financieros</t>
  </si>
  <si>
    <t>Deudas Financ.c/Socios, Otras Coop. e Inst. sin Fines de Lucro</t>
  </si>
  <si>
    <t>Ahorro a Plazo Captados</t>
  </si>
  <si>
    <t>Deudas con Organismos Nacionales no Bancarios</t>
  </si>
  <si>
    <t>Intereses y Otros Accesorios Cap. s/Refinanciación</t>
  </si>
  <si>
    <t xml:space="preserve">TOTAL PASIVOS </t>
  </si>
  <si>
    <t>PATRIMONIO NETO</t>
  </si>
  <si>
    <t>Capital</t>
  </si>
  <si>
    <t>Capital Social</t>
  </si>
  <si>
    <t xml:space="preserve">Capital Suscripto </t>
  </si>
  <si>
    <t>Reservas</t>
  </si>
  <si>
    <t>Capital Institucional</t>
  </si>
  <si>
    <t>Reserva Legal</t>
  </si>
  <si>
    <t>Reserva para Adquisición de Activo Fijo</t>
  </si>
  <si>
    <t>Otras Reservas y Fondos Irrepartibles</t>
  </si>
  <si>
    <t>Otros Fondos</t>
  </si>
  <si>
    <t>Capital No Institucional</t>
  </si>
  <si>
    <t>Reserva de Revalúo</t>
  </si>
  <si>
    <t>Revalúo Técnico</t>
  </si>
  <si>
    <t>Revaluo Capital de otras Empresas</t>
  </si>
  <si>
    <t>Resultados</t>
  </si>
  <si>
    <t>Excedentes del Ejercicio</t>
  </si>
  <si>
    <t>Perdidas Acumuladas</t>
  </si>
  <si>
    <t>TOTAL PASIVO Y PATRIMONIO NETO</t>
  </si>
  <si>
    <t>INGRESOS</t>
  </si>
  <si>
    <t>INGRESOS OPERATIVOS</t>
  </si>
  <si>
    <t>Ingresos operativos por servicios financieros</t>
  </si>
  <si>
    <t>Ingresos opera. por actividad de Ahorro y Crédito</t>
  </si>
  <si>
    <t>Intereses Compensatorios sobre Préstamos</t>
  </si>
  <si>
    <t>Intereses Moratorios Cobrados</t>
  </si>
  <si>
    <t>Intereses Punitorios Cobrados</t>
  </si>
  <si>
    <t>Comisiones Cobradas sobre Préstamos</t>
  </si>
  <si>
    <t>Intereses Cobrados sobre Depósitos a Vista</t>
  </si>
  <si>
    <t xml:space="preserve">Ingresos operativos por ventas </t>
  </si>
  <si>
    <t>Ingresos Operativos por ventas a socios</t>
  </si>
  <si>
    <t>Ventas Mercaderias</t>
  </si>
  <si>
    <t>Ventas Estancia</t>
  </si>
  <si>
    <t>Ventas Supermercado</t>
  </si>
  <si>
    <t>Ventas Estación de Servicio</t>
  </si>
  <si>
    <t>Ventas Productos Agropecuarios</t>
  </si>
  <si>
    <t>Ingresos por Servicios Básicos</t>
  </si>
  <si>
    <t>Ventas Productos Industrializados</t>
  </si>
  <si>
    <t>Otros Ingresos y Servicios</t>
  </si>
  <si>
    <t>Ingresos Operativos por ventas a no socios</t>
  </si>
  <si>
    <t>Ventas Estación de Servicios</t>
  </si>
  <si>
    <t>Ventas a Entidades Públicas</t>
  </si>
  <si>
    <t>Ingresos operativos varios</t>
  </si>
  <si>
    <t>Ingresos Oper. entidades de integ. Coop.</t>
  </si>
  <si>
    <t>Cobro participación en excedentes</t>
  </si>
  <si>
    <t>INGRESOS NO OPERATIVOS</t>
  </si>
  <si>
    <t>Ingresos Eventuales</t>
  </si>
  <si>
    <t>Ingresos varios</t>
  </si>
  <si>
    <t>Diferencia de Cambio</t>
  </si>
  <si>
    <t>Utilidad en Venta de Activos Fijos</t>
  </si>
  <si>
    <t>Comisiones por Servicios de Cobranzas</t>
  </si>
  <si>
    <t>Alquileres cobrados</t>
  </si>
  <si>
    <t>Ingresos Extraordinarios</t>
  </si>
  <si>
    <t>Otros Ingresos no Operativos</t>
  </si>
  <si>
    <t>EGRESOS</t>
  </si>
  <si>
    <t>COSTOS Y GASTOS OPERATIVOS</t>
  </si>
  <si>
    <t>Costos y Gastos Oper. por servicios financieros</t>
  </si>
  <si>
    <t>Costos Oper. por Actividad de Ahorro y Crédito</t>
  </si>
  <si>
    <t>Intereses Pagados a Ahorristas</t>
  </si>
  <si>
    <t>Intereses Pagados a Otras Entidades</t>
  </si>
  <si>
    <t>Gastos adminis. por actividad de Ahorro y Crédito</t>
  </si>
  <si>
    <t>Sueldos Personal administrativos y otros</t>
  </si>
  <si>
    <t>Beneficios Sociales</t>
  </si>
  <si>
    <t xml:space="preserve">Servicios Públicos </t>
  </si>
  <si>
    <t>Materiales, Utiles y Papelería</t>
  </si>
  <si>
    <t>Depreciación del Ejercicio</t>
  </si>
  <si>
    <t>Honorarios Profesionales</t>
  </si>
  <si>
    <t>Servicios de Terceros</t>
  </si>
  <si>
    <t xml:space="preserve">Reparación y Mantenimiento </t>
  </si>
  <si>
    <t>Procesamiento de Datos</t>
  </si>
  <si>
    <t>Seguros</t>
  </si>
  <si>
    <t>Alquileres Pagados</t>
  </si>
  <si>
    <t>Impuestos y Tasas</t>
  </si>
  <si>
    <t>Patentes y Software Informatico</t>
  </si>
  <si>
    <t>Descuentos Otorgados</t>
  </si>
  <si>
    <t>Comisiones y Bonificaciones Pagadas</t>
  </si>
  <si>
    <t>Gastos de Movilidad y Transporte</t>
  </si>
  <si>
    <t>Gastos de Viajes</t>
  </si>
  <si>
    <t>Combustibles y Lubricantes</t>
  </si>
  <si>
    <t>Capacitación</t>
  </si>
  <si>
    <t>Costos y Gastos Operativos por ventas</t>
  </si>
  <si>
    <t>Costos Operativos por ventas</t>
  </si>
  <si>
    <t>Costo de Venta de Mercaderías</t>
  </si>
  <si>
    <t>Costo de Venta Estancia</t>
  </si>
  <si>
    <t>Costo de Venta Supermercado</t>
  </si>
  <si>
    <t>Sueldos</t>
  </si>
  <si>
    <t>Amortización Cargos Diferidos</t>
  </si>
  <si>
    <t>Previsión para Créditos Diversos</t>
  </si>
  <si>
    <t>Reparación y Mantenimiento</t>
  </si>
  <si>
    <t>Gastos Intangibles</t>
  </si>
  <si>
    <t>Mermas y deterioro de produccion y venta</t>
  </si>
  <si>
    <t>Provisión a producción</t>
  </si>
  <si>
    <t>Gastos Administrativos de Estancia</t>
  </si>
  <si>
    <t>Servicios Públicos</t>
  </si>
  <si>
    <t>Materiales, Ütiles y Papeleria</t>
  </si>
  <si>
    <t>Otros Egresos Operativos</t>
  </si>
  <si>
    <t>Gastos de Alta Dirección</t>
  </si>
  <si>
    <t>Dietas</t>
  </si>
  <si>
    <t>Gastos de Sesión</t>
  </si>
  <si>
    <t>Gastos de Capacitacion Directivos</t>
  </si>
  <si>
    <t>Gastos de Asambleas</t>
  </si>
  <si>
    <t>Publicaciones y Convocatorias</t>
  </si>
  <si>
    <t>Otros gastos operativos</t>
  </si>
  <si>
    <t>COSTOS Y GASTOS NO OPERATIVOS</t>
  </si>
  <si>
    <t>EGRESOS NO OPERATIVOS</t>
  </si>
  <si>
    <t>Egresos Varios</t>
  </si>
  <si>
    <t>Pérdidas por Siniestros</t>
  </si>
  <si>
    <t>Pérdidas por Robos</t>
  </si>
  <si>
    <t>Pérdidas en Venta de Activos Fijos</t>
  </si>
  <si>
    <t>Egresos Extraordinarios</t>
  </si>
  <si>
    <t>Otros Egresos no operativos</t>
  </si>
  <si>
    <t>Perdida IVA Crédito Fiscal</t>
  </si>
  <si>
    <t>EXCEDENTES Y PERDIDAS</t>
  </si>
  <si>
    <t>Del Ejercicio</t>
  </si>
  <si>
    <t xml:space="preserve">Excedentes o pérdidas </t>
  </si>
  <si>
    <t>Excedentes o pérdidas ahorro y crédito</t>
  </si>
  <si>
    <t>Excedentes o pérdidas por ventas</t>
  </si>
  <si>
    <t>Excedente o pérdida operativa</t>
  </si>
  <si>
    <t>CUENTAS DE ORDEN DEUDORAS</t>
  </si>
  <si>
    <t>Deudores por Avales</t>
  </si>
  <si>
    <t>Préstamo Liquidados por Incobrables</t>
  </si>
  <si>
    <t>CUENTAS DE ORDEN DEUDORAS PER CONTRA</t>
  </si>
  <si>
    <t>Avales por Deudorias</t>
  </si>
  <si>
    <t>Liquidacion de prestamos por Incobrables</t>
  </si>
  <si>
    <t>Ejercicio</t>
  </si>
  <si>
    <t>ESTADO DE EVOLUCIÓN DEL PATRIMONIO NETO</t>
  </si>
  <si>
    <t>AL 31 DE DICIEMBRE DE 2024 y 2023</t>
  </si>
  <si>
    <t>(Expresado en Guaraníes)</t>
  </si>
  <si>
    <t>Conceptos</t>
  </si>
  <si>
    <t xml:space="preserve">Capital </t>
  </si>
  <si>
    <t>Fondos y Reservas</t>
  </si>
  <si>
    <t>Excedente</t>
  </si>
  <si>
    <t>Total</t>
  </si>
  <si>
    <t>Suscripto</t>
  </si>
  <si>
    <t>Legal</t>
  </si>
  <si>
    <t>Reserva de</t>
  </si>
  <si>
    <t>del</t>
  </si>
  <si>
    <t>Revalúo</t>
  </si>
  <si>
    <t>Saldo al 31/12/2004</t>
  </si>
  <si>
    <t>Distribución de Excedentes</t>
  </si>
  <si>
    <t xml:space="preserve"> - 10% Fondo de Educación</t>
  </si>
  <si>
    <t xml:space="preserve"> - 3% Previsión aporte de Federación o Conferencia</t>
  </si>
  <si>
    <t>Retornos a Pagar</t>
  </si>
  <si>
    <t>Capitalización de "Retornos a Pagar"</t>
  </si>
  <si>
    <t>Reclasificación de Cuentas</t>
  </si>
  <si>
    <t>Ingresos y Egresos del Ejercicio</t>
  </si>
  <si>
    <t>10% Reserva Legal</t>
  </si>
  <si>
    <t>Revalúo 2005</t>
  </si>
  <si>
    <t>Excedente del Ejercicio</t>
  </si>
  <si>
    <t>Saldo al 31/12/2017</t>
  </si>
  <si>
    <t xml:space="preserve"> - 10% Reserva Legal</t>
  </si>
  <si>
    <t xml:space="preserve"> - 77% Retornos a Pagar</t>
  </si>
  <si>
    <t>Distribución de Excedente 2017</t>
  </si>
  <si>
    <t>Ingresos del Ejercicio</t>
  </si>
  <si>
    <t>Egresos del Ejercicio</t>
  </si>
  <si>
    <t>Utilidad Ecop S.A.</t>
  </si>
  <si>
    <t>Utilidad Bancop S.A.</t>
  </si>
  <si>
    <t>Revalúo 2018</t>
  </si>
  <si>
    <t>Saldo al 31/12/2018</t>
  </si>
  <si>
    <t>Saldo al 31/12/2022</t>
  </si>
  <si>
    <t>Saldo al 31/12/2023</t>
  </si>
  <si>
    <t>Saldo al 31/12/2024</t>
  </si>
  <si>
    <t>Las notas que se acompañan forma parte de los estados financieros</t>
  </si>
  <si>
    <t>ESTADO DE FLUJOS DE EFECTIVO</t>
  </si>
  <si>
    <t xml:space="preserve">POR EL PERIODO COMPRENDIDO ENTRE EL </t>
  </si>
  <si>
    <t>01 DE ENERO Y EL 31 DE DICIEMBRE DE 2024 Y 2023</t>
  </si>
  <si>
    <t>Flujo de efectivo por las actividades operativas</t>
  </si>
  <si>
    <t>Efectivo neto por actividades operativas</t>
  </si>
  <si>
    <t>Flujo de efectivo por actividades de inversión</t>
  </si>
  <si>
    <t xml:space="preserve">   Aumento/Disminución neto/a de inversiones temporarias</t>
  </si>
  <si>
    <t xml:space="preserve">   Variación Socios Suscriptores</t>
  </si>
  <si>
    <t>Las notas que se acompañan forman parte de los estados financieros</t>
  </si>
  <si>
    <t xml:space="preserve">  Cobranzas efectuadas a clientes</t>
  </si>
  <si>
    <t xml:space="preserve">   Pago a Proveedores, empleados y otros</t>
  </si>
  <si>
    <t xml:space="preserve">   Impuesto a la renta</t>
  </si>
  <si>
    <t>Efectivo de actividades operativas</t>
  </si>
  <si>
    <t>ACTIVIDADES DE INVERSIÓN</t>
  </si>
  <si>
    <t xml:space="preserve">   Inversiones de corto plazo</t>
  </si>
  <si>
    <t xml:space="preserve">   Inversiones y dividendos en otras empresas</t>
  </si>
  <si>
    <t xml:space="preserve">   Variación de propiedad, planta y equipo</t>
  </si>
  <si>
    <t>ACTIVIDADES DE FINANCIACIÓN</t>
  </si>
  <si>
    <t xml:space="preserve">   Préstamos bancarios</t>
  </si>
  <si>
    <t xml:space="preserve">   Aportes de capital</t>
  </si>
  <si>
    <t xml:space="preserve">   Distribución de excedentes</t>
  </si>
  <si>
    <t xml:space="preserve">Flujo neto de efectivo de actividades de financiación </t>
  </si>
  <si>
    <t xml:space="preserve">Efectos de la ganancias o pérdidas de cambio </t>
  </si>
  <si>
    <t>(Disminución) / Aumento neto de efectivo y equivalente de efectivo</t>
  </si>
  <si>
    <t>Efectivo y su equivalente al inicio del año</t>
  </si>
  <si>
    <t>Efectivo y su equivalente al cierre del año</t>
  </si>
  <si>
    <t xml:space="preserve">Otros Fondos </t>
  </si>
  <si>
    <t>de reserva</t>
  </si>
  <si>
    <t xml:space="preserve">Exedente </t>
  </si>
  <si>
    <t>acumulado</t>
  </si>
  <si>
    <t>Transferencia del saldo del ejercicio anterior</t>
  </si>
  <si>
    <t>Capitalización anticipada de excedentes 2023</t>
  </si>
  <si>
    <t>Suscripción de capital</t>
  </si>
  <si>
    <t>a Integrar</t>
  </si>
  <si>
    <t>Aumento/Dism. de capital integrado</t>
  </si>
  <si>
    <t>Revalúo de acciones en ECOP S.A</t>
  </si>
  <si>
    <t>Revalúo de acciones en TAJY S.A</t>
  </si>
  <si>
    <t>Revalúo de acciones en BANCOP S.A</t>
  </si>
  <si>
    <t>Constitución de reserva legal</t>
  </si>
  <si>
    <t>Variación neta de fondo de educación</t>
  </si>
  <si>
    <t>Constitución de aportes para FECOPROD</t>
  </si>
  <si>
    <t>Aporte INCOOP Ley N° 2.157/03</t>
  </si>
  <si>
    <t>Constitución de Fondo Fomento de Educación</t>
  </si>
  <si>
    <t>Distribución de excedentes</t>
  </si>
  <si>
    <t>Impuestos sobre distribución de excedentes</t>
  </si>
  <si>
    <t>Variación neta de otros fondos</t>
  </si>
  <si>
    <t>Previsión para futuras contingencias</t>
  </si>
  <si>
    <t>Excedentes del ejercicio</t>
  </si>
  <si>
    <t>Capitalización anticipada de excedentes 2024</t>
  </si>
  <si>
    <t>Inversiones temporaria</t>
  </si>
  <si>
    <t>(Expresado en Millones de Guaraníes)</t>
  </si>
  <si>
    <t xml:space="preserve">BALANCE GENERAL </t>
  </si>
  <si>
    <t>AL 31 DE DICIEMBRE DE 2024 Y 2023</t>
  </si>
  <si>
    <t xml:space="preserve">ESTADO DE RESULTADO </t>
  </si>
  <si>
    <t>Contador</t>
  </si>
  <si>
    <t>Representante Legal</t>
  </si>
  <si>
    <t>C.P. Manfred Wiebe</t>
  </si>
  <si>
    <t>Reginald Krahn</t>
  </si>
  <si>
    <t>Arnaldo H. Acosta Leyes</t>
  </si>
  <si>
    <t>Auditoria Externa</t>
  </si>
  <si>
    <t>Erwin Giesbrecht</t>
  </si>
  <si>
    <t>Pdte. Junta de Vigilancia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</si>
</sst>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 * #,##0.00_ ;_ * \-#,##0.00_ ;_ * &quot;-&quot;??_ ;_ @_ "/>
    <numFmt numFmtId="164" formatCode="_-* #,##0.00\ _P_t_s_-;\-* #,##0.00\ _P_t_s_-;_-* &quot;-&quot;??\ _P_t_s_-;_-@_-"/>
    <numFmt numFmtId="165" formatCode="_(* #,##0_);_(* \(#,##0\);_(* &quot;-&quot;??_);_(@_)"/>
    <numFmt numFmtId="166" formatCode="_-* #,##0_-;\-* #,##0_-;_-* &quot;-&quot;??_-;_-@_-"/>
    <numFmt numFmtId="167" formatCode="[&gt;0]#,##0\ ;[&lt;0]\-#,##0\ ;&quot; -&quot;#\ "/>
    <numFmt numFmtId="168" formatCode="[&gt;0]General;[&lt;0]\-#,##0\ ;&quot; -&quot;#\ "/>
    <numFmt numFmtId="169" formatCode="_ [$€-2]\ * #,##0.00_ ;_ [$€-2]\ * \-#,##0.00_ ;_ [$€-2]\ * \-??_ "/>
    <numFmt numFmtId="170" formatCode="\$#,##0.00;&quot;-$&quot;#,##0.00"/>
    <numFmt numFmtId="171" formatCode="_ * #,##0.00_ ;_ * \-#,##0.00_ ;_ * \-??_ ;_ @_ "/>
    <numFmt numFmtId="172" formatCode="_-* #,##0.00\ _P_t_s_-;\-* #,##0.00\ _P_t_s_-;_-* \-??\ _P_t_s_-;_-@_-"/>
    <numFmt numFmtId="173" formatCode="_(* #,##0.00_);_(* \(#,##0.00\);_(* \-??_);_(@_)"/>
  </numFmts>
  <fonts count="33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Arial"/>
      <family val="2"/>
    </font>
    <font>
      <sz val="11"/>
      <color theme="1"/>
      <name val="Aptos Narrow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b/>
      <sz val="16"/>
      <name val="Tahoma"/>
      <family val="2"/>
    </font>
    <font>
      <b/>
      <sz val="14"/>
      <name val="Tahoma"/>
      <family val="2"/>
    </font>
    <font>
      <sz val="10"/>
      <name val="Arial"/>
      <family val="2"/>
    </font>
    <font>
      <sz val="10"/>
      <color rgb="FFFF0000"/>
      <name val="Tahoma"/>
      <family val="2"/>
    </font>
    <font>
      <sz val="12"/>
      <name val="Tahoma"/>
      <family val="2"/>
    </font>
    <font>
      <b/>
      <sz val="14"/>
      <color indexed="8"/>
      <name val="Aptos Display"/>
      <family val="1"/>
      <scheme val="major"/>
    </font>
    <font>
      <sz val="10"/>
      <name val="Aptos Display"/>
      <family val="1"/>
      <scheme val="major"/>
    </font>
    <font>
      <b/>
      <sz val="12"/>
      <color indexed="8"/>
      <name val="Aptos Display"/>
      <family val="1"/>
      <scheme val="major"/>
    </font>
    <font>
      <sz val="14"/>
      <color indexed="8"/>
      <name val="Aptos Display"/>
      <family val="1"/>
      <scheme val="major"/>
    </font>
    <font>
      <sz val="10"/>
      <color indexed="8"/>
      <name val="Aptos Display"/>
      <family val="1"/>
      <scheme val="major"/>
    </font>
    <font>
      <sz val="12"/>
      <color indexed="8"/>
      <name val="Aptos Display"/>
      <family val="1"/>
      <scheme val="major"/>
    </font>
    <font>
      <sz val="12"/>
      <name val="Aptos Display"/>
      <family val="1"/>
      <scheme val="major"/>
    </font>
    <font>
      <b/>
      <sz val="12"/>
      <name val="Aptos Display"/>
      <family val="1"/>
      <scheme val="major"/>
    </font>
    <font>
      <sz val="12"/>
      <color indexed="9"/>
      <name val="Aptos Display"/>
      <family val="1"/>
      <scheme val="major"/>
    </font>
    <font>
      <sz val="10"/>
      <color indexed="9"/>
      <name val="Aptos Display"/>
      <family val="1"/>
      <scheme val="major"/>
    </font>
    <font>
      <b/>
      <sz val="10"/>
      <name val="Aptos Display"/>
      <family val="1"/>
      <scheme val="major"/>
    </font>
    <font>
      <sz val="10"/>
      <color theme="1"/>
      <name val="Arial"/>
      <family val="2"/>
    </font>
    <font>
      <sz val="11"/>
      <color indexed="8"/>
      <name val="Aptos Display"/>
      <family val="1"/>
      <scheme val="major"/>
    </font>
    <font>
      <b/>
      <sz val="9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b/>
      <sz val="10"/>
      <name val="Arial"/>
      <family val="2"/>
    </font>
    <font>
      <b/>
      <sz val="11"/>
      <name val="Aptos Narrow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41"/>
        <bgColor indexed="32"/>
      </patternFill>
    </fill>
    <fill>
      <patternFill patternType="solid">
        <fgColor indexed="47"/>
        <bgColor indexed="32"/>
      </patternFill>
    </fill>
    <fill>
      <patternFill patternType="solid">
        <fgColor indexed="43"/>
        <bgColor indexed="32"/>
      </patternFill>
    </fill>
    <fill>
      <patternFill patternType="solid">
        <fgColor indexed="42"/>
        <bgColor indexed="32"/>
      </patternFill>
    </fill>
    <fill>
      <patternFill patternType="solid">
        <fgColor indexed="22"/>
        <bgColor indexed="32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43" fontId="7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9" fontId="12" fillId="0" borderId="0" applyFill="0" applyBorder="0" applyAlignment="0" applyProtection="0"/>
    <xf numFmtId="0" fontId="30" fillId="0" borderId="0"/>
    <xf numFmtId="173" fontId="12" fillId="0" borderId="0" applyFill="0" applyBorder="0" applyAlignment="0" applyProtection="0"/>
    <xf numFmtId="170" fontId="12" fillId="0" borderId="0" applyFill="0" applyBorder="0" applyAlignment="0" applyProtection="0"/>
    <xf numFmtId="171" fontId="12" fillId="0" borderId="0" applyFill="0" applyBorder="0" applyAlignment="0" applyProtection="0"/>
    <xf numFmtId="172" fontId="12" fillId="0" borderId="0" applyFill="0" applyBorder="0" applyAlignment="0" applyProtection="0"/>
    <xf numFmtId="0" fontId="29" fillId="0" borderId="0"/>
    <xf numFmtId="0" fontId="12" fillId="0" borderId="0"/>
    <xf numFmtId="0" fontId="29" fillId="0" borderId="0"/>
    <xf numFmtId="9" fontId="12" fillId="0" borderId="0" applyFill="0" applyBorder="0" applyAlignment="0" applyProtection="0"/>
    <xf numFmtId="9" fontId="12" fillId="0" borderId="0" applyFill="0" applyBorder="0" applyAlignment="0" applyProtection="0"/>
  </cellStyleXfs>
  <cellXfs count="37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5" fillId="8" borderId="4" xfId="0" applyFont="1" applyFill="1" applyBorder="1"/>
    <xf numFmtId="0" fontId="5" fillId="8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/>
    <xf numFmtId="0" fontId="4" fillId="0" borderId="22" xfId="0" applyFont="1" applyBorder="1" applyAlignment="1">
      <alignment horizontal="center" vertical="center" wrapText="1"/>
    </xf>
    <xf numFmtId="38" fontId="1" fillId="2" borderId="0" xfId="0" applyNumberFormat="1" applyFont="1" applyFill="1"/>
    <xf numFmtId="38" fontId="4" fillId="0" borderId="2" xfId="0" applyNumberFormat="1" applyFont="1" applyBorder="1" applyProtection="1">
      <protection hidden="1"/>
    </xf>
    <xf numFmtId="38" fontId="5" fillId="4" borderId="4" xfId="0" applyNumberFormat="1" applyFont="1" applyFill="1" applyBorder="1" applyAlignment="1">
      <alignment horizontal="right" vertical="center" wrapText="1"/>
    </xf>
    <xf numFmtId="38" fontId="4" fillId="0" borderId="6" xfId="0" applyNumberFormat="1" applyFont="1" applyBorder="1" applyProtection="1">
      <protection hidden="1"/>
    </xf>
    <xf numFmtId="0" fontId="8" fillId="9" borderId="0" xfId="0" applyFont="1" applyFill="1"/>
    <xf numFmtId="0" fontId="9" fillId="9" borderId="0" xfId="0" applyFont="1" applyFill="1"/>
    <xf numFmtId="0" fontId="8" fillId="10" borderId="0" xfId="0" applyFont="1" applyFill="1"/>
    <xf numFmtId="0" fontId="9" fillId="9" borderId="0" xfId="0" applyFont="1" applyFill="1" applyAlignment="1">
      <alignment horizontal="centerContinuous"/>
    </xf>
    <xf numFmtId="0" fontId="8" fillId="10" borderId="0" xfId="0" applyFont="1" applyFill="1" applyAlignment="1">
      <alignment horizontal="center"/>
    </xf>
    <xf numFmtId="165" fontId="8" fillId="10" borderId="0" xfId="2" applyNumberFormat="1" applyFont="1" applyFill="1" applyBorder="1"/>
    <xf numFmtId="3" fontId="8" fillId="10" borderId="0" xfId="0" applyNumberFormat="1" applyFont="1" applyFill="1" applyBorder="1"/>
    <xf numFmtId="0" fontId="8" fillId="10" borderId="0" xfId="0" applyFont="1" applyFill="1" applyBorder="1"/>
    <xf numFmtId="165" fontId="8" fillId="10" borderId="0" xfId="2" applyNumberFormat="1" applyFont="1" applyFill="1"/>
    <xf numFmtId="3" fontId="8" fillId="10" borderId="0" xfId="0" applyNumberFormat="1" applyFont="1" applyFill="1"/>
    <xf numFmtId="165" fontId="8" fillId="10" borderId="14" xfId="0" applyNumberFormat="1" applyFont="1" applyFill="1" applyBorder="1"/>
    <xf numFmtId="165" fontId="8" fillId="10" borderId="17" xfId="2" applyNumberFormat="1" applyFont="1" applyFill="1" applyBorder="1" applyAlignment="1"/>
    <xf numFmtId="165" fontId="8" fillId="10" borderId="17" xfId="2" applyNumberFormat="1" applyFont="1" applyFill="1" applyBorder="1" applyAlignment="1">
      <alignment horizontal="center"/>
    </xf>
    <xf numFmtId="165" fontId="8" fillId="10" borderId="0" xfId="2" applyNumberFormat="1" applyFont="1" applyFill="1" applyBorder="1" applyAlignment="1"/>
    <xf numFmtId="165" fontId="8" fillId="10" borderId="32" xfId="2" applyNumberFormat="1" applyFont="1" applyFill="1" applyBorder="1" applyAlignment="1"/>
    <xf numFmtId="165" fontId="8" fillId="10" borderId="37" xfId="2" applyNumberFormat="1" applyFont="1" applyFill="1" applyBorder="1" applyAlignment="1">
      <alignment horizontal="center"/>
    </xf>
    <xf numFmtId="165" fontId="8" fillId="10" borderId="17" xfId="2" applyNumberFormat="1" applyFont="1" applyFill="1" applyBorder="1" applyAlignment="1">
      <alignment horizontal="right"/>
    </xf>
    <xf numFmtId="165" fontId="8" fillId="10" borderId="0" xfId="2" applyNumberFormat="1" applyFont="1" applyFill="1" applyBorder="1" applyAlignment="1">
      <alignment horizontal="right"/>
    </xf>
    <xf numFmtId="165" fontId="8" fillId="10" borderId="0" xfId="2" applyNumberFormat="1" applyFont="1" applyFill="1" applyBorder="1" applyAlignment="1">
      <alignment horizontal="center"/>
    </xf>
    <xf numFmtId="165" fontId="9" fillId="0" borderId="3" xfId="2" applyNumberFormat="1" applyFont="1" applyFill="1" applyBorder="1" applyAlignment="1">
      <alignment vertical="center"/>
    </xf>
    <xf numFmtId="165" fontId="9" fillId="0" borderId="8" xfId="2" applyNumberFormat="1" applyFont="1" applyFill="1" applyBorder="1" applyAlignment="1">
      <alignment vertical="center"/>
    </xf>
    <xf numFmtId="165" fontId="13" fillId="10" borderId="37" xfId="2" applyNumberFormat="1" applyFont="1" applyFill="1" applyBorder="1" applyAlignment="1">
      <alignment horizontal="center"/>
    </xf>
    <xf numFmtId="165" fontId="8" fillId="10" borderId="37" xfId="2" applyNumberFormat="1" applyFont="1" applyFill="1" applyBorder="1" applyAlignment="1">
      <alignment horizontal="right"/>
    </xf>
    <xf numFmtId="165" fontId="8" fillId="10" borderId="14" xfId="2" applyNumberFormat="1" applyFont="1" applyFill="1" applyBorder="1"/>
    <xf numFmtId="165" fontId="9" fillId="10" borderId="8" xfId="2" applyNumberFormat="1" applyFont="1" applyFill="1" applyBorder="1" applyAlignment="1">
      <alignment vertical="center"/>
    </xf>
    <xf numFmtId="164" fontId="8" fillId="9" borderId="0" xfId="2" applyFont="1" applyFill="1"/>
    <xf numFmtId="165" fontId="8" fillId="9" borderId="0" xfId="2" applyNumberFormat="1" applyFont="1" applyFill="1"/>
    <xf numFmtId="38" fontId="8" fillId="9" borderId="0" xfId="2" applyNumberFormat="1" applyFont="1" applyFill="1"/>
    <xf numFmtId="38" fontId="8" fillId="9" borderId="0" xfId="0" applyNumberFormat="1" applyFont="1" applyFill="1"/>
    <xf numFmtId="3" fontId="8" fillId="9" borderId="0" xfId="0" applyNumberFormat="1" applyFont="1" applyFill="1"/>
    <xf numFmtId="0" fontId="15" fillId="0" borderId="0" xfId="0" applyFont="1" applyAlignment="1">
      <alignment horizontal="centerContinuous"/>
    </xf>
    <xf numFmtId="166" fontId="15" fillId="0" borderId="0" xfId="1" applyNumberFormat="1" applyFont="1" applyAlignment="1">
      <alignment horizontal="centerContinuous"/>
    </xf>
    <xf numFmtId="0" fontId="16" fillId="0" borderId="0" xfId="0" applyFont="1"/>
    <xf numFmtId="0" fontId="17" fillId="0" borderId="0" xfId="0" applyFont="1" applyAlignment="1">
      <alignment horizontal="centerContinuous"/>
    </xf>
    <xf numFmtId="166" fontId="18" fillId="0" borderId="0" xfId="1" applyNumberFormat="1" applyFont="1" applyAlignment="1">
      <alignment horizontal="centerContinuous"/>
    </xf>
    <xf numFmtId="0" fontId="18" fillId="0" borderId="0" xfId="0" applyFont="1" applyAlignment="1">
      <alignment horizontal="centerContinuous"/>
    </xf>
    <xf numFmtId="168" fontId="20" fillId="0" borderId="0" xfId="0" applyNumberFormat="1" applyFont="1"/>
    <xf numFmtId="166" fontId="20" fillId="0" borderId="0" xfId="1" applyNumberFormat="1" applyFont="1"/>
    <xf numFmtId="0" fontId="24" fillId="0" borderId="0" xfId="0" applyFont="1"/>
    <xf numFmtId="166" fontId="16" fillId="0" borderId="0" xfId="1" applyNumberFormat="1" applyFont="1"/>
    <xf numFmtId="166" fontId="25" fillId="0" borderId="0" xfId="1" applyNumberFormat="1" applyFont="1"/>
    <xf numFmtId="0" fontId="9" fillId="10" borderId="28" xfId="0" applyFont="1" applyFill="1" applyBorder="1" applyAlignment="1">
      <alignment horizontal="center" vertical="center"/>
    </xf>
    <xf numFmtId="0" fontId="9" fillId="10" borderId="31" xfId="0" applyFont="1" applyFill="1" applyBorder="1" applyAlignment="1">
      <alignment horizontal="center" vertical="center"/>
    </xf>
    <xf numFmtId="0" fontId="9" fillId="10" borderId="0" xfId="0" applyFont="1" applyFill="1" applyBorder="1" applyAlignment="1">
      <alignment horizontal="center" vertical="center"/>
    </xf>
    <xf numFmtId="0" fontId="9" fillId="10" borderId="34" xfId="0" applyFont="1" applyFill="1" applyBorder="1" applyAlignment="1">
      <alignment horizontal="center" vertical="center"/>
    </xf>
    <xf numFmtId="0" fontId="9" fillId="10" borderId="35" xfId="0" applyFont="1" applyFill="1" applyBorder="1" applyAlignment="1">
      <alignment horizontal="center" vertical="center"/>
    </xf>
    <xf numFmtId="0" fontId="8" fillId="10" borderId="14" xfId="0" applyFont="1" applyFill="1" applyBorder="1"/>
    <xf numFmtId="0" fontId="8" fillId="10" borderId="17" xfId="0" applyFont="1" applyFill="1" applyBorder="1"/>
    <xf numFmtId="0" fontId="8" fillId="10" borderId="37" xfId="0" applyFont="1" applyFill="1" applyBorder="1"/>
    <xf numFmtId="0" fontId="8" fillId="10" borderId="32" xfId="0" applyFont="1" applyFill="1" applyBorder="1"/>
    <xf numFmtId="37" fontId="9" fillId="10" borderId="14" xfId="2" applyNumberFormat="1" applyFont="1" applyFill="1" applyBorder="1" applyAlignment="1">
      <alignment vertical="center"/>
    </xf>
    <xf numFmtId="165" fontId="9" fillId="10" borderId="17" xfId="2" applyNumberFormat="1" applyFont="1" applyFill="1" applyBorder="1" applyAlignment="1">
      <alignment vertical="center"/>
    </xf>
    <xf numFmtId="165" fontId="9" fillId="10" borderId="32" xfId="2" applyNumberFormat="1" applyFont="1" applyFill="1" applyBorder="1" applyAlignment="1">
      <alignment vertical="center"/>
    </xf>
    <xf numFmtId="37" fontId="8" fillId="10" borderId="14" xfId="0" applyNumberFormat="1" applyFont="1" applyFill="1" applyBorder="1"/>
    <xf numFmtId="37" fontId="9" fillId="10" borderId="14" xfId="0" applyNumberFormat="1" applyFont="1" applyFill="1" applyBorder="1"/>
    <xf numFmtId="0" fontId="8" fillId="10" borderId="14" xfId="0" applyNumberFormat="1" applyFont="1" applyFill="1" applyBorder="1" applyAlignment="1"/>
    <xf numFmtId="165" fontId="8" fillId="10" borderId="37" xfId="2" applyNumberFormat="1" applyFont="1" applyFill="1" applyBorder="1" applyAlignment="1"/>
    <xf numFmtId="37" fontId="9" fillId="10" borderId="30" xfId="2" applyNumberFormat="1" applyFont="1" applyFill="1" applyBorder="1" applyAlignment="1">
      <alignment vertical="center"/>
    </xf>
    <xf numFmtId="165" fontId="9" fillId="10" borderId="17" xfId="2" applyNumberFormat="1" applyFont="1" applyFill="1" applyBorder="1" applyAlignment="1">
      <alignment horizontal="center" vertical="center"/>
    </xf>
    <xf numFmtId="165" fontId="9" fillId="10" borderId="3" xfId="2" applyNumberFormat="1" applyFont="1" applyFill="1" applyBorder="1" applyAlignment="1">
      <alignment vertical="center"/>
    </xf>
    <xf numFmtId="165" fontId="9" fillId="10" borderId="38" xfId="2" applyNumberFormat="1" applyFont="1" applyFill="1" applyBorder="1" applyAlignment="1">
      <alignment vertical="center"/>
    </xf>
    <xf numFmtId="0" fontId="1" fillId="10" borderId="0" xfId="0" applyFont="1" applyFill="1"/>
    <xf numFmtId="0" fontId="2" fillId="10" borderId="0" xfId="0" applyFont="1" applyFill="1" applyAlignment="1">
      <alignment horizontal="center" vertical="center" wrapText="1"/>
    </xf>
    <xf numFmtId="38" fontId="1" fillId="10" borderId="0" xfId="0" applyNumberFormat="1" applyFont="1" applyFill="1"/>
    <xf numFmtId="0" fontId="0" fillId="10" borderId="0" xfId="0" applyFill="1"/>
    <xf numFmtId="0" fontId="10" fillId="10" borderId="0" xfId="0" applyFont="1" applyFill="1" applyAlignment="1">
      <alignment horizontal="centerContinuous"/>
    </xf>
    <xf numFmtId="14" fontId="11" fillId="10" borderId="0" xfId="0" applyNumberFormat="1" applyFont="1" applyFill="1" applyAlignment="1">
      <alignment horizontal="centerContinuous"/>
    </xf>
    <xf numFmtId="0" fontId="1" fillId="10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1" fillId="0" borderId="0" xfId="0" applyFont="1"/>
    <xf numFmtId="38" fontId="4" fillId="10" borderId="0" xfId="0" applyNumberFormat="1" applyFont="1" applyFill="1"/>
    <xf numFmtId="38" fontId="4" fillId="0" borderId="0" xfId="0" applyNumberFormat="1" applyFont="1"/>
    <xf numFmtId="38" fontId="5" fillId="0" borderId="4" xfId="0" applyNumberFormat="1" applyFont="1" applyBorder="1" applyAlignment="1">
      <alignment horizontal="center"/>
    </xf>
    <xf numFmtId="14" fontId="28" fillId="0" borderId="2" xfId="0" applyNumberFormat="1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8" fontId="5" fillId="3" borderId="2" xfId="0" applyNumberFormat="1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38" fontId="5" fillId="8" borderId="4" xfId="0" applyNumberFormat="1" applyFont="1" applyFill="1" applyBorder="1" applyAlignment="1">
      <alignment horizontal="right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8" fontId="5" fillId="0" borderId="4" xfId="0" applyNumberFormat="1" applyFont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38" fontId="4" fillId="10" borderId="6" xfId="0" applyNumberFormat="1" applyFont="1" applyFill="1" applyBorder="1" applyProtection="1">
      <protection hidden="1"/>
    </xf>
    <xf numFmtId="38" fontId="5" fillId="5" borderId="4" xfId="0" applyNumberFormat="1" applyFont="1" applyFill="1" applyBorder="1" applyAlignment="1">
      <alignment horizontal="right" vertical="center" wrapText="1"/>
    </xf>
    <xf numFmtId="38" fontId="5" fillId="0" borderId="7" xfId="0" applyNumberFormat="1" applyFont="1" applyBorder="1" applyAlignment="1">
      <alignment horizontal="right" vertical="center" wrapText="1"/>
    </xf>
    <xf numFmtId="0" fontId="4" fillId="10" borderId="6" xfId="0" applyFont="1" applyFill="1" applyBorder="1" applyAlignment="1">
      <alignment horizontal="center" vertical="center" wrapText="1"/>
    </xf>
    <xf numFmtId="38" fontId="4" fillId="10" borderId="6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38" fontId="5" fillId="0" borderId="4" xfId="0" applyNumberFormat="1" applyFont="1" applyBorder="1" applyAlignment="1">
      <alignment horizontal="right" vertical="center" wrapText="1"/>
    </xf>
    <xf numFmtId="38" fontId="4" fillId="0" borderId="2" xfId="0" applyNumberFormat="1" applyFont="1" applyBorder="1" applyAlignment="1">
      <alignment horizontal="right" vertical="center" wrapText="1"/>
    </xf>
    <xf numFmtId="38" fontId="4" fillId="0" borderId="6" xfId="0" applyNumberFormat="1" applyFont="1" applyBorder="1" applyAlignment="1">
      <alignment horizontal="right"/>
    </xf>
    <xf numFmtId="0" fontId="5" fillId="6" borderId="3" xfId="0" applyFont="1" applyFill="1" applyBorder="1" applyAlignment="1">
      <alignment vertical="center" wrapText="1"/>
    </xf>
    <xf numFmtId="38" fontId="5" fillId="6" borderId="4" xfId="0" applyNumberFormat="1" applyFont="1" applyFill="1" applyBorder="1" applyAlignment="1">
      <alignment horizontal="right" vertical="center" wrapText="1"/>
    </xf>
    <xf numFmtId="38" fontId="4" fillId="0" borderId="2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right"/>
    </xf>
    <xf numFmtId="0" fontId="4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38" fontId="4" fillId="0" borderId="1" xfId="0" applyNumberFormat="1" applyFont="1" applyBorder="1" applyAlignment="1">
      <alignment horizontal="right"/>
    </xf>
    <xf numFmtId="0" fontId="4" fillId="0" borderId="10" xfId="0" applyFont="1" applyBorder="1" applyAlignment="1">
      <alignment vertical="center" wrapText="1"/>
    </xf>
    <xf numFmtId="38" fontId="5" fillId="7" borderId="2" xfId="0" applyNumberFormat="1" applyFont="1" applyFill="1" applyBorder="1" applyAlignment="1">
      <alignment horizontal="right" vertical="center" wrapText="1"/>
    </xf>
    <xf numFmtId="38" fontId="12" fillId="0" borderId="2" xfId="0" applyNumberFormat="1" applyFont="1" applyBorder="1" applyProtection="1">
      <protection hidden="1"/>
    </xf>
    <xf numFmtId="0" fontId="5" fillId="6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/>
      <protection hidden="1"/>
    </xf>
    <xf numFmtId="0" fontId="4" fillId="0" borderId="2" xfId="0" applyFont="1" applyBorder="1" applyAlignment="1" applyProtection="1">
      <alignment horizontal="center"/>
      <protection hidden="1"/>
    </xf>
    <xf numFmtId="38" fontId="5" fillId="8" borderId="4" xfId="0" applyNumberFormat="1" applyFont="1" applyFill="1" applyBorder="1" applyAlignment="1">
      <alignment horizontal="right" vertical="center" wrapText="1"/>
    </xf>
    <xf numFmtId="38" fontId="5" fillId="7" borderId="4" xfId="0" applyNumberFormat="1" applyFont="1" applyFill="1" applyBorder="1" applyAlignment="1">
      <alignment horizontal="right" vertical="center" wrapText="1"/>
    </xf>
    <xf numFmtId="38" fontId="5" fillId="3" borderId="4" xfId="0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38" fontId="5" fillId="0" borderId="11" xfId="0" applyNumberFormat="1" applyFont="1" applyBorder="1" applyAlignment="1">
      <alignment horizontal="right" vertical="center" wrapText="1"/>
    </xf>
    <xf numFmtId="38" fontId="5" fillId="0" borderId="11" xfId="0" applyNumberFormat="1" applyFont="1" applyBorder="1" applyAlignment="1">
      <alignment horizontal="right"/>
    </xf>
    <xf numFmtId="0" fontId="3" fillId="4" borderId="4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38" fontId="4" fillId="0" borderId="6" xfId="0" applyNumberFormat="1" applyFont="1" applyBorder="1" applyAlignment="1">
      <alignment horizontal="right" vertical="center" wrapText="1"/>
    </xf>
    <xf numFmtId="38" fontId="4" fillId="0" borderId="1" xfId="0" applyNumberFormat="1" applyFont="1" applyBorder="1" applyProtection="1">
      <protection hidden="1"/>
    </xf>
    <xf numFmtId="38" fontId="4" fillId="0" borderId="4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38" fontId="4" fillId="8" borderId="4" xfId="0" applyNumberFormat="1" applyFont="1" applyFill="1" applyBorder="1" applyAlignment="1">
      <alignment horizontal="right"/>
    </xf>
    <xf numFmtId="0" fontId="4" fillId="0" borderId="14" xfId="0" applyFont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38" fontId="5" fillId="0" borderId="21" xfId="0" applyNumberFormat="1" applyFont="1" applyBorder="1" applyAlignment="1">
      <alignment horizontal="right" vertical="center" wrapText="1"/>
    </xf>
    <xf numFmtId="0" fontId="5" fillId="7" borderId="4" xfId="0" applyFont="1" applyFill="1" applyBorder="1" applyAlignment="1">
      <alignment vertical="center" wrapText="1"/>
    </xf>
    <xf numFmtId="0" fontId="5" fillId="7" borderId="4" xfId="0" applyFont="1" applyFill="1" applyBorder="1" applyAlignment="1">
      <alignment horizontal="center" vertical="center" wrapText="1"/>
    </xf>
    <xf numFmtId="38" fontId="5" fillId="7" borderId="4" xfId="0" applyNumberFormat="1" applyFont="1" applyFill="1" applyBorder="1" applyAlignment="1">
      <alignment horizontal="right"/>
    </xf>
    <xf numFmtId="38" fontId="4" fillId="0" borderId="1" xfId="0" applyNumberFormat="1" applyFont="1" applyBorder="1" applyAlignment="1">
      <alignment horizontal="right" vertical="center" wrapText="1"/>
    </xf>
    <xf numFmtId="38" fontId="5" fillId="0" borderId="23" xfId="0" applyNumberFormat="1" applyFont="1" applyBorder="1" applyAlignment="1">
      <alignment horizontal="right"/>
    </xf>
    <xf numFmtId="38" fontId="4" fillId="0" borderId="22" xfId="0" applyNumberFormat="1" applyFont="1" applyBorder="1" applyAlignment="1">
      <alignment horizontal="right" vertical="center" wrapText="1"/>
    </xf>
    <xf numFmtId="38" fontId="1" fillId="0" borderId="0" xfId="0" applyNumberFormat="1" applyFont="1"/>
    <xf numFmtId="38" fontId="4" fillId="10" borderId="6" xfId="0" applyNumberFormat="1" applyFont="1" applyFill="1" applyBorder="1" applyAlignment="1" applyProtection="1">
      <alignment horizontal="right" vertical="center" wrapText="1"/>
      <protection hidden="1"/>
    </xf>
    <xf numFmtId="38" fontId="4" fillId="10" borderId="2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22" xfId="0" applyFont="1" applyBorder="1" applyAlignment="1">
      <alignment horizontal="center" vertical="center" wrapText="1"/>
    </xf>
    <xf numFmtId="38" fontId="4" fillId="0" borderId="22" xfId="0" applyNumberFormat="1" applyFont="1" applyBorder="1" applyProtection="1">
      <protection hidden="1"/>
    </xf>
    <xf numFmtId="0" fontId="4" fillId="0" borderId="0" xfId="0" applyFont="1" applyBorder="1" applyAlignment="1">
      <alignment horizontal="center" vertical="center" wrapText="1"/>
    </xf>
    <xf numFmtId="0" fontId="12" fillId="0" borderId="0" xfId="3"/>
    <xf numFmtId="0" fontId="12" fillId="0" borderId="0" xfId="3" applyAlignment="1">
      <alignment horizontal="center"/>
    </xf>
    <xf numFmtId="0" fontId="12" fillId="0" borderId="0" xfId="3" applyBorder="1"/>
    <xf numFmtId="0" fontId="12" fillId="0" borderId="0" xfId="3" applyAlignment="1">
      <alignment horizontal="center"/>
    </xf>
    <xf numFmtId="0" fontId="31" fillId="0" borderId="0" xfId="3" applyFont="1" applyAlignment="1">
      <alignment horizontal="center"/>
    </xf>
    <xf numFmtId="0" fontId="31" fillId="0" borderId="0" xfId="3" applyFont="1" applyAlignment="1">
      <alignment horizontal="center"/>
    </xf>
    <xf numFmtId="0" fontId="12" fillId="0" borderId="35" xfId="3" applyBorder="1"/>
    <xf numFmtId="0" fontId="5" fillId="6" borderId="4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28" fillId="0" borderId="9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12" fillId="0" borderId="35" xfId="3" applyBorder="1" applyAlignment="1">
      <alignment horizontal="center"/>
    </xf>
    <xf numFmtId="3" fontId="4" fillId="0" borderId="22" xfId="0" applyNumberFormat="1" applyFont="1" applyBorder="1" applyAlignment="1">
      <alignment horizontal="right"/>
    </xf>
    <xf numFmtId="0" fontId="5" fillId="5" borderId="3" xfId="0" applyFont="1" applyFill="1" applyBorder="1" applyAlignment="1">
      <alignment horizontal="left" vertical="center" wrapText="1"/>
    </xf>
    <xf numFmtId="0" fontId="5" fillId="5" borderId="41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12" fillId="0" borderId="0" xfId="3" applyBorder="1" applyAlignment="1">
      <alignment horizontal="center"/>
    </xf>
    <xf numFmtId="0" fontId="12" fillId="0" borderId="0" xfId="3" applyBorder="1" applyAlignment="1">
      <alignment horizontal="center"/>
    </xf>
    <xf numFmtId="0" fontId="4" fillId="0" borderId="53" xfId="0" applyFont="1" applyBorder="1" applyAlignment="1">
      <alignment vertical="center" wrapText="1"/>
    </xf>
    <xf numFmtId="0" fontId="4" fillId="0" borderId="53" xfId="0" applyFont="1" applyBorder="1" applyAlignment="1">
      <alignment horizontal="center" vertical="center" wrapText="1"/>
    </xf>
    <xf numFmtId="38" fontId="4" fillId="0" borderId="53" xfId="0" applyNumberFormat="1" applyFont="1" applyBorder="1" applyProtection="1">
      <protection hidden="1"/>
    </xf>
    <xf numFmtId="0" fontId="4" fillId="0" borderId="56" xfId="0" applyFont="1" applyBorder="1" applyAlignment="1">
      <alignment vertical="center" wrapText="1"/>
    </xf>
    <xf numFmtId="0" fontId="4" fillId="0" borderId="56" xfId="0" applyFont="1" applyBorder="1" applyAlignment="1">
      <alignment horizontal="center" vertical="center" wrapText="1"/>
    </xf>
    <xf numFmtId="0" fontId="12" fillId="0" borderId="0" xfId="3" applyAlignment="1">
      <alignment horizontal="center"/>
    </xf>
    <xf numFmtId="0" fontId="1" fillId="0" borderId="0" xfId="0" applyFont="1" applyAlignment="1">
      <alignment horizontal="center"/>
    </xf>
    <xf numFmtId="0" fontId="31" fillId="0" borderId="0" xfId="3" applyFont="1" applyAlignment="1">
      <alignment horizontal="center"/>
    </xf>
    <xf numFmtId="0" fontId="12" fillId="0" borderId="0" xfId="3" applyBorder="1" applyAlignment="1">
      <alignment horizontal="center"/>
    </xf>
    <xf numFmtId="0" fontId="31" fillId="0" borderId="0" xfId="3" applyFont="1" applyBorder="1" applyAlignment="1">
      <alignment horizontal="center"/>
    </xf>
    <xf numFmtId="0" fontId="0" fillId="0" borderId="0" xfId="0" applyAlignment="1">
      <alignment horizontal="center"/>
    </xf>
    <xf numFmtId="38" fontId="28" fillId="0" borderId="4" xfId="0" applyNumberFormat="1" applyFont="1" applyBorder="1" applyAlignment="1">
      <alignment horizontal="center"/>
    </xf>
    <xf numFmtId="0" fontId="4" fillId="0" borderId="0" xfId="0" applyFont="1" applyBorder="1"/>
    <xf numFmtId="38" fontId="4" fillId="0" borderId="0" xfId="0" applyNumberFormat="1" applyFont="1" applyBorder="1" applyAlignment="1">
      <alignment horizontal="right" vertical="center" wrapText="1"/>
    </xf>
    <xf numFmtId="38" fontId="0" fillId="0" borderId="0" xfId="0" applyNumberFormat="1"/>
    <xf numFmtId="0" fontId="10" fillId="10" borderId="0" xfId="0" applyFont="1" applyFill="1" applyAlignment="1">
      <alignment horizontal="center"/>
    </xf>
    <xf numFmtId="14" fontId="11" fillId="10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6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7" fillId="0" borderId="56" xfId="0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168" fontId="20" fillId="0" borderId="14" xfId="0" applyNumberFormat="1" applyFont="1" applyBorder="1"/>
    <xf numFmtId="0" fontId="17" fillId="0" borderId="52" xfId="0" applyFont="1" applyBorder="1" applyAlignment="1">
      <alignment horizontal="center"/>
    </xf>
    <xf numFmtId="166" fontId="17" fillId="0" borderId="20" xfId="1" applyNumberFormat="1" applyFont="1" applyBorder="1"/>
    <xf numFmtId="166" fontId="20" fillId="0" borderId="20" xfId="1" applyNumberFormat="1" applyFont="1" applyBorder="1"/>
    <xf numFmtId="165" fontId="20" fillId="10" borderId="20" xfId="0" applyNumberFormat="1" applyFont="1" applyFill="1" applyBorder="1"/>
    <xf numFmtId="166" fontId="20" fillId="10" borderId="20" xfId="1" applyNumberFormat="1" applyFont="1" applyFill="1" applyBorder="1"/>
    <xf numFmtId="165" fontId="17" fillId="10" borderId="46" xfId="0" applyNumberFormat="1" applyFont="1" applyFill="1" applyBorder="1"/>
    <xf numFmtId="167" fontId="20" fillId="0" borderId="14" xfId="0" applyNumberFormat="1" applyFont="1" applyBorder="1"/>
    <xf numFmtId="165" fontId="20" fillId="0" borderId="0" xfId="0" applyNumberFormat="1" applyFont="1" applyBorder="1"/>
    <xf numFmtId="165" fontId="20" fillId="0" borderId="20" xfId="0" applyNumberFormat="1" applyFont="1" applyBorder="1"/>
    <xf numFmtId="165" fontId="17" fillId="0" borderId="46" xfId="0" applyNumberFormat="1" applyFont="1" applyBorder="1"/>
    <xf numFmtId="165" fontId="20" fillId="0" borderId="20" xfId="0" applyNumberFormat="1" applyFont="1" applyBorder="1" applyAlignment="1">
      <alignment horizontal="right"/>
    </xf>
    <xf numFmtId="166" fontId="20" fillId="0" borderId="0" xfId="1" applyNumberFormat="1" applyFont="1" applyBorder="1"/>
    <xf numFmtId="0" fontId="21" fillId="0" borderId="14" xfId="0" applyFont="1" applyBorder="1" applyAlignment="1">
      <alignment horizontal="centerContinuous"/>
    </xf>
    <xf numFmtId="166" fontId="22" fillId="0" borderId="0" xfId="1" applyNumberFormat="1" applyFont="1" applyBorder="1" applyAlignment="1">
      <alignment horizontal="centerContinuous"/>
    </xf>
    <xf numFmtId="0" fontId="22" fillId="0" borderId="0" xfId="0" applyFont="1" applyBorder="1" applyAlignment="1">
      <alignment horizontal="centerContinuous"/>
    </xf>
    <xf numFmtId="166" fontId="22" fillId="0" borderId="20" xfId="1" applyNumberFormat="1" applyFont="1" applyBorder="1" applyAlignment="1">
      <alignment horizontal="centerContinuous"/>
    </xf>
    <xf numFmtId="168" fontId="20" fillId="0" borderId="49" xfId="0" applyNumberFormat="1" applyFont="1" applyBorder="1"/>
    <xf numFmtId="166" fontId="20" fillId="0" borderId="50" xfId="1" applyNumberFormat="1" applyFont="1" applyBorder="1"/>
    <xf numFmtId="165" fontId="23" fillId="0" borderId="50" xfId="0" applyNumberFormat="1" applyFont="1" applyBorder="1"/>
    <xf numFmtId="166" fontId="20" fillId="0" borderId="51" xfId="1" applyNumberFormat="1" applyFont="1" applyBorder="1"/>
    <xf numFmtId="0" fontId="27" fillId="0" borderId="53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166" fontId="17" fillId="10" borderId="6" xfId="1" applyNumberFormat="1" applyFont="1" applyFill="1" applyBorder="1"/>
    <xf numFmtId="166" fontId="20" fillId="10" borderId="6" xfId="1" applyNumberFormat="1" applyFont="1" applyFill="1" applyBorder="1"/>
    <xf numFmtId="165" fontId="20" fillId="10" borderId="6" xfId="0" applyNumberFormat="1" applyFont="1" applyFill="1" applyBorder="1"/>
    <xf numFmtId="165" fontId="17" fillId="10" borderId="57" xfId="0" applyNumberFormat="1" applyFont="1" applyFill="1" applyBorder="1"/>
    <xf numFmtId="165" fontId="20" fillId="0" borderId="6" xfId="0" applyNumberFormat="1" applyFont="1" applyBorder="1"/>
    <xf numFmtId="165" fontId="17" fillId="0" borderId="57" xfId="0" applyNumberFormat="1" applyFont="1" applyBorder="1"/>
    <xf numFmtId="167" fontId="19" fillId="0" borderId="14" xfId="0" applyNumberFormat="1" applyFont="1" applyBorder="1"/>
    <xf numFmtId="167" fontId="19" fillId="10" borderId="14" xfId="0" applyNumberFormat="1" applyFont="1" applyFill="1" applyBorder="1"/>
    <xf numFmtId="167" fontId="19" fillId="0" borderId="49" xfId="0" applyNumberFormat="1" applyFont="1" applyBorder="1"/>
    <xf numFmtId="168" fontId="20" fillId="0" borderId="6" xfId="0" applyNumberFormat="1" applyFont="1" applyBorder="1"/>
    <xf numFmtId="168" fontId="17" fillId="0" borderId="2" xfId="0" applyNumberFormat="1" applyFont="1" applyBorder="1"/>
    <xf numFmtId="168" fontId="17" fillId="0" borderId="6" xfId="0" applyNumberFormat="1" applyFont="1" applyBorder="1"/>
    <xf numFmtId="167" fontId="20" fillId="0" borderId="6" xfId="0" applyNumberFormat="1" applyFont="1" applyBorder="1"/>
    <xf numFmtId="0" fontId="20" fillId="0" borderId="6" xfId="0" applyFont="1" applyBorder="1"/>
    <xf numFmtId="168" fontId="20" fillId="10" borderId="6" xfId="0" applyNumberFormat="1" applyFont="1" applyFill="1" applyBorder="1"/>
    <xf numFmtId="168" fontId="20" fillId="0" borderId="6" xfId="0" applyNumberFormat="1" applyFont="1" applyBorder="1" applyAlignment="1">
      <alignment wrapText="1"/>
    </xf>
    <xf numFmtId="0" fontId="26" fillId="0" borderId="6" xfId="0" applyFont="1" applyBorder="1"/>
    <xf numFmtId="168" fontId="20" fillId="0" borderId="0" xfId="0" applyNumberFormat="1" applyFont="1" applyBorder="1"/>
    <xf numFmtId="165" fontId="23" fillId="0" borderId="0" xfId="0" applyNumberFormat="1" applyFont="1" applyBorder="1"/>
    <xf numFmtId="0" fontId="5" fillId="5" borderId="3" xfId="0" applyFont="1" applyFill="1" applyBorder="1" applyAlignment="1">
      <alignment vertical="center" wrapText="1"/>
    </xf>
    <xf numFmtId="0" fontId="5" fillId="5" borderId="41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3" fillId="7" borderId="54" xfId="0" applyFont="1" applyFill="1" applyBorder="1" applyAlignment="1">
      <alignment vertical="center" wrapText="1"/>
    </xf>
    <xf numFmtId="0" fontId="3" fillId="7" borderId="55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1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1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1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6" borderId="3" xfId="0" applyFont="1" applyFill="1" applyBorder="1" applyAlignment="1">
      <alignment vertical="center" wrapText="1"/>
    </xf>
    <xf numFmtId="0" fontId="5" fillId="6" borderId="41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45" xfId="0" applyFont="1" applyBorder="1" applyAlignment="1">
      <alignment vertical="center" wrapText="1"/>
    </xf>
    <xf numFmtId="0" fontId="4" fillId="0" borderId="40" xfId="0" applyFont="1" applyBorder="1" applyAlignment="1">
      <alignment vertical="center" wrapText="1"/>
    </xf>
    <xf numFmtId="0" fontId="4" fillId="0" borderId="46" xfId="0" applyFont="1" applyBorder="1" applyAlignment="1">
      <alignment vertical="center" wrapText="1"/>
    </xf>
    <xf numFmtId="0" fontId="4" fillId="0" borderId="47" xfId="0" applyFont="1" applyBorder="1" applyAlignment="1">
      <alignment vertical="center" wrapText="1"/>
    </xf>
    <xf numFmtId="0" fontId="4" fillId="0" borderId="43" xfId="0" applyFont="1" applyBorder="1" applyAlignment="1">
      <alignment vertical="center" wrapText="1"/>
    </xf>
    <xf numFmtId="0" fontId="4" fillId="0" borderId="48" xfId="0" applyFont="1" applyBorder="1" applyAlignment="1">
      <alignment vertical="center" wrapText="1"/>
    </xf>
    <xf numFmtId="0" fontId="4" fillId="0" borderId="49" xfId="0" applyFont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0" fontId="4" fillId="0" borderId="5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39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41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3" fillId="7" borderId="41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1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5" fillId="0" borderId="10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5" borderId="55" xfId="0" applyFont="1" applyFill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5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2" fillId="0" borderId="0" xfId="3" applyAlignment="1">
      <alignment horizont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41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12" fillId="0" borderId="35" xfId="3" applyBorder="1" applyAlignment="1">
      <alignment horizontal="center"/>
    </xf>
    <xf numFmtId="0" fontId="4" fillId="0" borderId="42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1" fillId="10" borderId="0" xfId="0" applyFont="1" applyFill="1" applyAlignment="1">
      <alignment horizontal="center"/>
    </xf>
    <xf numFmtId="0" fontId="31" fillId="0" borderId="0" xfId="3" applyFont="1" applyAlignment="1">
      <alignment horizontal="center"/>
    </xf>
    <xf numFmtId="0" fontId="4" fillId="10" borderId="14" xfId="0" applyFont="1" applyFill="1" applyBorder="1" applyAlignment="1">
      <alignment horizontal="left" vertical="center" wrapText="1"/>
    </xf>
    <xf numFmtId="0" fontId="4" fillId="10" borderId="0" xfId="0" applyFont="1" applyFill="1" applyBorder="1" applyAlignment="1">
      <alignment horizontal="left" vertical="center" wrapText="1"/>
    </xf>
    <xf numFmtId="0" fontId="4" fillId="10" borderId="20" xfId="0" applyFont="1" applyFill="1" applyBorder="1" applyAlignment="1">
      <alignment horizontal="left" vertical="center" wrapText="1"/>
    </xf>
    <xf numFmtId="0" fontId="12" fillId="0" borderId="0" xfId="3" applyBorder="1" applyAlignment="1">
      <alignment horizontal="center"/>
    </xf>
    <xf numFmtId="0" fontId="31" fillId="0" borderId="0" xfId="3" applyFont="1" applyBorder="1" applyAlignment="1">
      <alignment horizontal="center"/>
    </xf>
    <xf numFmtId="0" fontId="28" fillId="0" borderId="5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14" fillId="9" borderId="0" xfId="0" applyFont="1" applyFill="1" applyAlignment="1">
      <alignment horizontal="center"/>
    </xf>
    <xf numFmtId="0" fontId="9" fillId="10" borderId="31" xfId="0" applyFont="1" applyFill="1" applyBorder="1" applyAlignment="1">
      <alignment horizontal="center" vertical="center"/>
    </xf>
    <xf numFmtId="0" fontId="9" fillId="10" borderId="34" xfId="0" applyFont="1" applyFill="1" applyBorder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9" fillId="10" borderId="24" xfId="0" applyFont="1" applyFill="1" applyBorder="1" applyAlignment="1">
      <alignment horizontal="center" vertical="center"/>
    </xf>
    <xf numFmtId="0" fontId="9" fillId="10" borderId="30" xfId="0" applyFont="1" applyFill="1" applyBorder="1" applyAlignment="1">
      <alignment horizontal="center" vertical="center"/>
    </xf>
    <xf numFmtId="0" fontId="9" fillId="10" borderId="33" xfId="0" applyFont="1" applyFill="1" applyBorder="1" applyAlignment="1">
      <alignment horizontal="center" vertical="center"/>
    </xf>
    <xf numFmtId="0" fontId="9" fillId="10" borderId="25" xfId="0" applyFont="1" applyFill="1" applyBorder="1" applyAlignment="1">
      <alignment horizontal="center" vertical="center"/>
    </xf>
    <xf numFmtId="0" fontId="9" fillId="10" borderId="26" xfId="0" applyFont="1" applyFill="1" applyBorder="1" applyAlignment="1">
      <alignment horizontal="center" vertical="center"/>
    </xf>
    <xf numFmtId="0" fontId="9" fillId="10" borderId="27" xfId="0" applyFont="1" applyFill="1" applyBorder="1" applyAlignment="1">
      <alignment horizontal="center" vertical="center"/>
    </xf>
    <xf numFmtId="0" fontId="9" fillId="10" borderId="29" xfId="0" applyFont="1" applyFill="1" applyBorder="1" applyAlignment="1">
      <alignment horizontal="center" vertical="center"/>
    </xf>
    <xf numFmtId="0" fontId="9" fillId="10" borderId="32" xfId="0" applyFont="1" applyFill="1" applyBorder="1" applyAlignment="1">
      <alignment horizontal="center" vertical="center"/>
    </xf>
    <xf numFmtId="0" fontId="9" fillId="10" borderId="36" xfId="0" applyFont="1" applyFill="1" applyBorder="1" applyAlignment="1">
      <alignment horizontal="center" vertical="center"/>
    </xf>
  </cellXfs>
  <cellStyles count="15">
    <cellStyle name="Euro" xfId="4"/>
    <cellStyle name="Excel Built-in Normal" xfId="5"/>
    <cellStyle name="Millares" xfId="1" builtinId="3"/>
    <cellStyle name="Millares 2" xfId="7"/>
    <cellStyle name="Millares 3" xfId="8"/>
    <cellStyle name="Millares 4" xfId="9"/>
    <cellStyle name="Millares 5" xfId="6"/>
    <cellStyle name="Millares_SOMMERFELD - Evolucion del PN al 31-12-2001" xfId="2"/>
    <cellStyle name="Normal" xfId="0" builtinId="0"/>
    <cellStyle name="Normal 10" xfId="10"/>
    <cellStyle name="Normal 2" xfId="11"/>
    <cellStyle name="Normal 3" xfId="3"/>
    <cellStyle name="Normal 9" xfId="12"/>
    <cellStyle name="Porcentaje 2" xfId="13"/>
    <cellStyle name="Porcentual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2</xdr:col>
      <xdr:colOff>771525</xdr:colOff>
      <xdr:row>8</xdr:row>
      <xdr:rowOff>200026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1781175" cy="1047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169157</xdr:rowOff>
    </xdr:from>
    <xdr:to>
      <xdr:col>2</xdr:col>
      <xdr:colOff>752475</xdr:colOff>
      <xdr:row>6</xdr:row>
      <xdr:rowOff>58939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69157"/>
          <a:ext cx="1809750" cy="1099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22413</xdr:colOff>
      <xdr:row>0</xdr:row>
      <xdr:rowOff>67235</xdr:rowOff>
    </xdr:from>
    <xdr:to>
      <xdr:col>0</xdr:col>
      <xdr:colOff>1803588</xdr:colOff>
      <xdr:row>8</xdr:row>
      <xdr:rowOff>21851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3" y="67235"/>
          <a:ext cx="178117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123265</xdr:colOff>
      <xdr:row>0</xdr:row>
      <xdr:rowOff>56028</xdr:rowOff>
    </xdr:from>
    <xdr:to>
      <xdr:col>1</xdr:col>
      <xdr:colOff>1557618</xdr:colOff>
      <xdr:row>5</xdr:row>
      <xdr:rowOff>66455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294" y="56028"/>
          <a:ext cx="1434353" cy="974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1"/>
  <sheetViews>
    <sheetView tabSelected="1" topLeftCell="A166" zoomScaleNormal="100" zoomScaleSheetLayoutView="100" workbookViewId="0">
      <selection activeCell="I182" sqref="I182"/>
    </sheetView>
  </sheetViews>
  <sheetFormatPr baseColWidth="10" defaultRowHeight="14.25"/>
  <cols>
    <col min="1" max="1" width="2.625" customWidth="1"/>
    <col min="2" max="2" width="11.875" style="209" customWidth="1"/>
    <col min="3" max="3" width="32.125" style="88" customWidth="1"/>
    <col min="4" max="5" width="11.375" style="88" customWidth="1"/>
    <col min="6" max="7" width="12.125" style="162" customWidth="1"/>
  </cols>
  <sheetData>
    <row r="1" spans="2:10" hidden="1">
      <c r="B1" s="176"/>
      <c r="F1" s="89">
        <v>1000000</v>
      </c>
      <c r="G1" s="90"/>
    </row>
    <row r="2" spans="2:10" hidden="1">
      <c r="B2" s="203"/>
      <c r="C2" s="1" t="s">
        <v>0</v>
      </c>
      <c r="D2" s="1"/>
      <c r="E2" s="1"/>
      <c r="F2" s="15">
        <v>0</v>
      </c>
      <c r="G2" s="15">
        <v>0</v>
      </c>
    </row>
    <row r="3" spans="2:10" ht="18.75" hidden="1">
      <c r="B3" s="2"/>
      <c r="C3" s="1" t="s">
        <v>1</v>
      </c>
      <c r="D3" s="1"/>
      <c r="E3" s="1"/>
      <c r="F3" s="15">
        <v>0</v>
      </c>
      <c r="G3" s="15">
        <v>0</v>
      </c>
    </row>
    <row r="4" spans="2:10" s="83" customFormat="1" ht="18.75">
      <c r="B4" s="81"/>
      <c r="C4" s="80"/>
      <c r="D4" s="80"/>
      <c r="E4" s="80"/>
      <c r="F4" s="82"/>
      <c r="G4" s="82"/>
    </row>
    <row r="5" spans="2:10" s="83" customFormat="1" ht="9.75" customHeight="1">
      <c r="B5" s="81"/>
      <c r="C5" s="80"/>
      <c r="D5" s="80"/>
      <c r="E5" s="80"/>
      <c r="F5" s="82"/>
      <c r="G5" s="82"/>
    </row>
    <row r="6" spans="2:10" s="83" customFormat="1" ht="12.75" customHeight="1">
      <c r="B6" s="81"/>
      <c r="C6" s="80"/>
      <c r="D6" s="80"/>
      <c r="E6" s="80"/>
      <c r="F6" s="82"/>
      <c r="G6" s="82"/>
    </row>
    <row r="7" spans="2:10" s="83" customFormat="1" ht="12.75" customHeight="1">
      <c r="B7" s="81"/>
      <c r="C7" s="80"/>
      <c r="D7" s="80"/>
      <c r="E7" s="80"/>
      <c r="F7" s="82"/>
      <c r="G7" s="82"/>
    </row>
    <row r="8" spans="2:10" s="83" customFormat="1" ht="12.75" customHeight="1">
      <c r="B8" s="81"/>
      <c r="C8" s="80"/>
      <c r="D8" s="80"/>
      <c r="E8" s="80"/>
      <c r="F8" s="82"/>
      <c r="G8" s="82"/>
    </row>
    <row r="9" spans="2:10" s="21" customFormat="1" ht="19.5">
      <c r="B9" s="201"/>
      <c r="C9" s="84" t="s">
        <v>334</v>
      </c>
      <c r="D9" s="84"/>
      <c r="E9" s="84"/>
      <c r="F9" s="84"/>
      <c r="G9" s="84"/>
      <c r="I9" s="84"/>
      <c r="J9" s="84"/>
    </row>
    <row r="10" spans="2:10" s="21" customFormat="1" ht="19.5">
      <c r="B10" s="201"/>
      <c r="C10" s="84" t="s">
        <v>335</v>
      </c>
      <c r="D10" s="84"/>
      <c r="E10" s="84"/>
      <c r="F10" s="84"/>
      <c r="G10" s="84"/>
      <c r="I10" s="84"/>
      <c r="J10" s="84"/>
    </row>
    <row r="11" spans="2:10" s="21" customFormat="1" ht="18">
      <c r="B11" s="202"/>
      <c r="C11" s="85" t="s">
        <v>247</v>
      </c>
      <c r="D11" s="85"/>
      <c r="E11" s="85"/>
      <c r="F11" s="85"/>
      <c r="G11" s="85"/>
      <c r="I11" s="85"/>
      <c r="J11" s="85"/>
    </row>
    <row r="12" spans="2:10" ht="19.5" customHeight="1">
      <c r="B12" s="196"/>
      <c r="C12" s="346" t="s">
        <v>333</v>
      </c>
      <c r="D12" s="346"/>
      <c r="E12" s="346"/>
      <c r="F12" s="346"/>
      <c r="G12" s="346"/>
    </row>
    <row r="13" spans="2:10" ht="19.5" customHeight="1" thickBot="1">
      <c r="B13" s="87"/>
      <c r="C13" s="86"/>
      <c r="D13" s="86"/>
      <c r="E13" s="86"/>
      <c r="F13" s="86"/>
      <c r="G13" s="86"/>
    </row>
    <row r="14" spans="2:10" ht="15" thickBot="1">
      <c r="B14" s="177" t="s">
        <v>3</v>
      </c>
      <c r="C14" s="335" t="s">
        <v>2</v>
      </c>
      <c r="D14" s="336"/>
      <c r="E14" s="337"/>
      <c r="F14" s="91" t="s">
        <v>244</v>
      </c>
      <c r="G14" s="91" t="s">
        <v>244</v>
      </c>
    </row>
    <row r="15" spans="2:10" ht="15" thickBot="1">
      <c r="B15" s="178" t="s">
        <v>4</v>
      </c>
      <c r="C15" s="330"/>
      <c r="D15" s="331"/>
      <c r="E15" s="332"/>
      <c r="F15" s="92">
        <v>45657</v>
      </c>
      <c r="G15" s="92">
        <v>45291</v>
      </c>
    </row>
    <row r="16" spans="2:10" ht="16.5" thickBot="1">
      <c r="B16" s="93">
        <v>10000000000</v>
      </c>
      <c r="C16" s="339" t="s">
        <v>5</v>
      </c>
      <c r="D16" s="340"/>
      <c r="E16" s="341"/>
      <c r="F16" s="94">
        <v>4232536.3993769996</v>
      </c>
      <c r="G16" s="94">
        <v>3942848.3182290001</v>
      </c>
    </row>
    <row r="17" spans="2:7" ht="15" thickBot="1">
      <c r="B17" s="95">
        <v>11000000000</v>
      </c>
      <c r="C17" s="317" t="s">
        <v>6</v>
      </c>
      <c r="D17" s="318"/>
      <c r="E17" s="319"/>
      <c r="F17" s="17">
        <v>1603124.2680780001</v>
      </c>
      <c r="G17" s="17">
        <v>1628022.5767989999</v>
      </c>
    </row>
    <row r="18" spans="2:7" ht="15" thickBot="1">
      <c r="B18" s="97">
        <v>11100000000</v>
      </c>
      <c r="C18" s="311" t="s">
        <v>7</v>
      </c>
      <c r="D18" s="312"/>
      <c r="E18" s="313"/>
      <c r="F18" s="98">
        <v>75474.700253000003</v>
      </c>
      <c r="G18" s="98">
        <f>+G19+G21</f>
        <v>74673.928294999991</v>
      </c>
    </row>
    <row r="19" spans="2:7" ht="15" thickBot="1">
      <c r="B19" s="100">
        <v>11101000000</v>
      </c>
      <c r="C19" s="308" t="s">
        <v>8</v>
      </c>
      <c r="D19" s="309"/>
      <c r="E19" s="310"/>
      <c r="F19" s="101">
        <v>8689.5350780000008</v>
      </c>
      <c r="G19" s="101">
        <f>+G20</f>
        <v>15708.581176</v>
      </c>
    </row>
    <row r="20" spans="2:7" ht="15" thickBot="1">
      <c r="B20" s="103">
        <v>11101010000</v>
      </c>
      <c r="C20" s="278" t="s">
        <v>9</v>
      </c>
      <c r="D20" s="279"/>
      <c r="E20" s="280"/>
      <c r="F20" s="18">
        <v>8689.5350780000008</v>
      </c>
      <c r="G20" s="104">
        <f>9058.581176+6650</f>
        <v>15708.581176</v>
      </c>
    </row>
    <row r="21" spans="2:7" ht="15" thickBot="1">
      <c r="B21" s="100">
        <v>11102000000</v>
      </c>
      <c r="C21" s="308" t="s">
        <v>10</v>
      </c>
      <c r="D21" s="309"/>
      <c r="E21" s="310"/>
      <c r="F21" s="101">
        <v>66785.165175000002</v>
      </c>
      <c r="G21" s="101">
        <v>58965.347118999998</v>
      </c>
    </row>
    <row r="22" spans="2:7">
      <c r="B22" s="12">
        <v>11102010000</v>
      </c>
      <c r="C22" s="299" t="s">
        <v>11</v>
      </c>
      <c r="D22" s="300"/>
      <c r="E22" s="301"/>
      <c r="F22" s="18">
        <v>0</v>
      </c>
      <c r="G22" s="104">
        <v>-686.68002999999999</v>
      </c>
    </row>
    <row r="23" spans="2:7" ht="15" thickBot="1">
      <c r="B23" s="4">
        <v>11102020000</v>
      </c>
      <c r="C23" s="305" t="s">
        <v>12</v>
      </c>
      <c r="D23" s="306"/>
      <c r="E23" s="307"/>
      <c r="F23" s="18">
        <v>66785.165175000002</v>
      </c>
      <c r="G23" s="104">
        <v>59652.027149000001</v>
      </c>
    </row>
    <row r="24" spans="2:7" ht="15" thickBot="1">
      <c r="B24" s="97"/>
      <c r="C24" s="311" t="s">
        <v>332</v>
      </c>
      <c r="D24" s="312"/>
      <c r="E24" s="313"/>
      <c r="F24" s="98">
        <v>63532.381904999995</v>
      </c>
      <c r="G24" s="98">
        <v>7415.669371</v>
      </c>
    </row>
    <row r="25" spans="2:7">
      <c r="B25" s="4">
        <v>11102030000</v>
      </c>
      <c r="C25" s="299" t="s">
        <v>13</v>
      </c>
      <c r="D25" s="300"/>
      <c r="E25" s="301"/>
      <c r="F25" s="18">
        <v>55461.782959999997</v>
      </c>
      <c r="G25" s="18">
        <v>7415.669371</v>
      </c>
    </row>
    <row r="26" spans="2:7" ht="15" thickBot="1">
      <c r="B26" s="4">
        <v>11102040000</v>
      </c>
      <c r="C26" s="305" t="s">
        <v>14</v>
      </c>
      <c r="D26" s="306"/>
      <c r="E26" s="307"/>
      <c r="F26" s="18">
        <v>8070.5989449999997</v>
      </c>
      <c r="G26" s="18">
        <v>0</v>
      </c>
    </row>
    <row r="27" spans="2:7" ht="15" thickBot="1">
      <c r="B27" s="97">
        <v>11200000000</v>
      </c>
      <c r="C27" s="181" t="s">
        <v>15</v>
      </c>
      <c r="D27" s="182"/>
      <c r="E27" s="183"/>
      <c r="F27" s="105">
        <v>915348.75529</v>
      </c>
      <c r="G27" s="105">
        <f>+G28+G36+G38+G44</f>
        <v>884582.96721499995</v>
      </c>
    </row>
    <row r="28" spans="2:7" ht="15" thickBot="1">
      <c r="B28" s="8">
        <v>11201000000</v>
      </c>
      <c r="C28" s="308" t="s">
        <v>16</v>
      </c>
      <c r="D28" s="309"/>
      <c r="E28" s="310"/>
      <c r="F28" s="106">
        <v>559008.12526300002</v>
      </c>
      <c r="G28" s="106">
        <v>556703.63439100003</v>
      </c>
    </row>
    <row r="29" spans="2:7">
      <c r="B29" s="12">
        <v>11201010000</v>
      </c>
      <c r="C29" s="299" t="s">
        <v>17</v>
      </c>
      <c r="D29" s="300"/>
      <c r="E29" s="301"/>
      <c r="F29" s="18">
        <v>363687.73540499597</v>
      </c>
      <c r="G29" s="18">
        <v>318291.69550067402</v>
      </c>
    </row>
    <row r="30" spans="2:7" s="83" customFormat="1">
      <c r="B30" s="107">
        <v>11201020000</v>
      </c>
      <c r="C30" s="348" t="s">
        <v>18</v>
      </c>
      <c r="D30" s="349"/>
      <c r="E30" s="350"/>
      <c r="F30" s="104">
        <v>67910.203511</v>
      </c>
      <c r="G30" s="104">
        <v>107207.86093</v>
      </c>
    </row>
    <row r="31" spans="2:7" s="83" customFormat="1">
      <c r="B31" s="107">
        <v>11201050000</v>
      </c>
      <c r="C31" s="348" t="s">
        <v>19</v>
      </c>
      <c r="D31" s="349"/>
      <c r="E31" s="350"/>
      <c r="F31" s="108">
        <v>94080.145149999997</v>
      </c>
      <c r="G31" s="108">
        <v>84565.665376999998</v>
      </c>
    </row>
    <row r="32" spans="2:7" s="83" customFormat="1">
      <c r="B32" s="107">
        <v>11201060000</v>
      </c>
      <c r="C32" s="348" t="s">
        <v>20</v>
      </c>
      <c r="D32" s="349"/>
      <c r="E32" s="350"/>
      <c r="F32" s="104">
        <v>30571.138816004001</v>
      </c>
      <c r="G32" s="104">
        <v>43918.505330325999</v>
      </c>
    </row>
    <row r="33" spans="2:8" s="83" customFormat="1">
      <c r="B33" s="107">
        <v>11201080000</v>
      </c>
      <c r="C33" s="348" t="s">
        <v>21</v>
      </c>
      <c r="D33" s="349"/>
      <c r="E33" s="350"/>
      <c r="F33" s="104">
        <v>2138.4433709999998</v>
      </c>
      <c r="G33" s="104">
        <v>3097.3117189999998</v>
      </c>
    </row>
    <row r="34" spans="2:8" s="83" customFormat="1">
      <c r="B34" s="107">
        <v>11201090000</v>
      </c>
      <c r="C34" s="348" t="s">
        <v>22</v>
      </c>
      <c r="D34" s="349"/>
      <c r="E34" s="350"/>
      <c r="F34" s="104">
        <v>3172.2194589999999</v>
      </c>
      <c r="G34" s="104">
        <v>2174.3559829999999</v>
      </c>
    </row>
    <row r="35" spans="2:8" ht="15" thickBot="1">
      <c r="B35" s="109">
        <v>11201990000</v>
      </c>
      <c r="C35" s="330" t="s">
        <v>23</v>
      </c>
      <c r="D35" s="331"/>
      <c r="E35" s="332"/>
      <c r="F35" s="18">
        <v>-2551.7604489999999</v>
      </c>
      <c r="G35" s="18">
        <v>-2551.7604489999999</v>
      </c>
    </row>
    <row r="36" spans="2:8" ht="15" thickBot="1">
      <c r="B36" s="8">
        <v>11202000000</v>
      </c>
      <c r="C36" s="308" t="s">
        <v>24</v>
      </c>
      <c r="D36" s="309"/>
      <c r="E36" s="310"/>
      <c r="F36" s="106">
        <v>51663.84893</v>
      </c>
      <c r="G36" s="106">
        <v>45667.593011999998</v>
      </c>
    </row>
    <row r="37" spans="2:8" ht="15" thickBot="1">
      <c r="B37" s="12">
        <v>11202010000</v>
      </c>
      <c r="C37" s="278" t="s">
        <v>25</v>
      </c>
      <c r="D37" s="279"/>
      <c r="E37" s="280"/>
      <c r="F37" s="18">
        <v>51663.84893</v>
      </c>
      <c r="G37" s="18">
        <v>45667.593011999998</v>
      </c>
    </row>
    <row r="38" spans="2:8" ht="15" thickBot="1">
      <c r="B38" s="8">
        <v>11203000000</v>
      </c>
      <c r="C38" s="308" t="s">
        <v>26</v>
      </c>
      <c r="D38" s="309"/>
      <c r="E38" s="310"/>
      <c r="F38" s="110">
        <f>SUM(F39:F43)</f>
        <v>263225.14132</v>
      </c>
      <c r="G38" s="110">
        <f>SUM(G39:G43)</f>
        <v>222905.584378</v>
      </c>
      <c r="H38" s="200"/>
    </row>
    <row r="39" spans="2:8">
      <c r="B39" s="4">
        <v>11203010000</v>
      </c>
      <c r="C39" s="299" t="s">
        <v>27</v>
      </c>
      <c r="D39" s="300"/>
      <c r="E39" s="301"/>
      <c r="F39" s="18">
        <v>2618.0751030000001</v>
      </c>
      <c r="G39" s="104">
        <v>0</v>
      </c>
    </row>
    <row r="40" spans="2:8">
      <c r="B40" s="4">
        <v>11203020000</v>
      </c>
      <c r="C40" s="302" t="s">
        <v>28</v>
      </c>
      <c r="D40" s="303"/>
      <c r="E40" s="304"/>
      <c r="F40" s="18">
        <v>29937.571853000001</v>
      </c>
      <c r="G40" s="18">
        <v>7782.1946969999999</v>
      </c>
    </row>
    <row r="41" spans="2:8">
      <c r="B41" s="4">
        <v>11203040000</v>
      </c>
      <c r="C41" s="302" t="s">
        <v>29</v>
      </c>
      <c r="D41" s="303"/>
      <c r="E41" s="304"/>
      <c r="F41" s="18">
        <v>0</v>
      </c>
      <c r="G41" s="18">
        <v>0</v>
      </c>
    </row>
    <row r="42" spans="2:8">
      <c r="B42" s="4">
        <v>11203060000</v>
      </c>
      <c r="C42" s="302" t="s">
        <v>30</v>
      </c>
      <c r="D42" s="303"/>
      <c r="E42" s="304"/>
      <c r="F42" s="18">
        <v>246137.45813099999</v>
      </c>
      <c r="G42" s="18">
        <v>230387.236435</v>
      </c>
    </row>
    <row r="43" spans="2:8" ht="26.25" customHeight="1" thickBot="1">
      <c r="B43" s="10">
        <v>11203990000</v>
      </c>
      <c r="C43" s="330" t="s">
        <v>31</v>
      </c>
      <c r="D43" s="331"/>
      <c r="E43" s="332"/>
      <c r="F43" s="111">
        <v>-15467.963766999999</v>
      </c>
      <c r="G43" s="111">
        <v>-15263.846754</v>
      </c>
    </row>
    <row r="44" spans="2:8" ht="15" thickBot="1">
      <c r="B44" s="8">
        <v>11204000000</v>
      </c>
      <c r="C44" s="308" t="s">
        <v>32</v>
      </c>
      <c r="D44" s="309"/>
      <c r="E44" s="310"/>
      <c r="F44" s="110">
        <v>41451.639776999997</v>
      </c>
      <c r="G44" s="110">
        <v>59306.155434</v>
      </c>
    </row>
    <row r="45" spans="2:8">
      <c r="B45" s="12">
        <v>11204010000</v>
      </c>
      <c r="C45" s="299" t="s">
        <v>33</v>
      </c>
      <c r="D45" s="300"/>
      <c r="E45" s="301"/>
      <c r="F45" s="18">
        <v>28853.021979000001</v>
      </c>
      <c r="G45" s="18">
        <v>31013.355413000001</v>
      </c>
    </row>
    <row r="46" spans="2:8">
      <c r="B46" s="4">
        <v>11204020000</v>
      </c>
      <c r="C46" s="302" t="s">
        <v>34</v>
      </c>
      <c r="D46" s="303"/>
      <c r="E46" s="304"/>
      <c r="F46" s="18">
        <v>0</v>
      </c>
      <c r="G46" s="18">
        <v>0</v>
      </c>
    </row>
    <row r="47" spans="2:8">
      <c r="B47" s="4">
        <v>11204040000</v>
      </c>
      <c r="C47" s="302" t="s">
        <v>35</v>
      </c>
      <c r="D47" s="303"/>
      <c r="E47" s="304"/>
      <c r="F47" s="18">
        <v>10504.020736</v>
      </c>
      <c r="G47" s="18">
        <v>24356.832880000002</v>
      </c>
    </row>
    <row r="48" spans="2:8" ht="15" thickBot="1">
      <c r="B48" s="14">
        <v>11204070000</v>
      </c>
      <c r="C48" s="343" t="s">
        <v>36</v>
      </c>
      <c r="D48" s="344"/>
      <c r="E48" s="345"/>
      <c r="F48" s="166">
        <v>2094.5970619999998</v>
      </c>
      <c r="G48" s="166">
        <v>3935.9671410000001</v>
      </c>
    </row>
    <row r="49" spans="2:7" ht="15" thickBot="1">
      <c r="B49" s="97">
        <v>11300000000</v>
      </c>
      <c r="C49" s="311" t="s">
        <v>37</v>
      </c>
      <c r="D49" s="312"/>
      <c r="E49" s="313"/>
      <c r="F49" s="105">
        <v>544395.99213100004</v>
      </c>
      <c r="G49" s="105">
        <v>657914.83768400003</v>
      </c>
    </row>
    <row r="50" spans="2:7" ht="15" thickBot="1">
      <c r="B50" s="8">
        <v>11301000000</v>
      </c>
      <c r="C50" s="308" t="s">
        <v>37</v>
      </c>
      <c r="D50" s="309"/>
      <c r="E50" s="310"/>
      <c r="F50" s="110">
        <v>544395.99213100004</v>
      </c>
      <c r="G50" s="110">
        <v>657914.83768400003</v>
      </c>
    </row>
    <row r="51" spans="2:7">
      <c r="B51" s="12">
        <v>11301010000</v>
      </c>
      <c r="C51" s="299" t="s">
        <v>38</v>
      </c>
      <c r="D51" s="300"/>
      <c r="E51" s="301"/>
      <c r="F51" s="18">
        <v>116988.680662</v>
      </c>
      <c r="G51" s="18">
        <v>110088.44068699999</v>
      </c>
    </row>
    <row r="52" spans="2:7">
      <c r="B52" s="4">
        <v>11301020000</v>
      </c>
      <c r="C52" s="302" t="s">
        <v>39</v>
      </c>
      <c r="D52" s="303"/>
      <c r="E52" s="304"/>
      <c r="F52" s="18">
        <v>34861.089402999998</v>
      </c>
      <c r="G52" s="18">
        <v>81339.837033000003</v>
      </c>
    </row>
    <row r="53" spans="2:7">
      <c r="B53" s="4">
        <v>11301030000</v>
      </c>
      <c r="C53" s="302" t="s">
        <v>40</v>
      </c>
      <c r="D53" s="303"/>
      <c r="E53" s="304"/>
      <c r="F53" s="18">
        <v>828.67548399999998</v>
      </c>
      <c r="G53" s="18">
        <v>856.77983900000004</v>
      </c>
    </row>
    <row r="54" spans="2:7">
      <c r="B54" s="4">
        <v>11301200000</v>
      </c>
      <c r="C54" s="302" t="s">
        <v>41</v>
      </c>
      <c r="D54" s="303"/>
      <c r="E54" s="304"/>
      <c r="F54" s="112">
        <v>0</v>
      </c>
      <c r="G54" s="112">
        <v>0</v>
      </c>
    </row>
    <row r="55" spans="2:7">
      <c r="B55" s="4">
        <v>11301040000</v>
      </c>
      <c r="C55" s="302" t="s">
        <v>30</v>
      </c>
      <c r="D55" s="303"/>
      <c r="E55" s="304"/>
      <c r="F55" s="18">
        <v>108155.35399600001</v>
      </c>
      <c r="G55" s="18">
        <v>123928.632952</v>
      </c>
    </row>
    <row r="56" spans="2:7">
      <c r="B56" s="4">
        <v>11301050000</v>
      </c>
      <c r="C56" s="302" t="s">
        <v>42</v>
      </c>
      <c r="D56" s="303"/>
      <c r="E56" s="304"/>
      <c r="F56" s="18">
        <v>12274.847686999999</v>
      </c>
      <c r="G56" s="18">
        <v>45795.283459999999</v>
      </c>
    </row>
    <row r="57" spans="2:7">
      <c r="B57" s="4">
        <v>11301060000</v>
      </c>
      <c r="C57" s="302" t="s">
        <v>43</v>
      </c>
      <c r="D57" s="303"/>
      <c r="E57" s="304"/>
      <c r="F57" s="18">
        <v>193739.56408700001</v>
      </c>
      <c r="G57" s="18">
        <v>234143.73619200001</v>
      </c>
    </row>
    <row r="58" spans="2:7" ht="15" thickBot="1">
      <c r="B58" s="4">
        <v>11301070000</v>
      </c>
      <c r="C58" s="305" t="s">
        <v>29</v>
      </c>
      <c r="D58" s="306"/>
      <c r="E58" s="307"/>
      <c r="F58" s="18">
        <v>77547.780811999997</v>
      </c>
      <c r="G58" s="18">
        <v>61762.127521000002</v>
      </c>
    </row>
    <row r="59" spans="2:7" ht="15" thickBot="1">
      <c r="B59" s="97">
        <v>11400000000</v>
      </c>
      <c r="C59" s="311" t="s">
        <v>44</v>
      </c>
      <c r="D59" s="312"/>
      <c r="E59" s="313"/>
      <c r="F59" s="105">
        <v>4372.4384989999999</v>
      </c>
      <c r="G59" s="105">
        <v>3434.8254139999999</v>
      </c>
    </row>
    <row r="60" spans="2:7" ht="15" thickBot="1">
      <c r="B60" s="8">
        <v>11402000000</v>
      </c>
      <c r="C60" s="308" t="s">
        <v>45</v>
      </c>
      <c r="D60" s="309"/>
      <c r="E60" s="310"/>
      <c r="F60" s="106">
        <v>4372.4384989999999</v>
      </c>
      <c r="G60" s="106">
        <v>3434.8254139999999</v>
      </c>
    </row>
    <row r="61" spans="2:7">
      <c r="B61" s="12">
        <v>11402010000</v>
      </c>
      <c r="C61" s="299" t="s">
        <v>46</v>
      </c>
      <c r="D61" s="300"/>
      <c r="E61" s="301"/>
      <c r="F61" s="18">
        <v>399.95098300000001</v>
      </c>
      <c r="G61" s="18">
        <v>352.62073800000002</v>
      </c>
    </row>
    <row r="62" spans="2:7">
      <c r="B62" s="4">
        <v>11402030000</v>
      </c>
      <c r="C62" s="302" t="s">
        <v>47</v>
      </c>
      <c r="D62" s="303"/>
      <c r="E62" s="304"/>
      <c r="F62" s="18">
        <v>3151.5239110000002</v>
      </c>
      <c r="G62" s="18">
        <v>2481.9849290000002</v>
      </c>
    </row>
    <row r="63" spans="2:7" ht="15" thickBot="1">
      <c r="B63" s="4">
        <v>11402040000</v>
      </c>
      <c r="C63" s="305" t="s">
        <v>48</v>
      </c>
      <c r="D63" s="306"/>
      <c r="E63" s="307"/>
      <c r="F63" s="18">
        <v>820.96360500000003</v>
      </c>
      <c r="G63" s="18">
        <v>600.21974699999998</v>
      </c>
    </row>
    <row r="64" spans="2:7" ht="15" thickBot="1">
      <c r="B64" s="204">
        <v>12000000000</v>
      </c>
      <c r="C64" s="113" t="s">
        <v>49</v>
      </c>
      <c r="D64" s="175"/>
      <c r="E64" s="175"/>
      <c r="F64" s="114">
        <v>2629412.1312989998</v>
      </c>
      <c r="G64" s="114">
        <v>2314825.7414299999</v>
      </c>
    </row>
    <row r="65" spans="2:7" ht="15" thickBot="1">
      <c r="B65" s="97">
        <v>12200000000</v>
      </c>
      <c r="C65" s="311" t="s">
        <v>15</v>
      </c>
      <c r="D65" s="312"/>
      <c r="E65" s="313"/>
      <c r="F65" s="105">
        <v>1225856.0770700001</v>
      </c>
      <c r="G65" s="105">
        <v>1058854.0892729999</v>
      </c>
    </row>
    <row r="66" spans="2:7" ht="15" thickBot="1">
      <c r="B66" s="8">
        <v>12201000000</v>
      </c>
      <c r="C66" s="308" t="s">
        <v>16</v>
      </c>
      <c r="D66" s="309"/>
      <c r="E66" s="310"/>
      <c r="F66" s="106">
        <v>1225856.0770700001</v>
      </c>
      <c r="G66" s="106">
        <v>1058854.0892729999</v>
      </c>
    </row>
    <row r="67" spans="2:7">
      <c r="B67" s="12">
        <v>12201010000</v>
      </c>
      <c r="C67" s="299" t="s">
        <v>17</v>
      </c>
      <c r="D67" s="300"/>
      <c r="E67" s="301"/>
      <c r="F67" s="104">
        <v>1185551.9197199999</v>
      </c>
      <c r="G67" s="104">
        <v>1014415.2287</v>
      </c>
    </row>
    <row r="68" spans="2:7">
      <c r="B68" s="4">
        <v>12201020000</v>
      </c>
      <c r="C68" s="302" t="s">
        <v>18</v>
      </c>
      <c r="D68" s="303"/>
      <c r="E68" s="304"/>
      <c r="F68" s="104">
        <v>26906.143103999999</v>
      </c>
      <c r="G68" s="104">
        <v>36962.273448</v>
      </c>
    </row>
    <row r="69" spans="2:7">
      <c r="B69" s="4">
        <v>12201060000</v>
      </c>
      <c r="C69" s="302" t="s">
        <v>20</v>
      </c>
      <c r="D69" s="303"/>
      <c r="E69" s="304"/>
      <c r="F69" s="104">
        <v>0</v>
      </c>
      <c r="G69" s="104">
        <v>0</v>
      </c>
    </row>
    <row r="70" spans="2:7" ht="15" thickBot="1">
      <c r="B70" s="4">
        <v>12201050000</v>
      </c>
      <c r="C70" s="305" t="s">
        <v>22</v>
      </c>
      <c r="D70" s="306"/>
      <c r="E70" s="307"/>
      <c r="F70" s="18">
        <v>13398.014246000001</v>
      </c>
      <c r="G70" s="18">
        <v>7476.587125</v>
      </c>
    </row>
    <row r="71" spans="2:7" ht="15" thickBot="1">
      <c r="B71" s="8">
        <v>12202000000</v>
      </c>
      <c r="C71" s="308" t="s">
        <v>50</v>
      </c>
      <c r="D71" s="309"/>
      <c r="E71" s="310"/>
      <c r="F71" s="110">
        <v>0</v>
      </c>
      <c r="G71" s="110">
        <v>0</v>
      </c>
    </row>
    <row r="72" spans="2:7">
      <c r="B72" s="4">
        <v>12202080000</v>
      </c>
      <c r="C72" s="299" t="s">
        <v>51</v>
      </c>
      <c r="D72" s="300"/>
      <c r="E72" s="301"/>
      <c r="F72" s="18">
        <v>0</v>
      </c>
      <c r="G72" s="18">
        <v>0</v>
      </c>
    </row>
    <row r="73" spans="2:7" ht="26.25" customHeight="1" thickBot="1">
      <c r="B73" s="10">
        <v>12202990000</v>
      </c>
      <c r="C73" s="330" t="s">
        <v>31</v>
      </c>
      <c r="D73" s="331"/>
      <c r="E73" s="332"/>
      <c r="F73" s="115">
        <v>0</v>
      </c>
      <c r="G73" s="115">
        <v>0</v>
      </c>
    </row>
    <row r="74" spans="2:7" ht="15" thickBot="1">
      <c r="B74" s="97">
        <v>12300000000</v>
      </c>
      <c r="C74" s="311" t="s">
        <v>52</v>
      </c>
      <c r="D74" s="312"/>
      <c r="E74" s="313"/>
      <c r="F74" s="105">
        <v>321922.50547999999</v>
      </c>
      <c r="G74" s="105">
        <v>263224.11912699998</v>
      </c>
    </row>
    <row r="75" spans="2:7" ht="15" thickBot="1">
      <c r="B75" s="205">
        <v>12301000000</v>
      </c>
      <c r="C75" s="308" t="s">
        <v>53</v>
      </c>
      <c r="D75" s="309"/>
      <c r="E75" s="310"/>
      <c r="F75" s="110">
        <v>321922.50547999999</v>
      </c>
      <c r="G75" s="110">
        <v>263224.11912699998</v>
      </c>
    </row>
    <row r="76" spans="2:7">
      <c r="B76" s="12">
        <v>12301010000</v>
      </c>
      <c r="C76" s="299" t="s">
        <v>54</v>
      </c>
      <c r="D76" s="300"/>
      <c r="E76" s="301"/>
      <c r="F76" s="18">
        <v>40427.579187000003</v>
      </c>
      <c r="G76" s="18">
        <v>38681.375614999997</v>
      </c>
    </row>
    <row r="77" spans="2:7">
      <c r="B77" s="4">
        <v>12301040000</v>
      </c>
      <c r="C77" s="302" t="s">
        <v>55</v>
      </c>
      <c r="D77" s="303"/>
      <c r="E77" s="304"/>
      <c r="F77" s="18">
        <v>281494.926293</v>
      </c>
      <c r="G77" s="18">
        <v>224542.74351199999</v>
      </c>
    </row>
    <row r="78" spans="2:7">
      <c r="B78" s="4">
        <v>12301060000</v>
      </c>
      <c r="C78" s="302" t="s">
        <v>56</v>
      </c>
      <c r="D78" s="303"/>
      <c r="E78" s="304"/>
      <c r="F78" s="18">
        <v>0</v>
      </c>
      <c r="G78" s="18">
        <v>0</v>
      </c>
    </row>
    <row r="79" spans="2:7" ht="15" thickBot="1">
      <c r="B79" s="116">
        <v>12301990000</v>
      </c>
      <c r="C79" s="330" t="s">
        <v>57</v>
      </c>
      <c r="D79" s="331"/>
      <c r="E79" s="332"/>
      <c r="F79" s="112">
        <v>0</v>
      </c>
      <c r="G79" s="112">
        <v>0</v>
      </c>
    </row>
    <row r="80" spans="2:7" ht="15" thickBot="1">
      <c r="B80" s="97">
        <v>12400000000</v>
      </c>
      <c r="C80" s="311" t="s">
        <v>58</v>
      </c>
      <c r="D80" s="312"/>
      <c r="E80" s="313"/>
      <c r="F80" s="105">
        <v>1070928.9045279999</v>
      </c>
      <c r="G80" s="105">
        <v>986019.592894</v>
      </c>
    </row>
    <row r="81" spans="2:7" ht="15" thickBot="1">
      <c r="B81" s="8">
        <v>12401000000</v>
      </c>
      <c r="C81" s="308" t="s">
        <v>59</v>
      </c>
      <c r="D81" s="309"/>
      <c r="E81" s="310"/>
      <c r="F81" s="106">
        <v>1070928.9045279999</v>
      </c>
      <c r="G81" s="106">
        <v>986019.592894</v>
      </c>
    </row>
    <row r="82" spans="2:7">
      <c r="B82" s="12">
        <v>12401010000</v>
      </c>
      <c r="C82" s="299" t="s">
        <v>60</v>
      </c>
      <c r="D82" s="300"/>
      <c r="E82" s="301"/>
      <c r="F82" s="18">
        <v>476001.35589300003</v>
      </c>
      <c r="G82" s="18">
        <v>459497.955938</v>
      </c>
    </row>
    <row r="83" spans="2:7">
      <c r="B83" s="4">
        <v>12401020000</v>
      </c>
      <c r="C83" s="302" t="s">
        <v>61</v>
      </c>
      <c r="D83" s="303"/>
      <c r="E83" s="304"/>
      <c r="F83" s="18">
        <v>205471.232602</v>
      </c>
      <c r="G83" s="18">
        <v>169906.33165800001</v>
      </c>
    </row>
    <row r="84" spans="2:7">
      <c r="B84" s="4">
        <v>12401030000</v>
      </c>
      <c r="C84" s="302" t="s">
        <v>62</v>
      </c>
      <c r="D84" s="303"/>
      <c r="E84" s="304"/>
      <c r="F84" s="18">
        <v>72937.562441999995</v>
      </c>
      <c r="G84" s="18">
        <v>48545.990196999999</v>
      </c>
    </row>
    <row r="85" spans="2:7">
      <c r="B85" s="4">
        <v>12401040000</v>
      </c>
      <c r="C85" s="302" t="s">
        <v>63</v>
      </c>
      <c r="D85" s="303"/>
      <c r="E85" s="304"/>
      <c r="F85" s="18">
        <v>32631.320777000001</v>
      </c>
      <c r="G85" s="18">
        <v>11650.495939</v>
      </c>
    </row>
    <row r="86" spans="2:7">
      <c r="B86" s="4">
        <v>12401050000</v>
      </c>
      <c r="C86" s="302" t="s">
        <v>64</v>
      </c>
      <c r="D86" s="303"/>
      <c r="E86" s="304"/>
      <c r="F86" s="18">
        <v>821421.35606500006</v>
      </c>
      <c r="G86" s="18">
        <v>782767.24992700003</v>
      </c>
    </row>
    <row r="87" spans="2:7">
      <c r="B87" s="4">
        <v>12401070000</v>
      </c>
      <c r="C87" s="302" t="s">
        <v>65</v>
      </c>
      <c r="D87" s="303"/>
      <c r="E87" s="304"/>
      <c r="F87" s="18">
        <v>136006.52868399999</v>
      </c>
      <c r="G87" s="18">
        <v>131159.88918100001</v>
      </c>
    </row>
    <row r="88" spans="2:7">
      <c r="B88" s="4">
        <v>12401080000</v>
      </c>
      <c r="C88" s="302" t="s">
        <v>66</v>
      </c>
      <c r="D88" s="303"/>
      <c r="E88" s="304"/>
      <c r="F88" s="18">
        <v>22511.173067</v>
      </c>
      <c r="G88" s="18">
        <v>21944.452560000002</v>
      </c>
    </row>
    <row r="89" spans="2:7">
      <c r="B89" s="4">
        <v>12401090000</v>
      </c>
      <c r="C89" s="302" t="s">
        <v>67</v>
      </c>
      <c r="D89" s="303"/>
      <c r="E89" s="304"/>
      <c r="F89" s="18">
        <v>26333.817589999999</v>
      </c>
      <c r="G89" s="18">
        <v>23295.603101000001</v>
      </c>
    </row>
    <row r="90" spans="2:7">
      <c r="B90" s="4">
        <v>12401110000</v>
      </c>
      <c r="C90" s="302" t="s">
        <v>68</v>
      </c>
      <c r="D90" s="303"/>
      <c r="E90" s="304"/>
      <c r="F90" s="18">
        <v>41459.127381999999</v>
      </c>
      <c r="G90" s="18">
        <v>34425.996754</v>
      </c>
    </row>
    <row r="91" spans="2:7">
      <c r="B91" s="4">
        <v>12401120000</v>
      </c>
      <c r="C91" s="302" t="s">
        <v>69</v>
      </c>
      <c r="D91" s="303"/>
      <c r="E91" s="304"/>
      <c r="F91" s="18">
        <v>272.20978000000002</v>
      </c>
      <c r="G91" s="18">
        <v>0</v>
      </c>
    </row>
    <row r="92" spans="2:7">
      <c r="B92" s="4">
        <v>12401140000</v>
      </c>
      <c r="C92" s="302" t="s">
        <v>70</v>
      </c>
      <c r="D92" s="303"/>
      <c r="E92" s="304"/>
      <c r="F92" s="18">
        <v>887.66722500000003</v>
      </c>
      <c r="G92" s="18">
        <v>549.61561099999994</v>
      </c>
    </row>
    <row r="93" spans="2:7" ht="15" thickBot="1">
      <c r="B93" s="10">
        <v>12401990000</v>
      </c>
      <c r="C93" s="323" t="s">
        <v>71</v>
      </c>
      <c r="D93" s="324"/>
      <c r="E93" s="325"/>
      <c r="F93" s="16">
        <v>-765004.446979</v>
      </c>
      <c r="G93" s="16">
        <v>-697723.98797200003</v>
      </c>
    </row>
    <row r="94" spans="2:7" ht="15" thickBot="1">
      <c r="B94" s="97">
        <v>12500000000</v>
      </c>
      <c r="C94" s="311" t="s">
        <v>44</v>
      </c>
      <c r="D94" s="326"/>
      <c r="E94" s="313"/>
      <c r="F94" s="105">
        <v>10704.644221</v>
      </c>
      <c r="G94" s="105">
        <v>6727.9401360000002</v>
      </c>
    </row>
    <row r="95" spans="2:7" ht="15" thickBot="1">
      <c r="B95" s="8">
        <v>12501000000</v>
      </c>
      <c r="C95" s="308" t="s">
        <v>72</v>
      </c>
      <c r="D95" s="309"/>
      <c r="E95" s="310"/>
      <c r="F95" s="110">
        <v>0</v>
      </c>
      <c r="G95" s="110">
        <v>0</v>
      </c>
    </row>
    <row r="96" spans="2:7">
      <c r="B96" s="12">
        <v>12501010000</v>
      </c>
      <c r="C96" s="299" t="s">
        <v>73</v>
      </c>
      <c r="D96" s="300"/>
      <c r="E96" s="301"/>
      <c r="F96" s="18">
        <v>0</v>
      </c>
      <c r="G96" s="18">
        <v>0</v>
      </c>
    </row>
    <row r="97" spans="2:7">
      <c r="B97" s="4">
        <v>12501020000</v>
      </c>
      <c r="C97" s="302" t="s">
        <v>74</v>
      </c>
      <c r="D97" s="303"/>
      <c r="E97" s="304"/>
      <c r="F97" s="117">
        <v>0</v>
      </c>
      <c r="G97" s="117">
        <v>0</v>
      </c>
    </row>
    <row r="98" spans="2:7">
      <c r="B98" s="4">
        <v>12501030000</v>
      </c>
      <c r="C98" s="302" t="s">
        <v>75</v>
      </c>
      <c r="D98" s="303"/>
      <c r="E98" s="304"/>
      <c r="F98" s="18">
        <v>0</v>
      </c>
      <c r="G98" s="18">
        <v>0</v>
      </c>
    </row>
    <row r="99" spans="2:7" ht="15" thickBot="1">
      <c r="B99" s="165">
        <v>12501990000</v>
      </c>
      <c r="C99" s="327" t="s">
        <v>76</v>
      </c>
      <c r="D99" s="328"/>
      <c r="E99" s="329"/>
      <c r="F99" s="180">
        <v>0</v>
      </c>
      <c r="G99" s="166">
        <v>0</v>
      </c>
    </row>
    <row r="100" spans="2:7" ht="15" thickBot="1">
      <c r="B100" s="8">
        <v>12502000000</v>
      </c>
      <c r="C100" s="308" t="s">
        <v>77</v>
      </c>
      <c r="D100" s="309"/>
      <c r="E100" s="310"/>
      <c r="F100" s="106">
        <v>10637.757143000001</v>
      </c>
      <c r="G100" s="106">
        <v>6635.8884019999996</v>
      </c>
    </row>
    <row r="101" spans="2:7">
      <c r="B101" s="12">
        <v>12502010000</v>
      </c>
      <c r="C101" s="299" t="s">
        <v>78</v>
      </c>
      <c r="D101" s="300"/>
      <c r="E101" s="301"/>
      <c r="F101" s="18">
        <v>376.246914</v>
      </c>
      <c r="G101" s="18">
        <v>211.65054900000001</v>
      </c>
    </row>
    <row r="102" spans="2:7">
      <c r="B102" s="4">
        <v>12502030000</v>
      </c>
      <c r="C102" s="302" t="s">
        <v>79</v>
      </c>
      <c r="D102" s="303"/>
      <c r="E102" s="304"/>
      <c r="F102" s="18">
        <v>22957.369782999998</v>
      </c>
      <c r="G102" s="18">
        <v>21296.549736000001</v>
      </c>
    </row>
    <row r="103" spans="2:7">
      <c r="B103" s="4">
        <v>12502050000</v>
      </c>
      <c r="C103" s="302" t="s">
        <v>80</v>
      </c>
      <c r="D103" s="303"/>
      <c r="E103" s="304"/>
      <c r="F103" s="18">
        <v>8212.9771280000004</v>
      </c>
      <c r="G103" s="18">
        <v>4542.0745020000004</v>
      </c>
    </row>
    <row r="104" spans="2:7" ht="15" thickBot="1">
      <c r="B104" s="109">
        <v>12502990000</v>
      </c>
      <c r="C104" s="305" t="s">
        <v>81</v>
      </c>
      <c r="D104" s="306"/>
      <c r="E104" s="307"/>
      <c r="F104" s="16">
        <v>-20908.836682000001</v>
      </c>
      <c r="G104" s="16">
        <v>-19414.386385000002</v>
      </c>
    </row>
    <row r="105" spans="2:7" ht="15" thickBot="1">
      <c r="B105" s="8">
        <v>12503000000</v>
      </c>
      <c r="C105" s="308" t="s">
        <v>82</v>
      </c>
      <c r="D105" s="309"/>
      <c r="E105" s="310"/>
      <c r="F105" s="110">
        <v>66.887078000000002</v>
      </c>
      <c r="G105" s="110">
        <v>92.051733999999996</v>
      </c>
    </row>
    <row r="106" spans="2:7">
      <c r="B106" s="12">
        <v>12503010000</v>
      </c>
      <c r="C106" s="299" t="s">
        <v>83</v>
      </c>
      <c r="D106" s="300"/>
      <c r="E106" s="301"/>
      <c r="F106" s="18">
        <v>865.90425200000004</v>
      </c>
      <c r="G106" s="18">
        <v>839.80425200000002</v>
      </c>
    </row>
    <row r="107" spans="2:7" ht="15" thickBot="1">
      <c r="B107" s="10">
        <v>12503990000</v>
      </c>
      <c r="C107" s="305" t="s">
        <v>84</v>
      </c>
      <c r="D107" s="306"/>
      <c r="E107" s="307"/>
      <c r="F107" s="112">
        <v>-799.01717399999995</v>
      </c>
      <c r="G107" s="112">
        <v>-747.75251800000001</v>
      </c>
    </row>
    <row r="108" spans="2:7" ht="15" thickBot="1">
      <c r="B108" s="120">
        <v>12505000000</v>
      </c>
      <c r="C108" s="308" t="s">
        <v>85</v>
      </c>
      <c r="D108" s="309"/>
      <c r="E108" s="310"/>
      <c r="F108" s="121">
        <v>0</v>
      </c>
      <c r="G108" s="121">
        <v>0</v>
      </c>
    </row>
    <row r="109" spans="2:7">
      <c r="B109" s="12">
        <v>12505010000</v>
      </c>
      <c r="C109" s="299" t="s">
        <v>86</v>
      </c>
      <c r="D109" s="300"/>
      <c r="E109" s="301"/>
      <c r="F109" s="123">
        <v>0</v>
      </c>
      <c r="G109" s="123">
        <v>0</v>
      </c>
    </row>
    <row r="110" spans="2:7" ht="26.25" customHeight="1" thickBot="1">
      <c r="B110" s="10">
        <v>12505990000</v>
      </c>
      <c r="C110" s="305" t="s">
        <v>87</v>
      </c>
      <c r="D110" s="306"/>
      <c r="E110" s="307"/>
      <c r="F110" s="115">
        <v>0</v>
      </c>
      <c r="G110" s="115">
        <v>0</v>
      </c>
    </row>
    <row r="111" spans="2:7" ht="16.5" thickBot="1">
      <c r="B111" s="206">
        <v>20000000000</v>
      </c>
      <c r="C111" s="314" t="s">
        <v>88</v>
      </c>
      <c r="D111" s="315"/>
      <c r="E111" s="316"/>
      <c r="F111" s="125">
        <v>2579280.0561700002</v>
      </c>
      <c r="G111" s="125">
        <v>2411476.4916949999</v>
      </c>
    </row>
    <row r="112" spans="2:7" ht="15" thickBot="1">
      <c r="B112" s="95">
        <v>21000000000</v>
      </c>
      <c r="C112" s="317" t="s">
        <v>89</v>
      </c>
      <c r="D112" s="318"/>
      <c r="E112" s="319"/>
      <c r="F112" s="17">
        <v>1336087.4154030001</v>
      </c>
      <c r="G112" s="17">
        <v>1387096.422914</v>
      </c>
    </row>
    <row r="113" spans="2:7" ht="15" thickBot="1">
      <c r="B113" s="97">
        <v>21100000000</v>
      </c>
      <c r="C113" s="311" t="s">
        <v>90</v>
      </c>
      <c r="D113" s="312"/>
      <c r="E113" s="313"/>
      <c r="F113" s="105">
        <v>1117093.4620990001</v>
      </c>
      <c r="G113" s="105">
        <v>1126911.2626749999</v>
      </c>
    </row>
    <row r="114" spans="2:7" ht="26.25" customHeight="1" thickBot="1">
      <c r="B114" s="8">
        <v>21101000000</v>
      </c>
      <c r="C114" s="308" t="s">
        <v>91</v>
      </c>
      <c r="D114" s="309"/>
      <c r="E114" s="310"/>
      <c r="F114" s="106">
        <v>1009226.060338</v>
      </c>
      <c r="G114" s="106">
        <v>952913.09711900004</v>
      </c>
    </row>
    <row r="115" spans="2:7">
      <c r="B115" s="12">
        <v>21101010000</v>
      </c>
      <c r="C115" s="299" t="s">
        <v>92</v>
      </c>
      <c r="D115" s="300"/>
      <c r="E115" s="301"/>
      <c r="F115" s="18">
        <v>549032.55684600002</v>
      </c>
      <c r="G115" s="18">
        <v>522710.07958199998</v>
      </c>
    </row>
    <row r="116" spans="2:7">
      <c r="B116" s="4">
        <v>21101020000</v>
      </c>
      <c r="C116" s="302" t="s">
        <v>93</v>
      </c>
      <c r="D116" s="303"/>
      <c r="E116" s="304"/>
      <c r="F116" s="18">
        <v>412798.51832600002</v>
      </c>
      <c r="G116" s="18">
        <v>389350.05902699998</v>
      </c>
    </row>
    <row r="117" spans="2:7">
      <c r="B117" s="4">
        <v>21101030000</v>
      </c>
      <c r="C117" s="320" t="s">
        <v>94</v>
      </c>
      <c r="D117" s="321"/>
      <c r="E117" s="322"/>
      <c r="F117" s="18">
        <v>0</v>
      </c>
      <c r="G117" s="18">
        <v>0</v>
      </c>
    </row>
    <row r="118" spans="2:7" ht="15" thickBot="1">
      <c r="B118" s="109">
        <v>21101040000</v>
      </c>
      <c r="C118" s="305" t="s">
        <v>95</v>
      </c>
      <c r="D118" s="306"/>
      <c r="E118" s="307"/>
      <c r="F118" s="18">
        <v>47394.985165999999</v>
      </c>
      <c r="G118" s="18">
        <v>40852.958509999997</v>
      </c>
    </row>
    <row r="119" spans="2:7" ht="15" thickBot="1">
      <c r="B119" s="8">
        <v>21102000000</v>
      </c>
      <c r="C119" s="308" t="s">
        <v>96</v>
      </c>
      <c r="D119" s="309"/>
      <c r="E119" s="310"/>
      <c r="F119" s="106">
        <v>107867.401761</v>
      </c>
      <c r="G119" s="106">
        <v>173998.16555599999</v>
      </c>
    </row>
    <row r="120" spans="2:7" ht="25.5" customHeight="1">
      <c r="B120" s="12">
        <v>21102010000</v>
      </c>
      <c r="C120" s="299" t="s">
        <v>97</v>
      </c>
      <c r="D120" s="300"/>
      <c r="E120" s="301"/>
      <c r="F120" s="18">
        <v>94755.088747999995</v>
      </c>
      <c r="G120" s="18">
        <v>162101.81782200001</v>
      </c>
    </row>
    <row r="121" spans="2:7" ht="15" thickBot="1">
      <c r="B121" s="109">
        <v>21102050000</v>
      </c>
      <c r="C121" s="305" t="s">
        <v>95</v>
      </c>
      <c r="D121" s="306"/>
      <c r="E121" s="307"/>
      <c r="F121" s="18">
        <v>13112.313013000001</v>
      </c>
      <c r="G121" s="18">
        <v>11896.347734000001</v>
      </c>
    </row>
    <row r="122" spans="2:7" ht="15" thickBot="1">
      <c r="B122" s="97">
        <v>21200000000</v>
      </c>
      <c r="C122" s="311" t="s">
        <v>98</v>
      </c>
      <c r="D122" s="312"/>
      <c r="E122" s="313"/>
      <c r="F122" s="105">
        <v>218993.953304</v>
      </c>
      <c r="G122" s="105">
        <v>260185.16023899999</v>
      </c>
    </row>
    <row r="123" spans="2:7" ht="15" thickBot="1">
      <c r="B123" s="8">
        <v>21201000000</v>
      </c>
      <c r="C123" s="308" t="s">
        <v>99</v>
      </c>
      <c r="D123" s="309"/>
      <c r="E123" s="310"/>
      <c r="F123" s="110">
        <v>193904.81546899999</v>
      </c>
      <c r="G123" s="110">
        <v>238291.80421100001</v>
      </c>
    </row>
    <row r="124" spans="2:7">
      <c r="B124" s="12">
        <v>21201010000</v>
      </c>
      <c r="C124" s="299" t="s">
        <v>100</v>
      </c>
      <c r="D124" s="300"/>
      <c r="E124" s="301"/>
      <c r="F124" s="18">
        <v>134315.35595900001</v>
      </c>
      <c r="G124" s="18">
        <v>143369.37448100001</v>
      </c>
    </row>
    <row r="125" spans="2:7">
      <c r="B125" s="4">
        <v>21201020000</v>
      </c>
      <c r="C125" s="302" t="s">
        <v>101</v>
      </c>
      <c r="D125" s="303"/>
      <c r="E125" s="304"/>
      <c r="F125" s="18">
        <v>18077.011124000001</v>
      </c>
      <c r="G125" s="18">
        <v>72343.207729999995</v>
      </c>
    </row>
    <row r="126" spans="2:7">
      <c r="B126" s="4">
        <v>21201080000</v>
      </c>
      <c r="C126" s="302" t="s">
        <v>102</v>
      </c>
      <c r="D126" s="303"/>
      <c r="E126" s="304"/>
      <c r="F126" s="18">
        <v>41512.448385999996</v>
      </c>
      <c r="G126" s="18">
        <v>22579.222000000002</v>
      </c>
    </row>
    <row r="127" spans="2:7" ht="15" thickBot="1">
      <c r="B127" s="109">
        <v>21201110000</v>
      </c>
      <c r="C127" s="305" t="s">
        <v>103</v>
      </c>
      <c r="D127" s="306"/>
      <c r="E127" s="307"/>
      <c r="F127" s="18">
        <v>0</v>
      </c>
      <c r="G127" s="18">
        <v>0</v>
      </c>
    </row>
    <row r="128" spans="2:7" ht="15" thickBot="1">
      <c r="B128" s="8">
        <v>21202000000</v>
      </c>
      <c r="C128" s="308" t="s">
        <v>104</v>
      </c>
      <c r="D128" s="309"/>
      <c r="E128" s="310"/>
      <c r="F128" s="101">
        <v>11643.691755</v>
      </c>
      <c r="G128" s="101">
        <v>12020.633791</v>
      </c>
    </row>
    <row r="129" spans="2:7">
      <c r="B129" s="12">
        <v>21202010000</v>
      </c>
      <c r="C129" s="299" t="s">
        <v>105</v>
      </c>
      <c r="D129" s="300"/>
      <c r="E129" s="301"/>
      <c r="F129" s="18">
        <v>6864.9794389999997</v>
      </c>
      <c r="G129" s="18">
        <v>7411.4672289999999</v>
      </c>
    </row>
    <row r="130" spans="2:7">
      <c r="B130" s="4">
        <v>21202020000</v>
      </c>
      <c r="C130" s="302" t="s">
        <v>106</v>
      </c>
      <c r="D130" s="303"/>
      <c r="E130" s="304"/>
      <c r="F130" s="18">
        <v>1048.339878</v>
      </c>
      <c r="G130" s="18">
        <v>978.910079</v>
      </c>
    </row>
    <row r="131" spans="2:7">
      <c r="B131" s="4">
        <v>21202040000</v>
      </c>
      <c r="C131" s="302" t="s">
        <v>107</v>
      </c>
      <c r="D131" s="303"/>
      <c r="E131" s="304"/>
      <c r="F131" s="18">
        <v>1077.9856830000001</v>
      </c>
      <c r="G131" s="18">
        <v>1467.0891329999999</v>
      </c>
    </row>
    <row r="132" spans="2:7" ht="15" thickBot="1">
      <c r="B132" s="109">
        <v>21202070000</v>
      </c>
      <c r="C132" s="305" t="s">
        <v>108</v>
      </c>
      <c r="D132" s="306"/>
      <c r="E132" s="307"/>
      <c r="F132" s="18">
        <v>2652.386755</v>
      </c>
      <c r="G132" s="18">
        <v>2163.1673500000002</v>
      </c>
    </row>
    <row r="133" spans="2:7" ht="15" thickBot="1">
      <c r="B133" s="8">
        <v>21203000000</v>
      </c>
      <c r="C133" s="308" t="s">
        <v>109</v>
      </c>
      <c r="D133" s="309"/>
      <c r="E133" s="310"/>
      <c r="F133" s="110">
        <v>13445.44608</v>
      </c>
      <c r="G133" s="110">
        <v>9872.722237</v>
      </c>
    </row>
    <row r="134" spans="2:7">
      <c r="B134" s="12">
        <v>21203010000</v>
      </c>
      <c r="C134" s="299" t="s">
        <v>110</v>
      </c>
      <c r="D134" s="300"/>
      <c r="E134" s="301"/>
      <c r="F134" s="18">
        <v>7818.3739820000001</v>
      </c>
      <c r="G134" s="18">
        <v>4798.0853509999997</v>
      </c>
    </row>
    <row r="135" spans="2:7">
      <c r="B135" s="4">
        <v>21203020000</v>
      </c>
      <c r="C135" s="302" t="s">
        <v>111</v>
      </c>
      <c r="D135" s="303"/>
      <c r="E135" s="304"/>
      <c r="F135" s="18">
        <v>5627.0720979999996</v>
      </c>
      <c r="G135" s="18">
        <v>5074.6368860000002</v>
      </c>
    </row>
    <row r="136" spans="2:7" ht="15" thickBot="1">
      <c r="B136" s="4">
        <v>21203040000</v>
      </c>
      <c r="C136" s="305" t="s">
        <v>112</v>
      </c>
      <c r="D136" s="306"/>
      <c r="E136" s="307"/>
      <c r="F136" s="18">
        <v>0</v>
      </c>
      <c r="G136" s="18">
        <v>0</v>
      </c>
    </row>
    <row r="137" spans="2:7" ht="15" thickBot="1">
      <c r="B137" s="8">
        <v>21204000000</v>
      </c>
      <c r="C137" s="308" t="s">
        <v>113</v>
      </c>
      <c r="D137" s="309"/>
      <c r="E137" s="310"/>
      <c r="F137" s="110">
        <v>0</v>
      </c>
      <c r="G137" s="110">
        <v>0</v>
      </c>
    </row>
    <row r="138" spans="2:7" ht="15" thickBot="1">
      <c r="B138" s="109">
        <v>21204010000</v>
      </c>
      <c r="C138" s="278" t="s">
        <v>114</v>
      </c>
      <c r="D138" s="279"/>
      <c r="E138" s="280"/>
      <c r="F138" s="16">
        <v>0</v>
      </c>
      <c r="G138" s="126">
        <v>0</v>
      </c>
    </row>
    <row r="139" spans="2:7" ht="15" thickBot="1">
      <c r="B139" s="127">
        <v>22000000000</v>
      </c>
      <c r="C139" s="281" t="s">
        <v>115</v>
      </c>
      <c r="D139" s="282"/>
      <c r="E139" s="283"/>
      <c r="F139" s="114">
        <v>1243192.6407669999</v>
      </c>
      <c r="G139" s="114">
        <v>1024380.068781</v>
      </c>
    </row>
    <row r="140" spans="2:7" ht="15" thickBot="1">
      <c r="B140" s="97">
        <v>22100000000</v>
      </c>
      <c r="C140" s="254" t="s">
        <v>116</v>
      </c>
      <c r="D140" s="255"/>
      <c r="E140" s="256"/>
      <c r="F140" s="105">
        <v>1196460.597364</v>
      </c>
      <c r="G140" s="105">
        <v>979221.62478099996</v>
      </c>
    </row>
    <row r="141" spans="2:7" ht="26.25" customHeight="1" thickBot="1">
      <c r="B141" s="8">
        <v>22101000000</v>
      </c>
      <c r="C141" s="272" t="s">
        <v>117</v>
      </c>
      <c r="D141" s="273"/>
      <c r="E141" s="274"/>
      <c r="F141" s="110">
        <v>679500.47944699996</v>
      </c>
      <c r="G141" s="110">
        <v>532173.72414599999</v>
      </c>
    </row>
    <row r="142" spans="2:7" ht="15" thickBot="1">
      <c r="B142" s="12">
        <v>22101010000</v>
      </c>
      <c r="C142" s="284" t="s">
        <v>118</v>
      </c>
      <c r="D142" s="285"/>
      <c r="E142" s="286"/>
      <c r="F142" s="18">
        <v>679500.47944699996</v>
      </c>
      <c r="G142" s="18">
        <v>532173.72414599999</v>
      </c>
    </row>
    <row r="143" spans="2:7" ht="15" thickBot="1">
      <c r="B143" s="8">
        <v>22102000000</v>
      </c>
      <c r="C143" s="272" t="s">
        <v>96</v>
      </c>
      <c r="D143" s="273"/>
      <c r="E143" s="274"/>
      <c r="F143" s="106">
        <v>516960.11791700003</v>
      </c>
      <c r="G143" s="106">
        <v>447047.90063500003</v>
      </c>
    </row>
    <row r="144" spans="2:7" ht="25.5" customHeight="1">
      <c r="B144" s="128">
        <v>22102010000</v>
      </c>
      <c r="C144" s="257" t="s">
        <v>97</v>
      </c>
      <c r="D144" s="258"/>
      <c r="E144" s="259"/>
      <c r="F144" s="18">
        <v>477743.06791699998</v>
      </c>
      <c r="G144" s="18">
        <v>447047.90063500003</v>
      </c>
    </row>
    <row r="145" spans="2:7" ht="26.25" customHeight="1" thickBot="1">
      <c r="B145" s="129">
        <v>22102020000</v>
      </c>
      <c r="C145" s="296" t="s">
        <v>119</v>
      </c>
      <c r="D145" s="297"/>
      <c r="E145" s="298"/>
      <c r="F145" s="18">
        <v>39217.050000000003</v>
      </c>
      <c r="G145" s="18">
        <v>0</v>
      </c>
    </row>
    <row r="146" spans="2:7" ht="15" thickBot="1">
      <c r="B146" s="97">
        <v>22200000000</v>
      </c>
      <c r="C146" s="254" t="s">
        <v>98</v>
      </c>
      <c r="D146" s="255"/>
      <c r="E146" s="256"/>
      <c r="F146" s="130">
        <v>46732.043403000003</v>
      </c>
      <c r="G146" s="130">
        <v>45158.444000000003</v>
      </c>
    </row>
    <row r="147" spans="2:7" ht="25.5" customHeight="1">
      <c r="B147" s="4">
        <v>22104010000</v>
      </c>
      <c r="C147" s="257" t="s">
        <v>120</v>
      </c>
      <c r="D147" s="258"/>
      <c r="E147" s="259"/>
      <c r="F147" s="18">
        <v>0</v>
      </c>
      <c r="G147" s="18">
        <v>0</v>
      </c>
    </row>
    <row r="148" spans="2:7" ht="15" thickBot="1">
      <c r="B148" s="4">
        <v>22201010000</v>
      </c>
      <c r="C148" s="260" t="s">
        <v>100</v>
      </c>
      <c r="D148" s="261"/>
      <c r="E148" s="262"/>
      <c r="F148" s="18">
        <v>46732.043403000003</v>
      </c>
      <c r="G148" s="18">
        <v>45158.444000000003</v>
      </c>
    </row>
    <row r="149" spans="2:7" ht="16.5" thickBot="1">
      <c r="B149" s="207"/>
      <c r="C149" s="263" t="s">
        <v>121</v>
      </c>
      <c r="D149" s="264"/>
      <c r="E149" s="265"/>
      <c r="F149" s="131">
        <v>2579280.0561700002</v>
      </c>
      <c r="G149" s="131">
        <v>2411476.4916949999</v>
      </c>
    </row>
    <row r="150" spans="2:7" ht="16.5" thickBot="1">
      <c r="B150" s="93">
        <v>30000000000</v>
      </c>
      <c r="C150" s="266" t="s">
        <v>122</v>
      </c>
      <c r="D150" s="267"/>
      <c r="E150" s="268"/>
      <c r="F150" s="132">
        <v>1653256.3432070001</v>
      </c>
      <c r="G150" s="132">
        <v>1531371.826534</v>
      </c>
    </row>
    <row r="151" spans="2:7" ht="15" thickBot="1">
      <c r="B151" s="93">
        <v>31000000000</v>
      </c>
      <c r="C151" s="269" t="s">
        <v>122</v>
      </c>
      <c r="D151" s="270"/>
      <c r="E151" s="271"/>
      <c r="F151" s="132">
        <v>1653256.3432070001</v>
      </c>
      <c r="G151" s="132">
        <v>1531371.826534</v>
      </c>
    </row>
    <row r="152" spans="2:7" ht="15" thickBot="1">
      <c r="B152" s="8">
        <v>31100000000</v>
      </c>
      <c r="C152" s="272" t="s">
        <v>123</v>
      </c>
      <c r="D152" s="273"/>
      <c r="E152" s="274"/>
      <c r="F152" s="110">
        <v>824306.425132</v>
      </c>
      <c r="G152" s="110">
        <v>770431.21826200001</v>
      </c>
    </row>
    <row r="153" spans="2:7">
      <c r="B153" s="134">
        <v>31101000000</v>
      </c>
      <c r="C153" s="275" t="s">
        <v>124</v>
      </c>
      <c r="D153" s="276"/>
      <c r="E153" s="277"/>
      <c r="F153" s="135">
        <v>824306.425132</v>
      </c>
      <c r="G153" s="135">
        <v>770431.21826200001</v>
      </c>
    </row>
    <row r="154" spans="2:7" ht="15" thickBot="1">
      <c r="B154" s="4">
        <v>31101010000</v>
      </c>
      <c r="C154" s="287" t="s">
        <v>125</v>
      </c>
      <c r="D154" s="288"/>
      <c r="E154" s="289"/>
      <c r="F154" s="18">
        <v>824306.425132</v>
      </c>
      <c r="G154" s="18">
        <v>770431.21826200001</v>
      </c>
    </row>
    <row r="155" spans="2:7" ht="15" thickBot="1">
      <c r="B155" s="8">
        <v>31200000000</v>
      </c>
      <c r="C155" s="272" t="s">
        <v>126</v>
      </c>
      <c r="D155" s="273"/>
      <c r="E155" s="274"/>
      <c r="F155" s="110">
        <v>802589.50791599997</v>
      </c>
      <c r="G155" s="110">
        <v>733856.45121199999</v>
      </c>
    </row>
    <row r="156" spans="2:7">
      <c r="B156" s="134">
        <v>31201000000</v>
      </c>
      <c r="C156" s="275" t="s">
        <v>127</v>
      </c>
      <c r="D156" s="276"/>
      <c r="E156" s="277"/>
      <c r="F156" s="136">
        <v>560337.46158400003</v>
      </c>
      <c r="G156" s="136">
        <v>501878.17461599997</v>
      </c>
    </row>
    <row r="157" spans="2:7">
      <c r="B157" s="4">
        <v>31201010000</v>
      </c>
      <c r="C157" s="290" t="s">
        <v>128</v>
      </c>
      <c r="D157" s="291"/>
      <c r="E157" s="292"/>
      <c r="F157" s="18">
        <v>183322.72369000001</v>
      </c>
      <c r="G157" s="18">
        <v>164565.81669599999</v>
      </c>
    </row>
    <row r="158" spans="2:7">
      <c r="B158" s="4">
        <v>31201020000</v>
      </c>
      <c r="C158" s="260" t="s">
        <v>129</v>
      </c>
      <c r="D158" s="261"/>
      <c r="E158" s="262"/>
      <c r="F158" s="18">
        <v>24887.877165000002</v>
      </c>
      <c r="G158" s="18">
        <v>24887.877165000002</v>
      </c>
    </row>
    <row r="159" spans="2:7">
      <c r="B159" s="4">
        <v>31201030000</v>
      </c>
      <c r="C159" s="260" t="s">
        <v>130</v>
      </c>
      <c r="D159" s="261"/>
      <c r="E159" s="262"/>
      <c r="F159" s="18">
        <v>352126.86072900001</v>
      </c>
      <c r="G159" s="18">
        <v>312424.48075500003</v>
      </c>
    </row>
    <row r="160" spans="2:7" ht="15" thickBot="1">
      <c r="B160" s="109">
        <v>31201060000</v>
      </c>
      <c r="C160" s="293" t="s">
        <v>131</v>
      </c>
      <c r="D160" s="294"/>
      <c r="E160" s="295"/>
      <c r="F160" s="16">
        <v>0</v>
      </c>
      <c r="G160" s="126">
        <v>0</v>
      </c>
    </row>
    <row r="161" spans="1:16" ht="15" thickBot="1">
      <c r="B161" s="8">
        <v>31202000000</v>
      </c>
      <c r="C161" s="272" t="s">
        <v>132</v>
      </c>
      <c r="D161" s="273"/>
      <c r="E161" s="274"/>
      <c r="F161" s="110">
        <v>242252.046332</v>
      </c>
      <c r="G161" s="110">
        <v>231978.27659600001</v>
      </c>
    </row>
    <row r="162" spans="1:16">
      <c r="B162" s="12">
        <v>31202010000</v>
      </c>
      <c r="C162" s="257" t="s">
        <v>133</v>
      </c>
      <c r="D162" s="258"/>
      <c r="E162" s="259"/>
      <c r="F162" s="18">
        <v>173013.19560100001</v>
      </c>
      <c r="G162" s="18">
        <v>173013.19560100001</v>
      </c>
    </row>
    <row r="163" spans="1:16">
      <c r="B163" s="4">
        <v>31202020000</v>
      </c>
      <c r="C163" s="260" t="s">
        <v>134</v>
      </c>
      <c r="D163" s="261"/>
      <c r="E163" s="262"/>
      <c r="F163" s="18">
        <v>69238.850730999999</v>
      </c>
      <c r="G163" s="18">
        <v>58965.080994999997</v>
      </c>
    </row>
    <row r="164" spans="1:16" ht="15" thickBot="1">
      <c r="B164" s="109">
        <v>31202050000</v>
      </c>
      <c r="C164" s="293" t="s">
        <v>135</v>
      </c>
      <c r="D164" s="294"/>
      <c r="E164" s="295"/>
      <c r="F164" s="112">
        <v>0</v>
      </c>
      <c r="G164" s="18">
        <v>0</v>
      </c>
    </row>
    <row r="165" spans="1:16" ht="15" thickBot="1">
      <c r="B165" s="8">
        <v>31300000000</v>
      </c>
      <c r="C165" s="272" t="s">
        <v>136</v>
      </c>
      <c r="D165" s="273"/>
      <c r="E165" s="274"/>
      <c r="F165" s="110">
        <v>26360.410158999999</v>
      </c>
      <c r="G165" s="110">
        <v>27084.157060000001</v>
      </c>
    </row>
    <row r="166" spans="1:16">
      <c r="B166" s="134">
        <v>31301000000</v>
      </c>
      <c r="C166" s="275" t="s">
        <v>136</v>
      </c>
      <c r="D166" s="276"/>
      <c r="E166" s="277"/>
      <c r="F166" s="136">
        <v>26360.410158999999</v>
      </c>
      <c r="G166" s="136">
        <v>27084.157060000001</v>
      </c>
    </row>
    <row r="167" spans="1:16">
      <c r="B167" s="4">
        <v>31301010000</v>
      </c>
      <c r="C167" s="290" t="s">
        <v>137</v>
      </c>
      <c r="D167" s="291"/>
      <c r="E167" s="292"/>
      <c r="F167" s="18">
        <v>26360.410158999999</v>
      </c>
      <c r="G167" s="18">
        <v>27084.157060000001</v>
      </c>
    </row>
    <row r="168" spans="1:16" ht="15" thickBot="1">
      <c r="B168" s="4">
        <v>31301020000</v>
      </c>
      <c r="C168" s="293" t="s">
        <v>138</v>
      </c>
      <c r="D168" s="294"/>
      <c r="E168" s="295"/>
      <c r="F168" s="18">
        <v>0</v>
      </c>
      <c r="G168" s="18">
        <v>0</v>
      </c>
    </row>
    <row r="169" spans="1:16" ht="32.25" customHeight="1" thickBot="1">
      <c r="B169" s="208"/>
      <c r="C169" s="266" t="s">
        <v>139</v>
      </c>
      <c r="D169" s="267"/>
      <c r="E169" s="268"/>
      <c r="F169" s="132">
        <v>4232536.3993769996</v>
      </c>
      <c r="G169" s="132">
        <v>3942848.3182290001</v>
      </c>
    </row>
    <row r="173" spans="1:16">
      <c r="A173" s="168"/>
      <c r="B173" s="171"/>
      <c r="C173" s="174"/>
      <c r="D173" s="170"/>
      <c r="E173" s="170"/>
      <c r="F173" s="342"/>
      <c r="G173" s="342"/>
      <c r="H173" s="168"/>
      <c r="I173" s="168"/>
      <c r="J173" s="168"/>
      <c r="K173" s="168"/>
      <c r="L173" s="168"/>
      <c r="M173" s="168"/>
      <c r="N173" s="168"/>
      <c r="O173" s="168"/>
      <c r="P173" s="168"/>
    </row>
    <row r="174" spans="1:16">
      <c r="A174" s="168"/>
      <c r="B174" s="171"/>
      <c r="C174" s="169" t="s">
        <v>340</v>
      </c>
      <c r="D174" s="169"/>
      <c r="E174" s="169"/>
      <c r="F174" s="338" t="s">
        <v>339</v>
      </c>
      <c r="G174" s="338"/>
      <c r="J174" s="168"/>
      <c r="K174" s="168"/>
      <c r="L174" s="168"/>
      <c r="M174" s="168"/>
      <c r="N174" s="168"/>
      <c r="O174" s="168"/>
      <c r="P174" s="168"/>
    </row>
    <row r="175" spans="1:16">
      <c r="A175" s="168"/>
      <c r="B175" s="171"/>
      <c r="C175" s="172" t="s">
        <v>338</v>
      </c>
      <c r="D175" s="172"/>
      <c r="E175" s="172"/>
      <c r="F175" s="347" t="s">
        <v>337</v>
      </c>
      <c r="G175" s="347"/>
      <c r="J175" s="168"/>
      <c r="K175" s="168"/>
      <c r="L175" s="168"/>
      <c r="M175" s="168"/>
      <c r="N175" s="168"/>
      <c r="O175" s="168"/>
      <c r="P175" s="168"/>
    </row>
    <row r="176" spans="1:16">
      <c r="A176" s="168"/>
      <c r="B176" s="171"/>
      <c r="C176" s="169"/>
      <c r="D176" s="169"/>
      <c r="E176" s="169"/>
      <c r="F176" s="338"/>
      <c r="G176" s="338"/>
      <c r="H176" s="168"/>
      <c r="I176" s="169"/>
      <c r="J176" s="168"/>
      <c r="K176" s="168"/>
      <c r="L176" s="168"/>
      <c r="M176" s="168"/>
      <c r="N176" s="168"/>
      <c r="O176" s="168"/>
      <c r="P176" s="168"/>
    </row>
    <row r="177" spans="1:16">
      <c r="A177" s="168"/>
      <c r="B177" s="171"/>
      <c r="C177" s="171"/>
      <c r="D177" s="171"/>
      <c r="E177" s="171"/>
      <c r="F177" s="171"/>
      <c r="G177" s="171"/>
      <c r="H177" s="168"/>
      <c r="I177" s="171"/>
      <c r="J177" s="168"/>
      <c r="K177" s="168"/>
      <c r="L177" s="168"/>
      <c r="M177" s="168"/>
      <c r="N177" s="168"/>
      <c r="O177" s="168"/>
      <c r="P177" s="168"/>
    </row>
    <row r="178" spans="1:16">
      <c r="A178" s="168"/>
      <c r="B178" s="171"/>
      <c r="C178" s="171"/>
      <c r="D178" s="171"/>
      <c r="E178" s="171"/>
      <c r="F178" s="171"/>
      <c r="G178" s="171"/>
      <c r="H178" s="168"/>
      <c r="I178" s="171"/>
      <c r="J178" s="168"/>
      <c r="K178" s="168"/>
      <c r="L178" s="168"/>
      <c r="M178" s="168"/>
      <c r="N178" s="168"/>
      <c r="O178" s="168"/>
      <c r="P178" s="168"/>
    </row>
    <row r="179" spans="1:16">
      <c r="B179" s="196"/>
      <c r="C179" s="179"/>
      <c r="D179" s="185"/>
      <c r="E179" s="185"/>
      <c r="F179" s="342"/>
      <c r="G179" s="342"/>
    </row>
    <row r="180" spans="1:16">
      <c r="B180" s="196"/>
      <c r="C180" s="171" t="s">
        <v>343</v>
      </c>
      <c r="F180" s="333" t="s">
        <v>341</v>
      </c>
      <c r="G180" s="333"/>
    </row>
    <row r="181" spans="1:16" ht="14.25" customHeight="1">
      <c r="B181" s="196"/>
      <c r="C181" s="173" t="s">
        <v>344</v>
      </c>
      <c r="F181" s="334" t="s">
        <v>342</v>
      </c>
      <c r="G181" s="334"/>
    </row>
  </sheetData>
  <mergeCells count="161">
    <mergeCell ref="C12:G12"/>
    <mergeCell ref="F174:G174"/>
    <mergeCell ref="F175:G175"/>
    <mergeCell ref="C21:E21"/>
    <mergeCell ref="C22:E22"/>
    <mergeCell ref="C23:E23"/>
    <mergeCell ref="C24:E24"/>
    <mergeCell ref="C25:E25"/>
    <mergeCell ref="C26:E26"/>
    <mergeCell ref="C28:E28"/>
    <mergeCell ref="C29:E29"/>
    <mergeCell ref="C30:E30"/>
    <mergeCell ref="C31:E31"/>
    <mergeCell ref="C32:E32"/>
    <mergeCell ref="C33:E33"/>
    <mergeCell ref="C34:E34"/>
    <mergeCell ref="C35:E35"/>
    <mergeCell ref="F173:G173"/>
    <mergeCell ref="C50:E50"/>
    <mergeCell ref="C51:E51"/>
    <mergeCell ref="C52:E52"/>
    <mergeCell ref="C53:E53"/>
    <mergeCell ref="C54:E54"/>
    <mergeCell ref="C55:E55"/>
    <mergeCell ref="F180:G180"/>
    <mergeCell ref="F181:G181"/>
    <mergeCell ref="C14:E15"/>
    <mergeCell ref="F176:G176"/>
    <mergeCell ref="C16:E16"/>
    <mergeCell ref="C17:E17"/>
    <mergeCell ref="C18:E18"/>
    <mergeCell ref="C19:E19"/>
    <mergeCell ref="C20:E20"/>
    <mergeCell ref="F179:G179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6:E56"/>
    <mergeCell ref="C57:E57"/>
    <mergeCell ref="C58:E58"/>
    <mergeCell ref="C59:E59"/>
    <mergeCell ref="C60:E60"/>
    <mergeCell ref="C61:E61"/>
    <mergeCell ref="C62:E62"/>
    <mergeCell ref="C63:E63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C104:E104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C115:E115"/>
    <mergeCell ref="C116:E116"/>
    <mergeCell ref="C117:E117"/>
    <mergeCell ref="C118:E118"/>
    <mergeCell ref="C119:E119"/>
    <mergeCell ref="C120:E120"/>
    <mergeCell ref="C121:E121"/>
    <mergeCell ref="C122:E122"/>
    <mergeCell ref="C123:E123"/>
    <mergeCell ref="C124:E124"/>
    <mergeCell ref="C125:E125"/>
    <mergeCell ref="C126:E126"/>
    <mergeCell ref="C127:E127"/>
    <mergeCell ref="C128:E128"/>
    <mergeCell ref="C129:E129"/>
    <mergeCell ref="C130:E130"/>
    <mergeCell ref="C131:E131"/>
    <mergeCell ref="C132:E132"/>
    <mergeCell ref="C133:E133"/>
    <mergeCell ref="C134:E134"/>
    <mergeCell ref="C135:E135"/>
    <mergeCell ref="C136:E136"/>
    <mergeCell ref="C137:E137"/>
    <mergeCell ref="C169:E169"/>
    <mergeCell ref="C154:E154"/>
    <mergeCell ref="C155:E155"/>
    <mergeCell ref="C156:E156"/>
    <mergeCell ref="C157:E157"/>
    <mergeCell ref="C158:E158"/>
    <mergeCell ref="C159:E159"/>
    <mergeCell ref="C160:E160"/>
    <mergeCell ref="C163:E163"/>
    <mergeCell ref="C164:E164"/>
    <mergeCell ref="C165:E165"/>
    <mergeCell ref="C166:E166"/>
    <mergeCell ref="C167:E167"/>
    <mergeCell ref="C168:E168"/>
    <mergeCell ref="C161:E161"/>
    <mergeCell ref="C162:E162"/>
    <mergeCell ref="C146:E146"/>
    <mergeCell ref="C147:E147"/>
    <mergeCell ref="C148:E148"/>
    <mergeCell ref="C149:E149"/>
    <mergeCell ref="C150:E150"/>
    <mergeCell ref="C151:E151"/>
    <mergeCell ref="C152:E152"/>
    <mergeCell ref="C153:E153"/>
    <mergeCell ref="C138:E138"/>
    <mergeCell ref="C139:E139"/>
    <mergeCell ref="C140:E140"/>
    <mergeCell ref="C141:E141"/>
    <mergeCell ref="C142:E142"/>
    <mergeCell ref="C143:E143"/>
    <mergeCell ref="C144:E144"/>
    <mergeCell ref="C145:E145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horizontalDpi="0" verticalDpi="0" r:id="rId1"/>
  <rowBreaks count="2" manualBreakCount="2">
    <brk id="48" min="1" max="6" man="1"/>
    <brk id="93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66"/>
  <sheetViews>
    <sheetView topLeftCell="A151" zoomScaleNormal="100" zoomScaleSheetLayoutView="115" workbookViewId="0">
      <selection activeCell="C167" sqref="C167"/>
    </sheetView>
  </sheetViews>
  <sheetFormatPr baseColWidth="10" defaultRowHeight="14.25"/>
  <cols>
    <col min="1" max="1" width="5.875" customWidth="1"/>
    <col min="2" max="2" width="11.75" customWidth="1"/>
    <col min="3" max="3" width="41.875" customWidth="1"/>
    <col min="4" max="5" width="14.125" customWidth="1"/>
  </cols>
  <sheetData>
    <row r="1" spans="2:8" s="83" customFormat="1" ht="18.75">
      <c r="B1" s="81"/>
      <c r="C1" s="80"/>
      <c r="D1" s="82"/>
      <c r="E1" s="82"/>
    </row>
    <row r="2" spans="2:8" s="83" customFormat="1" ht="18" customHeight="1">
      <c r="B2" s="81"/>
      <c r="C2" s="80"/>
      <c r="D2" s="82"/>
      <c r="E2" s="82"/>
    </row>
    <row r="3" spans="2:8" s="83" customFormat="1" ht="18.75">
      <c r="B3" s="81"/>
      <c r="C3" s="80"/>
      <c r="D3" s="82"/>
      <c r="E3" s="82"/>
    </row>
    <row r="4" spans="2:8" s="83" customFormat="1" ht="18.75">
      <c r="B4" s="81"/>
      <c r="C4" s="80"/>
      <c r="D4" s="82"/>
      <c r="E4" s="82"/>
    </row>
    <row r="5" spans="2:8" s="83" customFormat="1" ht="14.25" customHeight="1">
      <c r="B5" s="81"/>
      <c r="C5" s="80"/>
      <c r="D5" s="82"/>
      <c r="E5" s="82"/>
    </row>
    <row r="6" spans="2:8" s="83" customFormat="1" ht="6.75" customHeight="1">
      <c r="B6" s="81"/>
      <c r="C6" s="80"/>
      <c r="D6" s="82"/>
      <c r="E6" s="82"/>
    </row>
    <row r="7" spans="2:8" s="83" customFormat="1" ht="7.5" customHeight="1">
      <c r="B7" s="81"/>
      <c r="C7" s="80"/>
      <c r="D7" s="82"/>
      <c r="E7" s="82"/>
    </row>
    <row r="8" spans="2:8" s="21" customFormat="1" ht="19.5">
      <c r="B8" s="84"/>
      <c r="C8" s="84" t="s">
        <v>336</v>
      </c>
      <c r="D8" s="84"/>
      <c r="E8" s="84"/>
      <c r="G8" s="84"/>
      <c r="H8" s="84"/>
    </row>
    <row r="9" spans="2:8" s="21" customFormat="1" ht="19.5">
      <c r="B9" s="84"/>
      <c r="C9" s="84" t="s">
        <v>335</v>
      </c>
      <c r="D9" s="84"/>
      <c r="E9" s="84"/>
      <c r="G9" s="84"/>
      <c r="H9" s="84"/>
    </row>
    <row r="10" spans="2:8" s="21" customFormat="1" ht="18">
      <c r="B10" s="85"/>
      <c r="C10" s="85" t="s">
        <v>247</v>
      </c>
      <c r="D10" s="85"/>
      <c r="E10" s="85"/>
      <c r="G10" s="85"/>
      <c r="H10" s="85"/>
    </row>
    <row r="11" spans="2:8" ht="19.5" customHeight="1">
      <c r="C11" s="346" t="s">
        <v>333</v>
      </c>
      <c r="D11" s="346"/>
      <c r="E11" s="346"/>
    </row>
    <row r="12" spans="2:8" ht="15" thickBot="1"/>
    <row r="13" spans="2:8" ht="15" thickBot="1">
      <c r="B13" s="177" t="s">
        <v>3</v>
      </c>
      <c r="C13" s="353" t="s">
        <v>2</v>
      </c>
      <c r="D13" s="197" t="s">
        <v>244</v>
      </c>
      <c r="E13" s="197" t="s">
        <v>244</v>
      </c>
    </row>
    <row r="14" spans="2:8" ht="15" customHeight="1" thickBot="1">
      <c r="B14" s="178" t="s">
        <v>4</v>
      </c>
      <c r="C14" s="354"/>
      <c r="D14" s="92">
        <v>45657</v>
      </c>
      <c r="E14" s="92">
        <v>45291</v>
      </c>
    </row>
    <row r="15" spans="2:8" ht="16.5" thickBot="1">
      <c r="B15" s="95">
        <v>40000000000</v>
      </c>
      <c r="C15" s="137" t="s">
        <v>140</v>
      </c>
      <c r="D15" s="17">
        <v>4892551.9618939999</v>
      </c>
      <c r="E15" s="17">
        <v>4468810.5063110003</v>
      </c>
    </row>
    <row r="16" spans="2:8" ht="15" thickBot="1">
      <c r="B16" s="97">
        <v>41000000000</v>
      </c>
      <c r="C16" s="96" t="s">
        <v>141</v>
      </c>
      <c r="D16" s="105">
        <v>4825261.0898449998</v>
      </c>
      <c r="E16" s="105">
        <v>4413549.2964629997</v>
      </c>
    </row>
    <row r="17" spans="2:5" ht="15" thickBot="1">
      <c r="B17" s="8">
        <v>41100000000</v>
      </c>
      <c r="C17" s="99" t="s">
        <v>142</v>
      </c>
      <c r="D17" s="110">
        <v>215949.15234299999</v>
      </c>
      <c r="E17" s="110">
        <v>187049.498846</v>
      </c>
    </row>
    <row r="18" spans="2:5">
      <c r="B18" s="139">
        <v>41101000000</v>
      </c>
      <c r="C18" s="138" t="s">
        <v>143</v>
      </c>
      <c r="D18" s="136">
        <v>215949.15234299999</v>
      </c>
      <c r="E18" s="136">
        <v>187049.498846</v>
      </c>
    </row>
    <row r="19" spans="2:5">
      <c r="B19" s="140">
        <v>41101010000</v>
      </c>
      <c r="C19" s="3" t="s">
        <v>144</v>
      </c>
      <c r="D19" s="18">
        <v>162809.29169700001</v>
      </c>
      <c r="E19" s="18">
        <v>139659.90231599999</v>
      </c>
    </row>
    <row r="20" spans="2:5">
      <c r="B20" s="140">
        <v>41101020000</v>
      </c>
      <c r="C20" s="3" t="s">
        <v>145</v>
      </c>
      <c r="D20" s="18">
        <v>2793.4387179999999</v>
      </c>
      <c r="E20" s="18">
        <v>1981.1240230000001</v>
      </c>
    </row>
    <row r="21" spans="2:5">
      <c r="B21" s="140">
        <v>41101030000</v>
      </c>
      <c r="C21" s="3" t="s">
        <v>146</v>
      </c>
      <c r="D21" s="18">
        <v>268.99368900000002</v>
      </c>
      <c r="E21" s="18">
        <v>876.66554799999994</v>
      </c>
    </row>
    <row r="22" spans="2:5">
      <c r="B22" s="140">
        <v>41101050000</v>
      </c>
      <c r="C22" s="3" t="s">
        <v>147</v>
      </c>
      <c r="D22" s="18">
        <v>33654.392211999999</v>
      </c>
      <c r="E22" s="18">
        <v>26884.63682</v>
      </c>
    </row>
    <row r="23" spans="2:5" ht="15" thickBot="1">
      <c r="B23" s="140">
        <v>41101060000</v>
      </c>
      <c r="C23" s="3" t="s">
        <v>148</v>
      </c>
      <c r="D23" s="18">
        <v>16423.036026999998</v>
      </c>
      <c r="E23" s="18">
        <v>17647.170139000002</v>
      </c>
    </row>
    <row r="24" spans="2:5" ht="15" thickBot="1">
      <c r="B24" s="8">
        <v>41200000000</v>
      </c>
      <c r="C24" s="99" t="s">
        <v>149</v>
      </c>
      <c r="D24" s="110">
        <v>4539470.4716809997</v>
      </c>
      <c r="E24" s="110">
        <v>4156434.8748869998</v>
      </c>
    </row>
    <row r="25" spans="2:5">
      <c r="B25" s="139">
        <v>41201000000</v>
      </c>
      <c r="C25" s="138" t="s">
        <v>150</v>
      </c>
      <c r="D25" s="136">
        <v>1311176.927076</v>
      </c>
      <c r="E25" s="136">
        <v>1473559.5255209999</v>
      </c>
    </row>
    <row r="26" spans="2:5">
      <c r="B26" s="142">
        <v>41201010000</v>
      </c>
      <c r="C26" s="141" t="s">
        <v>151</v>
      </c>
      <c r="D26" s="18">
        <v>277693.09579799999</v>
      </c>
      <c r="E26" s="18">
        <v>313827.987525</v>
      </c>
    </row>
    <row r="27" spans="2:5">
      <c r="B27" s="4">
        <v>41201030000</v>
      </c>
      <c r="C27" s="3" t="s">
        <v>152</v>
      </c>
      <c r="D27" s="18">
        <v>126560.44519300001</v>
      </c>
      <c r="E27" s="18">
        <v>108059.80932299999</v>
      </c>
    </row>
    <row r="28" spans="2:5">
      <c r="B28" s="4">
        <v>41201040000</v>
      </c>
      <c r="C28" s="3" t="s">
        <v>153</v>
      </c>
      <c r="D28" s="18">
        <v>140015.84414599999</v>
      </c>
      <c r="E28" s="18">
        <v>135283.06737199999</v>
      </c>
    </row>
    <row r="29" spans="2:5">
      <c r="B29" s="4">
        <v>41201050000</v>
      </c>
      <c r="C29" s="3" t="s">
        <v>154</v>
      </c>
      <c r="D29" s="18">
        <v>282978.72556400002</v>
      </c>
      <c r="E29" s="18">
        <v>297927.75889699999</v>
      </c>
    </row>
    <row r="30" spans="2:5">
      <c r="B30" s="4">
        <v>41201060000</v>
      </c>
      <c r="C30" s="3" t="s">
        <v>155</v>
      </c>
      <c r="D30" s="18">
        <v>18542.454206999999</v>
      </c>
      <c r="E30" s="18">
        <v>18153.915772</v>
      </c>
    </row>
    <row r="31" spans="2:5">
      <c r="B31" s="4">
        <v>41201080000</v>
      </c>
      <c r="C31" s="3" t="s">
        <v>156</v>
      </c>
      <c r="D31" s="18">
        <v>54520.508347000003</v>
      </c>
      <c r="E31" s="18">
        <v>50654.878525</v>
      </c>
    </row>
    <row r="32" spans="2:5">
      <c r="B32" s="4">
        <v>41201090000</v>
      </c>
      <c r="C32" s="3" t="s">
        <v>157</v>
      </c>
      <c r="D32" s="18">
        <v>184484.017601</v>
      </c>
      <c r="E32" s="18">
        <v>167567.08574499999</v>
      </c>
    </row>
    <row r="33" spans="2:5" ht="15" thickBot="1">
      <c r="B33" s="109">
        <v>41201110000</v>
      </c>
      <c r="C33" s="118" t="s">
        <v>158</v>
      </c>
      <c r="D33" s="18">
        <v>226381.83622</v>
      </c>
      <c r="E33" s="18">
        <v>382085.02236200002</v>
      </c>
    </row>
    <row r="34" spans="2:5" ht="15" thickBot="1">
      <c r="B34" s="8">
        <v>41202000000</v>
      </c>
      <c r="C34" s="99" t="s">
        <v>159</v>
      </c>
      <c r="D34" s="110">
        <v>3228293.5446049999</v>
      </c>
      <c r="E34" s="110">
        <v>2682875.3493659999</v>
      </c>
    </row>
    <row r="35" spans="2:5">
      <c r="B35" s="4">
        <v>41202010000</v>
      </c>
      <c r="C35" s="3" t="s">
        <v>151</v>
      </c>
      <c r="D35" s="18">
        <v>136154.92787700001</v>
      </c>
      <c r="E35" s="18">
        <v>132313.22047999999</v>
      </c>
    </row>
    <row r="36" spans="2:5">
      <c r="B36" s="4">
        <v>41202030000</v>
      </c>
      <c r="C36" s="3" t="s">
        <v>152</v>
      </c>
      <c r="D36" s="18">
        <v>28423.464999</v>
      </c>
      <c r="E36" s="18">
        <v>27748.208070000001</v>
      </c>
    </row>
    <row r="37" spans="2:5">
      <c r="B37" s="4">
        <v>41202040000</v>
      </c>
      <c r="C37" s="3" t="s">
        <v>153</v>
      </c>
      <c r="D37" s="18">
        <v>124347.63685900001</v>
      </c>
      <c r="E37" s="18">
        <v>104961.981348</v>
      </c>
    </row>
    <row r="38" spans="2:5">
      <c r="B38" s="4">
        <v>41202050000</v>
      </c>
      <c r="C38" s="3" t="s">
        <v>160</v>
      </c>
      <c r="D38" s="18">
        <v>147497.59517300001</v>
      </c>
      <c r="E38" s="18">
        <v>142780.741026</v>
      </c>
    </row>
    <row r="39" spans="2:5">
      <c r="B39" s="4">
        <v>41202060000</v>
      </c>
      <c r="C39" s="3" t="s">
        <v>155</v>
      </c>
      <c r="D39" s="18">
        <v>359878.76425100002</v>
      </c>
      <c r="E39" s="18">
        <v>269203.804848</v>
      </c>
    </row>
    <row r="40" spans="2:5">
      <c r="B40" s="4">
        <v>41202080000</v>
      </c>
      <c r="C40" s="3" t="s">
        <v>156</v>
      </c>
      <c r="D40" s="18">
        <v>19371.930670999998</v>
      </c>
      <c r="E40" s="18">
        <v>16354.270657999999</v>
      </c>
    </row>
    <row r="41" spans="2:5">
      <c r="B41" s="4">
        <v>41202090000</v>
      </c>
      <c r="C41" s="3" t="s">
        <v>158</v>
      </c>
      <c r="D41" s="18">
        <v>32274.363009000001</v>
      </c>
      <c r="E41" s="18">
        <v>24776.956708000002</v>
      </c>
    </row>
    <row r="42" spans="2:5">
      <c r="B42" s="4">
        <v>41202100000</v>
      </c>
      <c r="C42" s="3" t="s">
        <v>157</v>
      </c>
      <c r="D42" s="18">
        <v>2380041.3545710002</v>
      </c>
      <c r="E42" s="18">
        <v>1953668.612803</v>
      </c>
    </row>
    <row r="43" spans="2:5" ht="15" thickBot="1">
      <c r="B43" s="109">
        <v>41202120000</v>
      </c>
      <c r="C43" s="118" t="s">
        <v>161</v>
      </c>
      <c r="D43" s="16">
        <v>303.50719500000002</v>
      </c>
      <c r="E43" s="16">
        <v>11067.553425</v>
      </c>
    </row>
    <row r="44" spans="2:5" ht="15" thickBot="1">
      <c r="B44" s="8">
        <v>41300000000</v>
      </c>
      <c r="C44" s="99" t="s">
        <v>162</v>
      </c>
      <c r="D44" s="110">
        <v>69841.465821000005</v>
      </c>
      <c r="E44" s="110">
        <v>70064.922730000006</v>
      </c>
    </row>
    <row r="45" spans="2:5">
      <c r="B45" s="139">
        <v>41301000000</v>
      </c>
      <c r="C45" s="138" t="s">
        <v>163</v>
      </c>
      <c r="D45" s="136">
        <v>69841.465821000005</v>
      </c>
      <c r="E45" s="136">
        <v>70064.922730000006</v>
      </c>
    </row>
    <row r="46" spans="2:5">
      <c r="B46" s="144">
        <v>41301020000</v>
      </c>
      <c r="C46" s="143" t="s">
        <v>164</v>
      </c>
      <c r="D46" s="18">
        <v>5063.0548250000002</v>
      </c>
      <c r="E46" s="18">
        <v>5569.9895040000001</v>
      </c>
    </row>
    <row r="47" spans="2:5" ht="15" thickBot="1">
      <c r="B47" s="146">
        <v>41301030000</v>
      </c>
      <c r="C47" s="145" t="s">
        <v>158</v>
      </c>
      <c r="D47" s="18">
        <v>64778.410995999999</v>
      </c>
      <c r="E47" s="18">
        <v>64494.933226000001</v>
      </c>
    </row>
    <row r="48" spans="2:5" ht="15" thickBot="1">
      <c r="B48" s="97">
        <v>42000000000</v>
      </c>
      <c r="C48" s="96" t="s">
        <v>165</v>
      </c>
      <c r="D48" s="105">
        <v>67290.872048999998</v>
      </c>
      <c r="E48" s="105">
        <v>55261.209847999999</v>
      </c>
    </row>
    <row r="49" spans="2:5" ht="15" thickBot="1">
      <c r="B49" s="8">
        <v>42100000000</v>
      </c>
      <c r="C49" s="99" t="s">
        <v>166</v>
      </c>
      <c r="D49" s="110">
        <v>67290.872048999998</v>
      </c>
      <c r="E49" s="110">
        <v>55261.209847999999</v>
      </c>
    </row>
    <row r="50" spans="2:5">
      <c r="B50" s="134">
        <v>42101000000</v>
      </c>
      <c r="C50" s="133" t="s">
        <v>167</v>
      </c>
      <c r="D50" s="135">
        <v>67290.872048999998</v>
      </c>
      <c r="E50" s="135">
        <v>55261.209847999999</v>
      </c>
    </row>
    <row r="51" spans="2:5">
      <c r="B51" s="4">
        <v>42101010000</v>
      </c>
      <c r="C51" s="3" t="s">
        <v>168</v>
      </c>
      <c r="D51" s="18">
        <v>38029.183340000003</v>
      </c>
      <c r="E51" s="18">
        <v>24089.162264999999</v>
      </c>
    </row>
    <row r="52" spans="2:5">
      <c r="B52" s="4">
        <v>42101020000</v>
      </c>
      <c r="C52" s="3" t="s">
        <v>169</v>
      </c>
      <c r="D52" s="18">
        <v>719.95461399999999</v>
      </c>
      <c r="E52" s="18">
        <v>529.04997000000003</v>
      </c>
    </row>
    <row r="53" spans="2:5">
      <c r="B53" s="4">
        <v>42101040000</v>
      </c>
      <c r="C53" s="3" t="s">
        <v>170</v>
      </c>
      <c r="D53" s="18">
        <v>1205.8613210000001</v>
      </c>
      <c r="E53" s="18">
        <v>1138.3558929999999</v>
      </c>
    </row>
    <row r="54" spans="2:5">
      <c r="B54" s="4">
        <v>42101050000</v>
      </c>
      <c r="C54" s="3" t="s">
        <v>171</v>
      </c>
      <c r="D54" s="18">
        <v>5370.2155570000004</v>
      </c>
      <c r="E54" s="18">
        <v>5447.2804500000002</v>
      </c>
    </row>
    <row r="55" spans="2:5">
      <c r="B55" s="4">
        <v>42101060000</v>
      </c>
      <c r="C55" s="3" t="s">
        <v>172</v>
      </c>
      <c r="D55" s="18">
        <v>4451.2810280000003</v>
      </c>
      <c r="E55" s="18">
        <v>4089.0435010000001</v>
      </c>
    </row>
    <row r="56" spans="2:5" ht="15" thickBot="1">
      <c r="B56" s="109">
        <v>42101070000</v>
      </c>
      <c r="C56" s="118" t="s">
        <v>173</v>
      </c>
      <c r="D56" s="18">
        <v>17514.376188999999</v>
      </c>
      <c r="E56" s="18">
        <v>19968.317769000001</v>
      </c>
    </row>
    <row r="57" spans="2:5" ht="16.5" thickBot="1">
      <c r="B57" s="95">
        <v>50000000000</v>
      </c>
      <c r="C57" s="137" t="s">
        <v>174</v>
      </c>
      <c r="D57" s="17">
        <v>4866191.5517349998</v>
      </c>
      <c r="E57" s="17">
        <v>4441726.3492510002</v>
      </c>
    </row>
    <row r="58" spans="2:5" ht="15" thickBot="1">
      <c r="B58" s="97">
        <v>51000000000</v>
      </c>
      <c r="C58" s="96" t="s">
        <v>175</v>
      </c>
      <c r="D58" s="105">
        <v>4583779.0636379998</v>
      </c>
      <c r="E58" s="105">
        <v>4196037.1094479999</v>
      </c>
    </row>
    <row r="59" spans="2:5" ht="15" thickBot="1">
      <c r="B59" s="8">
        <v>51100000000</v>
      </c>
      <c r="C59" s="99" t="s">
        <v>176</v>
      </c>
      <c r="D59" s="110">
        <v>192923.89965899999</v>
      </c>
      <c r="E59" s="110">
        <v>166207.70918199999</v>
      </c>
    </row>
    <row r="60" spans="2:5" ht="15" thickBot="1">
      <c r="B60" s="8">
        <v>51101000000</v>
      </c>
      <c r="C60" s="99" t="s">
        <v>177</v>
      </c>
      <c r="D60" s="110">
        <v>178492.10428699999</v>
      </c>
      <c r="E60" s="110">
        <v>157736.21975300001</v>
      </c>
    </row>
    <row r="61" spans="2:5">
      <c r="B61" s="12">
        <v>51101010000</v>
      </c>
      <c r="C61" s="102" t="s">
        <v>178</v>
      </c>
      <c r="D61" s="147">
        <v>120630.52230900001</v>
      </c>
      <c r="E61" s="147">
        <v>105593.16029499999</v>
      </c>
    </row>
    <row r="62" spans="2:5" ht="15" thickBot="1">
      <c r="B62" s="4">
        <v>51101020000</v>
      </c>
      <c r="C62" s="3" t="s">
        <v>179</v>
      </c>
      <c r="D62" s="147">
        <v>57861.581978000002</v>
      </c>
      <c r="E62" s="147">
        <v>52143.059458000003</v>
      </c>
    </row>
    <row r="63" spans="2:5" ht="15" thickBot="1">
      <c r="B63" s="8">
        <v>51102000000</v>
      </c>
      <c r="C63" s="99" t="s">
        <v>180</v>
      </c>
      <c r="D63" s="110">
        <v>14431.795372</v>
      </c>
      <c r="E63" s="110">
        <v>8471.4894289999993</v>
      </c>
    </row>
    <row r="64" spans="2:5">
      <c r="B64" s="12">
        <v>51102010000</v>
      </c>
      <c r="C64" s="102" t="s">
        <v>181</v>
      </c>
      <c r="D64" s="148">
        <v>4873.2759900000001</v>
      </c>
      <c r="E64" s="148">
        <v>4684.4357289999998</v>
      </c>
    </row>
    <row r="65" spans="2:5">
      <c r="B65" s="4">
        <v>51102020000</v>
      </c>
      <c r="C65" s="3" t="s">
        <v>182</v>
      </c>
      <c r="D65" s="18">
        <v>29.293057000000001</v>
      </c>
      <c r="E65" s="18">
        <v>30.899135999999999</v>
      </c>
    </row>
    <row r="66" spans="2:5">
      <c r="B66" s="4">
        <v>51102030000</v>
      </c>
      <c r="C66" s="3" t="s">
        <v>183</v>
      </c>
      <c r="D66" s="18">
        <v>129.385379</v>
      </c>
      <c r="E66" s="18">
        <v>103.57158</v>
      </c>
    </row>
    <row r="67" spans="2:5">
      <c r="B67" s="4">
        <v>51102040000</v>
      </c>
      <c r="C67" s="3" t="s">
        <v>184</v>
      </c>
      <c r="D67" s="18">
        <v>126.32025899999999</v>
      </c>
      <c r="E67" s="18">
        <v>123.510437</v>
      </c>
    </row>
    <row r="68" spans="2:5">
      <c r="B68" s="4">
        <v>51102050000</v>
      </c>
      <c r="C68" s="3" t="s">
        <v>185</v>
      </c>
      <c r="D68" s="18">
        <v>226.35650799999999</v>
      </c>
      <c r="E68" s="18">
        <v>164.26469</v>
      </c>
    </row>
    <row r="69" spans="2:5">
      <c r="B69" s="4">
        <v>51102080000</v>
      </c>
      <c r="C69" s="3" t="s">
        <v>186</v>
      </c>
      <c r="D69" s="18">
        <v>64.903389000000004</v>
      </c>
      <c r="E69" s="18">
        <v>42.376047</v>
      </c>
    </row>
    <row r="70" spans="2:5">
      <c r="B70" s="4">
        <v>51102090000</v>
      </c>
      <c r="C70" s="3" t="s">
        <v>187</v>
      </c>
      <c r="D70" s="18">
        <v>118.46495299999999</v>
      </c>
      <c r="E70" s="18">
        <v>104.44989</v>
      </c>
    </row>
    <row r="71" spans="2:5">
      <c r="B71" s="4">
        <v>51102100000</v>
      </c>
      <c r="C71" s="3" t="s">
        <v>188</v>
      </c>
      <c r="D71" s="18">
        <v>92.651544000000001</v>
      </c>
      <c r="E71" s="18">
        <v>142.624506</v>
      </c>
    </row>
    <row r="72" spans="2:5">
      <c r="B72" s="4">
        <v>51102110000</v>
      </c>
      <c r="C72" s="3" t="s">
        <v>189</v>
      </c>
      <c r="D72" s="18">
        <v>18.923783</v>
      </c>
      <c r="E72" s="18">
        <v>19.373867000000001</v>
      </c>
    </row>
    <row r="73" spans="2:5">
      <c r="B73" s="4">
        <v>51102120000</v>
      </c>
      <c r="C73" s="3" t="s">
        <v>190</v>
      </c>
      <c r="D73" s="18">
        <v>114.68826799999999</v>
      </c>
      <c r="E73" s="18">
        <v>103.35182399999999</v>
      </c>
    </row>
    <row r="74" spans="2:5">
      <c r="B74" s="4">
        <v>51102130000</v>
      </c>
      <c r="C74" s="3" t="s">
        <v>191</v>
      </c>
      <c r="D74" s="18">
        <v>0</v>
      </c>
      <c r="E74" s="18">
        <v>0</v>
      </c>
    </row>
    <row r="75" spans="2:5">
      <c r="B75" s="4">
        <v>51102140000</v>
      </c>
      <c r="C75" s="3" t="s">
        <v>192</v>
      </c>
      <c r="D75" s="18">
        <v>277.19593800000001</v>
      </c>
      <c r="E75" s="18">
        <v>401.10396800000001</v>
      </c>
    </row>
    <row r="76" spans="2:5">
      <c r="B76" s="4">
        <v>51102200000</v>
      </c>
      <c r="C76" s="3" t="s">
        <v>193</v>
      </c>
      <c r="D76" s="18">
        <v>56.122512</v>
      </c>
      <c r="E76" s="18">
        <v>0</v>
      </c>
    </row>
    <row r="77" spans="2:5">
      <c r="B77" s="4">
        <v>51102240000</v>
      </c>
      <c r="C77" s="3" t="s">
        <v>194</v>
      </c>
      <c r="D77" s="18">
        <v>8124.2299549999998</v>
      </c>
      <c r="E77" s="18">
        <v>2311.7660700000001</v>
      </c>
    </row>
    <row r="78" spans="2:5">
      <c r="B78" s="4">
        <v>51102250000</v>
      </c>
      <c r="C78" s="3" t="s">
        <v>195</v>
      </c>
      <c r="D78" s="18">
        <v>69.334442999999993</v>
      </c>
      <c r="E78" s="18">
        <v>123.577292</v>
      </c>
    </row>
    <row r="79" spans="2:5">
      <c r="B79" s="4">
        <v>51102260000</v>
      </c>
      <c r="C79" s="3" t="s">
        <v>196</v>
      </c>
      <c r="D79" s="18">
        <v>0</v>
      </c>
      <c r="E79" s="18">
        <v>0</v>
      </c>
    </row>
    <row r="80" spans="2:5">
      <c r="B80" s="4">
        <v>51102270000</v>
      </c>
      <c r="C80" s="3" t="s">
        <v>197</v>
      </c>
      <c r="D80" s="18">
        <v>79.427788000000007</v>
      </c>
      <c r="E80" s="18">
        <v>90.584461000000005</v>
      </c>
    </row>
    <row r="81" spans="2:5">
      <c r="B81" s="4">
        <v>51102280000</v>
      </c>
      <c r="C81" s="3" t="s">
        <v>198</v>
      </c>
      <c r="D81" s="18">
        <v>25.355687</v>
      </c>
      <c r="E81" s="18">
        <v>23.960104000000001</v>
      </c>
    </row>
    <row r="82" spans="2:5" ht="15" thickBot="1">
      <c r="B82" s="109">
        <v>51102290000</v>
      </c>
      <c r="C82" s="118" t="s">
        <v>199</v>
      </c>
      <c r="D82" s="16">
        <v>5.8659189999999999</v>
      </c>
      <c r="E82" s="16">
        <v>1.6398280000000001</v>
      </c>
    </row>
    <row r="83" spans="2:5" ht="15" thickBot="1">
      <c r="B83" s="8">
        <v>51200000000</v>
      </c>
      <c r="C83" s="99" t="s">
        <v>200</v>
      </c>
      <c r="D83" s="110">
        <v>4385273.5946070002</v>
      </c>
      <c r="E83" s="110">
        <v>4024696.570024</v>
      </c>
    </row>
    <row r="84" spans="2:5" ht="15" thickBot="1">
      <c r="B84" s="8">
        <v>51201000000</v>
      </c>
      <c r="C84" s="99" t="s">
        <v>201</v>
      </c>
      <c r="D84" s="110">
        <v>3393433.3021140001</v>
      </c>
      <c r="E84" s="110">
        <v>3109814.7445640001</v>
      </c>
    </row>
    <row r="85" spans="2:5">
      <c r="B85" s="12">
        <v>51201010000</v>
      </c>
      <c r="C85" s="102" t="s">
        <v>202</v>
      </c>
      <c r="D85" s="18">
        <v>445176.11856199999</v>
      </c>
      <c r="E85" s="18">
        <v>610694.32063900004</v>
      </c>
    </row>
    <row r="86" spans="2:5">
      <c r="B86" s="4">
        <v>51201030000</v>
      </c>
      <c r="C86" s="3" t="s">
        <v>203</v>
      </c>
      <c r="D86" s="18">
        <v>108143.579965</v>
      </c>
      <c r="E86" s="18">
        <v>99674.632905000006</v>
      </c>
    </row>
    <row r="87" spans="2:5" ht="15" thickBot="1">
      <c r="B87" s="4">
        <v>51201040000</v>
      </c>
      <c r="C87" s="3" t="s">
        <v>204</v>
      </c>
      <c r="D87" s="18">
        <v>236065.185944</v>
      </c>
      <c r="E87" s="18">
        <v>209682.90742900001</v>
      </c>
    </row>
    <row r="88" spans="2:5">
      <c r="B88" s="187">
        <v>51202010000</v>
      </c>
      <c r="C88" s="186" t="s">
        <v>205</v>
      </c>
      <c r="D88" s="188">
        <v>281286.18042300001</v>
      </c>
      <c r="E88" s="188">
        <v>250340.73186999999</v>
      </c>
    </row>
    <row r="89" spans="2:5">
      <c r="B89" s="4">
        <v>51202020000</v>
      </c>
      <c r="C89" s="3" t="s">
        <v>182</v>
      </c>
      <c r="D89" s="18">
        <v>25008.547815000002</v>
      </c>
      <c r="E89" s="18">
        <v>21146.943221000001</v>
      </c>
    </row>
    <row r="90" spans="2:5">
      <c r="B90" s="4">
        <v>51202030000</v>
      </c>
      <c r="C90" s="3" t="s">
        <v>183</v>
      </c>
      <c r="D90" s="18">
        <v>29404.692284000001</v>
      </c>
      <c r="E90" s="18">
        <v>26607.329398999998</v>
      </c>
    </row>
    <row r="91" spans="2:5">
      <c r="B91" s="4">
        <v>51202040000</v>
      </c>
      <c r="C91" s="3" t="s">
        <v>184</v>
      </c>
      <c r="D91" s="18">
        <v>48185.992198</v>
      </c>
      <c r="E91" s="18">
        <v>45992.350596999997</v>
      </c>
    </row>
    <row r="92" spans="2:5">
      <c r="B92" s="4">
        <v>51202050000</v>
      </c>
      <c r="C92" s="3" t="s">
        <v>185</v>
      </c>
      <c r="D92" s="18">
        <v>69392.020332</v>
      </c>
      <c r="E92" s="18">
        <v>59624.807837</v>
      </c>
    </row>
    <row r="93" spans="2:5">
      <c r="B93" s="4">
        <v>51202060000</v>
      </c>
      <c r="C93" s="3" t="s">
        <v>206</v>
      </c>
      <c r="D93" s="18">
        <v>344.82721400000003</v>
      </c>
      <c r="E93" s="18">
        <v>72.892617999999999</v>
      </c>
    </row>
    <row r="94" spans="2:5">
      <c r="B94" s="4">
        <v>51202070000</v>
      </c>
      <c r="C94" s="3" t="s">
        <v>207</v>
      </c>
      <c r="D94" s="18">
        <v>204.11701299999999</v>
      </c>
      <c r="E94" s="18">
        <v>2064.601772</v>
      </c>
    </row>
    <row r="95" spans="2:5">
      <c r="B95" s="4">
        <v>51202090000</v>
      </c>
      <c r="C95" s="3" t="s">
        <v>186</v>
      </c>
      <c r="D95" s="18">
        <v>14317.932554999999</v>
      </c>
      <c r="E95" s="18">
        <v>13923.090109000001</v>
      </c>
    </row>
    <row r="96" spans="2:5">
      <c r="B96" s="4">
        <v>51202100000</v>
      </c>
      <c r="C96" s="3" t="s">
        <v>187</v>
      </c>
      <c r="D96" s="18">
        <v>21536.90321</v>
      </c>
      <c r="E96" s="18">
        <v>21831.994968999999</v>
      </c>
    </row>
    <row r="97" spans="2:5">
      <c r="B97" s="4">
        <v>51202110000</v>
      </c>
      <c r="C97" s="3" t="s">
        <v>208</v>
      </c>
      <c r="D97" s="18">
        <v>77979.858953999996</v>
      </c>
      <c r="E97" s="18">
        <v>71009.836318999995</v>
      </c>
    </row>
    <row r="98" spans="2:5">
      <c r="B98" s="4">
        <v>51202120000</v>
      </c>
      <c r="C98" s="3" t="s">
        <v>189</v>
      </c>
      <c r="D98" s="18">
        <v>545.52972999999997</v>
      </c>
      <c r="E98" s="18">
        <v>515.70766300000003</v>
      </c>
    </row>
    <row r="99" spans="2:5">
      <c r="B99" s="4">
        <v>51202130000</v>
      </c>
      <c r="C99" s="3" t="s">
        <v>190</v>
      </c>
      <c r="D99" s="18">
        <v>7860.6921620000003</v>
      </c>
      <c r="E99" s="18">
        <v>5445.4085050000003</v>
      </c>
    </row>
    <row r="100" spans="2:5">
      <c r="B100" s="4">
        <v>51202140000</v>
      </c>
      <c r="C100" s="3" t="s">
        <v>191</v>
      </c>
      <c r="D100" s="18">
        <v>24450.660706999999</v>
      </c>
      <c r="E100" s="18">
        <v>24673.740226000002</v>
      </c>
    </row>
    <row r="101" spans="2:5">
      <c r="B101" s="4">
        <v>51202150000</v>
      </c>
      <c r="C101" s="3" t="s">
        <v>192</v>
      </c>
      <c r="D101" s="18">
        <v>15649.883319</v>
      </c>
      <c r="E101" s="18">
        <v>15410.192934000001</v>
      </c>
    </row>
    <row r="102" spans="2:5">
      <c r="B102" s="4">
        <v>51202200000</v>
      </c>
      <c r="C102" s="3" t="s">
        <v>79</v>
      </c>
      <c r="D102" s="18">
        <v>2266.667434</v>
      </c>
      <c r="E102" s="18">
        <v>2135.759317</v>
      </c>
    </row>
    <row r="103" spans="2:5">
      <c r="B103" s="4">
        <v>51202210000</v>
      </c>
      <c r="C103" s="3" t="s">
        <v>80</v>
      </c>
      <c r="D103" s="112">
        <v>0</v>
      </c>
      <c r="E103" s="112">
        <v>0</v>
      </c>
    </row>
    <row r="104" spans="2:5">
      <c r="B104" s="4">
        <v>51202230000</v>
      </c>
      <c r="C104" s="3" t="s">
        <v>209</v>
      </c>
      <c r="D104" s="18">
        <v>1972.288855</v>
      </c>
      <c r="E104" s="18">
        <v>1459.3883490000001</v>
      </c>
    </row>
    <row r="105" spans="2:5">
      <c r="B105" s="4">
        <v>51202250000</v>
      </c>
      <c r="C105" s="3" t="s">
        <v>194</v>
      </c>
      <c r="D105" s="18">
        <v>54601.682792</v>
      </c>
      <c r="E105" s="18">
        <v>63187.522914000001</v>
      </c>
    </row>
    <row r="106" spans="2:5">
      <c r="B106" s="4">
        <v>51202260000</v>
      </c>
      <c r="C106" s="3" t="s">
        <v>195</v>
      </c>
      <c r="D106" s="18">
        <v>43649.773250999999</v>
      </c>
      <c r="E106" s="18">
        <v>39504.816634000003</v>
      </c>
    </row>
    <row r="107" spans="2:5">
      <c r="B107" s="4">
        <v>51202270000</v>
      </c>
      <c r="C107" s="3" t="s">
        <v>196</v>
      </c>
      <c r="D107" s="18">
        <v>180062.70831700001</v>
      </c>
      <c r="E107" s="18">
        <v>154804.151744</v>
      </c>
    </row>
    <row r="108" spans="2:5">
      <c r="B108" s="4">
        <v>51202280000</v>
      </c>
      <c r="C108" s="3" t="s">
        <v>197</v>
      </c>
      <c r="D108" s="18">
        <v>4575.056877</v>
      </c>
      <c r="E108" s="18">
        <v>4422.5967479999999</v>
      </c>
    </row>
    <row r="109" spans="2:5">
      <c r="B109" s="4">
        <v>51202290000</v>
      </c>
      <c r="C109" s="3" t="s">
        <v>198</v>
      </c>
      <c r="D109" s="18">
        <v>60651.249349999998</v>
      </c>
      <c r="E109" s="18">
        <v>60160.838967000003</v>
      </c>
    </row>
    <row r="110" spans="2:5">
      <c r="B110" s="4">
        <v>51202300000</v>
      </c>
      <c r="C110" s="3" t="s">
        <v>199</v>
      </c>
      <c r="D110" s="18">
        <v>3750.808798</v>
      </c>
      <c r="E110" s="18">
        <v>3602.364294</v>
      </c>
    </row>
    <row r="111" spans="2:5">
      <c r="B111" s="4">
        <v>51202310000</v>
      </c>
      <c r="C111" s="3" t="s">
        <v>210</v>
      </c>
      <c r="D111" s="18">
        <v>0</v>
      </c>
      <c r="E111" s="18">
        <v>0</v>
      </c>
    </row>
    <row r="112" spans="2:5" ht="15" thickBot="1">
      <c r="B112" s="4">
        <v>51202320000</v>
      </c>
      <c r="C112" s="118" t="s">
        <v>211</v>
      </c>
      <c r="D112" s="18">
        <v>0</v>
      </c>
      <c r="E112" s="18">
        <v>0</v>
      </c>
    </row>
    <row r="113" spans="2:5" ht="15" thickBot="1">
      <c r="B113" s="8">
        <v>51203000000</v>
      </c>
      <c r="C113" s="99" t="s">
        <v>212</v>
      </c>
      <c r="D113" s="110">
        <v>24142.218903000001</v>
      </c>
      <c r="E113" s="149">
        <v>26944.758453999999</v>
      </c>
    </row>
    <row r="114" spans="2:5">
      <c r="B114" s="187">
        <v>51203010000</v>
      </c>
      <c r="C114" s="102" t="s">
        <v>205</v>
      </c>
      <c r="D114" s="123">
        <v>3743.9090849999998</v>
      </c>
      <c r="E114" s="123">
        <v>3761.125</v>
      </c>
    </row>
    <row r="115" spans="2:5">
      <c r="B115" s="4">
        <v>51203020000</v>
      </c>
      <c r="C115" s="3" t="s">
        <v>182</v>
      </c>
      <c r="D115" s="112">
        <v>297.51225499999998</v>
      </c>
      <c r="E115" s="112">
        <v>249.16354799999999</v>
      </c>
    </row>
    <row r="116" spans="2:5">
      <c r="B116" s="4">
        <v>51203030000</v>
      </c>
      <c r="C116" s="3" t="s">
        <v>213</v>
      </c>
      <c r="D116" s="112">
        <v>190.15974499999999</v>
      </c>
      <c r="E116" s="112">
        <v>158.330534</v>
      </c>
    </row>
    <row r="117" spans="2:5">
      <c r="B117" s="4">
        <v>51203040000</v>
      </c>
      <c r="C117" s="3" t="s">
        <v>214</v>
      </c>
      <c r="D117" s="112">
        <v>17707.724705000001</v>
      </c>
      <c r="E117" s="112">
        <v>19702.989803</v>
      </c>
    </row>
    <row r="118" spans="2:5">
      <c r="B118" s="4">
        <v>51203050000</v>
      </c>
      <c r="C118" s="3" t="s">
        <v>185</v>
      </c>
      <c r="D118" s="18">
        <v>2094.4243729999998</v>
      </c>
      <c r="E118" s="18">
        <v>2971.373298</v>
      </c>
    </row>
    <row r="119" spans="2:5" ht="15" thickBot="1">
      <c r="B119" s="109">
        <v>51203060000</v>
      </c>
      <c r="C119" s="3" t="s">
        <v>206</v>
      </c>
      <c r="D119" s="18">
        <v>108.48874000000001</v>
      </c>
      <c r="E119" s="18">
        <v>101.77627099999999</v>
      </c>
    </row>
    <row r="120" spans="2:5" ht="15" thickBot="1">
      <c r="B120" s="8">
        <v>51300000000</v>
      </c>
      <c r="C120" s="99" t="s">
        <v>215</v>
      </c>
      <c r="D120" s="110">
        <v>5581.5693719999999</v>
      </c>
      <c r="E120" s="110">
        <v>5132.830242</v>
      </c>
    </row>
    <row r="121" spans="2:5" ht="15" thickBot="1">
      <c r="B121" s="8">
        <v>51301000000</v>
      </c>
      <c r="C121" s="99" t="s">
        <v>216</v>
      </c>
      <c r="D121" s="110">
        <v>5581.5693719999999</v>
      </c>
      <c r="E121" s="110">
        <v>5132.830242</v>
      </c>
    </row>
    <row r="122" spans="2:5">
      <c r="B122" s="187">
        <v>51301010000</v>
      </c>
      <c r="C122" s="102" t="s">
        <v>217</v>
      </c>
      <c r="D122" s="18">
        <v>4919.5494230000004</v>
      </c>
      <c r="E122" s="18">
        <v>4516.8660810000001</v>
      </c>
    </row>
    <row r="123" spans="2:5">
      <c r="B123" s="4">
        <v>51301020000</v>
      </c>
      <c r="C123" s="3" t="s">
        <v>218</v>
      </c>
      <c r="D123" s="18">
        <v>62.262013000000003</v>
      </c>
      <c r="E123" s="18">
        <v>64.133105999999998</v>
      </c>
    </row>
    <row r="124" spans="2:5">
      <c r="B124" s="4">
        <v>51301030000</v>
      </c>
      <c r="C124" s="3" t="s">
        <v>219</v>
      </c>
      <c r="D124" s="18">
        <v>0</v>
      </c>
      <c r="E124" s="18">
        <v>0</v>
      </c>
    </row>
    <row r="125" spans="2:5">
      <c r="B125" s="4">
        <v>51301040000</v>
      </c>
      <c r="C125" s="3" t="s">
        <v>220</v>
      </c>
      <c r="D125" s="18">
        <v>116.233355</v>
      </c>
      <c r="E125" s="18">
        <v>103.327578</v>
      </c>
    </row>
    <row r="126" spans="2:5">
      <c r="B126" s="4">
        <v>51301050000</v>
      </c>
      <c r="C126" s="150" t="s">
        <v>221</v>
      </c>
      <c r="D126" s="18">
        <v>129.32604499999999</v>
      </c>
      <c r="E126" s="18">
        <v>3.2060659999999999</v>
      </c>
    </row>
    <row r="127" spans="2:5">
      <c r="B127" s="4">
        <v>51301060000</v>
      </c>
      <c r="C127" s="150" t="s">
        <v>197</v>
      </c>
      <c r="D127" s="18">
        <v>354.19853599999999</v>
      </c>
      <c r="E127" s="18">
        <v>445.29741100000001</v>
      </c>
    </row>
    <row r="128" spans="2:5" ht="15" thickBot="1">
      <c r="B128" s="109">
        <v>51301100000</v>
      </c>
      <c r="C128" s="118" t="s">
        <v>222</v>
      </c>
      <c r="D128" s="18">
        <v>0</v>
      </c>
      <c r="E128" s="18">
        <v>0</v>
      </c>
    </row>
    <row r="129" spans="2:5" ht="15" thickBot="1">
      <c r="B129" s="6">
        <v>52000000000</v>
      </c>
      <c r="C129" s="5" t="s">
        <v>223</v>
      </c>
      <c r="D129" s="151">
        <v>282412.48809699999</v>
      </c>
      <c r="E129" s="151">
        <v>245689.239803</v>
      </c>
    </row>
    <row r="130" spans="2:5" ht="15" thickBot="1">
      <c r="B130" s="97">
        <v>52100000000</v>
      </c>
      <c r="C130" s="96" t="s">
        <v>224</v>
      </c>
      <c r="D130" s="130">
        <v>282412.48809699999</v>
      </c>
      <c r="E130" s="130">
        <v>245689.239803</v>
      </c>
    </row>
    <row r="131" spans="2:5" ht="15" thickBot="1">
      <c r="B131" s="120">
        <v>52101000000</v>
      </c>
      <c r="C131" s="119" t="s">
        <v>225</v>
      </c>
      <c r="D131" s="110">
        <v>282412.48809699999</v>
      </c>
      <c r="E131" s="110">
        <v>245689.239803</v>
      </c>
    </row>
    <row r="132" spans="2:5">
      <c r="B132" s="190">
        <v>52101010000</v>
      </c>
      <c r="C132" s="189" t="s">
        <v>168</v>
      </c>
      <c r="D132" s="188">
        <v>41204.196445000001</v>
      </c>
      <c r="E132" s="188">
        <v>24098.408090000001</v>
      </c>
    </row>
    <row r="133" spans="2:5">
      <c r="B133" s="140">
        <v>52101020000</v>
      </c>
      <c r="C133" s="152" t="s">
        <v>226</v>
      </c>
      <c r="D133" s="18">
        <v>638.86002099999996</v>
      </c>
      <c r="E133" s="18">
        <v>546.01235699999995</v>
      </c>
    </row>
    <row r="134" spans="2:5">
      <c r="B134" s="140">
        <v>52101030000</v>
      </c>
      <c r="C134" s="152" t="s">
        <v>227</v>
      </c>
      <c r="D134" s="18">
        <v>16.603999999999999</v>
      </c>
      <c r="E134" s="18">
        <v>46.524270000000001</v>
      </c>
    </row>
    <row r="135" spans="2:5">
      <c r="B135" s="140">
        <v>52101040000</v>
      </c>
      <c r="C135" s="152" t="s">
        <v>228</v>
      </c>
      <c r="D135" s="18">
        <v>224.07736199999999</v>
      </c>
      <c r="E135" s="18">
        <v>344.91579200000001</v>
      </c>
    </row>
    <row r="136" spans="2:5">
      <c r="B136" s="140">
        <v>52101060000</v>
      </c>
      <c r="C136" s="152" t="s">
        <v>229</v>
      </c>
      <c r="D136" s="18">
        <v>0</v>
      </c>
      <c r="E136" s="18">
        <v>0</v>
      </c>
    </row>
    <row r="137" spans="2:5">
      <c r="B137" s="140">
        <v>52101070000</v>
      </c>
      <c r="C137" s="152" t="s">
        <v>230</v>
      </c>
      <c r="D137" s="18">
        <v>240248.35026899999</v>
      </c>
      <c r="E137" s="18">
        <v>220498.589294</v>
      </c>
    </row>
    <row r="138" spans="2:5" ht="15" thickBot="1">
      <c r="B138" s="109">
        <v>52101080000</v>
      </c>
      <c r="C138" s="124" t="s">
        <v>231</v>
      </c>
      <c r="D138" s="16">
        <v>80.400000000000006</v>
      </c>
      <c r="E138" s="16">
        <v>154.79</v>
      </c>
    </row>
    <row r="139" spans="2:5" ht="15" thickBot="1">
      <c r="B139" s="154">
        <v>60000000000</v>
      </c>
      <c r="C139" s="153" t="s">
        <v>232</v>
      </c>
      <c r="D139" s="132">
        <v>26360.410158999999</v>
      </c>
      <c r="E139" s="132">
        <v>27084.157060000001</v>
      </c>
    </row>
    <row r="140" spans="2:5" ht="15" thickBot="1">
      <c r="B140" s="8">
        <v>61000000000</v>
      </c>
      <c r="C140" s="99" t="s">
        <v>232</v>
      </c>
      <c r="D140" s="110">
        <v>26360.410158999999</v>
      </c>
      <c r="E140" s="110">
        <v>27084.157060000001</v>
      </c>
    </row>
    <row r="141" spans="2:5" ht="15" thickBot="1">
      <c r="B141" s="8">
        <v>61100000000</v>
      </c>
      <c r="C141" s="99" t="s">
        <v>233</v>
      </c>
      <c r="D141" s="110">
        <v>26360.410158999999</v>
      </c>
      <c r="E141" s="110">
        <v>27084.157060000001</v>
      </c>
    </row>
    <row r="142" spans="2:5">
      <c r="B142" s="134">
        <v>61101000000</v>
      </c>
      <c r="C142" s="133" t="s">
        <v>234</v>
      </c>
      <c r="D142" s="155">
        <v>26360.410158999999</v>
      </c>
      <c r="E142" s="155">
        <v>27084.157060000001</v>
      </c>
    </row>
    <row r="143" spans="2:5">
      <c r="B143" s="4">
        <v>61101010000</v>
      </c>
      <c r="C143" s="3" t="s">
        <v>235</v>
      </c>
      <c r="D143" s="163">
        <v>23025.252683999999</v>
      </c>
      <c r="E143" s="163">
        <v>20841.789664</v>
      </c>
    </row>
    <row r="144" spans="2:5">
      <c r="B144" s="4">
        <v>61101020000</v>
      </c>
      <c r="C144" s="3" t="s">
        <v>236</v>
      </c>
      <c r="D144" s="163">
        <v>107411.111257</v>
      </c>
      <c r="E144" s="163">
        <v>102507.066531</v>
      </c>
    </row>
    <row r="145" spans="2:17" ht="15" thickBot="1">
      <c r="B145" s="109">
        <v>61101030000</v>
      </c>
      <c r="C145" s="3" t="s">
        <v>237</v>
      </c>
      <c r="D145" s="164">
        <v>-104075.953782</v>
      </c>
      <c r="E145" s="164">
        <v>-96264.699135000003</v>
      </c>
    </row>
    <row r="146" spans="2:17" ht="15" thickBot="1">
      <c r="B146" s="157">
        <v>70000000000</v>
      </c>
      <c r="C146" s="156" t="s">
        <v>238</v>
      </c>
      <c r="D146" s="158">
        <v>18651.404212000001</v>
      </c>
      <c r="E146" s="158">
        <v>0</v>
      </c>
    </row>
    <row r="147" spans="2:17" ht="15" thickBot="1">
      <c r="B147" s="8">
        <v>71000000000</v>
      </c>
      <c r="C147" s="99" t="s">
        <v>238</v>
      </c>
      <c r="D147" s="110">
        <v>9325.7021060000006</v>
      </c>
      <c r="E147" s="110">
        <v>9325.7021060000006</v>
      </c>
    </row>
    <row r="148" spans="2:17">
      <c r="B148" s="12">
        <v>71101010000</v>
      </c>
      <c r="C148" s="122" t="s">
        <v>239</v>
      </c>
      <c r="D148" s="159">
        <v>0</v>
      </c>
      <c r="E148" s="159">
        <v>0</v>
      </c>
    </row>
    <row r="149" spans="2:17" ht="15" thickBot="1">
      <c r="B149" s="4">
        <v>71101040000</v>
      </c>
      <c r="C149" s="152" t="s">
        <v>240</v>
      </c>
      <c r="D149" s="18">
        <v>9325.7021060000006</v>
      </c>
      <c r="E149" s="18">
        <v>9325.7021060000006</v>
      </c>
    </row>
    <row r="150" spans="2:17" ht="15" thickBot="1">
      <c r="B150" s="8">
        <v>72000000000</v>
      </c>
      <c r="C150" s="99" t="s">
        <v>241</v>
      </c>
      <c r="D150" s="110">
        <v>-9325.7021060000006</v>
      </c>
      <c r="E150" s="110">
        <v>9325.7021060000006</v>
      </c>
    </row>
    <row r="151" spans="2:17" ht="15" thickBot="1">
      <c r="B151" s="8">
        <v>72100000000</v>
      </c>
      <c r="C151" s="7" t="s">
        <v>241</v>
      </c>
      <c r="D151" s="110">
        <v>-9325.7021060000006</v>
      </c>
      <c r="E151" s="110">
        <v>-9325.7021060000006</v>
      </c>
    </row>
    <row r="152" spans="2:17" ht="15" thickBot="1">
      <c r="B152" s="10">
        <v>72101000000</v>
      </c>
      <c r="C152" s="9" t="s">
        <v>241</v>
      </c>
      <c r="D152" s="160">
        <v>-9325.7021060000006</v>
      </c>
      <c r="E152" s="160">
        <v>-9325.7021060000006</v>
      </c>
    </row>
    <row r="153" spans="2:17">
      <c r="B153" s="12">
        <v>72101010000</v>
      </c>
      <c r="C153" s="11" t="s">
        <v>242</v>
      </c>
      <c r="D153" s="159">
        <v>0</v>
      </c>
      <c r="E153" s="159">
        <v>0</v>
      </c>
    </row>
    <row r="154" spans="2:17">
      <c r="B154" s="14">
        <v>72101040000</v>
      </c>
      <c r="C154" s="13" t="s">
        <v>243</v>
      </c>
      <c r="D154" s="161">
        <v>-9325.7021060000006</v>
      </c>
      <c r="E154" s="161">
        <v>-9325.7021060000006</v>
      </c>
    </row>
    <row r="155" spans="2:17">
      <c r="B155" s="167"/>
      <c r="C155" s="198"/>
      <c r="D155" s="199"/>
      <c r="E155" s="199"/>
    </row>
    <row r="156" spans="2:17">
      <c r="B156" s="167"/>
      <c r="C156" s="198"/>
      <c r="D156" s="199"/>
      <c r="E156" s="199"/>
    </row>
    <row r="157" spans="2:17">
      <c r="B157" s="167"/>
      <c r="C157" s="198"/>
      <c r="D157" s="199"/>
      <c r="E157" s="199"/>
    </row>
    <row r="158" spans="2:17">
      <c r="B158" s="168"/>
      <c r="C158" s="191" t="s">
        <v>340</v>
      </c>
      <c r="D158" s="338" t="s">
        <v>339</v>
      </c>
      <c r="E158" s="338"/>
      <c r="F158" s="169"/>
      <c r="G158" s="351"/>
      <c r="H158" s="351"/>
      <c r="K158" s="168"/>
      <c r="L158" s="168"/>
      <c r="M158" s="168"/>
      <c r="N158" s="168"/>
      <c r="O158" s="168"/>
      <c r="P158" s="168"/>
      <c r="Q158" s="168"/>
    </row>
    <row r="159" spans="2:17">
      <c r="B159" s="168"/>
      <c r="C159" s="193" t="s">
        <v>338</v>
      </c>
      <c r="D159" s="347" t="s">
        <v>337</v>
      </c>
      <c r="E159" s="347"/>
      <c r="F159" s="172"/>
      <c r="G159" s="352"/>
      <c r="H159" s="352"/>
      <c r="K159" s="168"/>
      <c r="L159" s="168"/>
      <c r="M159" s="168"/>
      <c r="N159" s="168"/>
      <c r="O159" s="168"/>
      <c r="P159" s="168"/>
      <c r="Q159" s="168"/>
    </row>
    <row r="160" spans="2:17">
      <c r="B160" s="168"/>
      <c r="C160" s="191"/>
      <c r="D160" s="338"/>
      <c r="E160" s="338"/>
      <c r="F160" s="169"/>
      <c r="G160" s="351"/>
      <c r="H160" s="351"/>
      <c r="I160" s="168"/>
      <c r="J160" s="169"/>
      <c r="K160" s="168"/>
      <c r="L160" s="168"/>
      <c r="M160" s="168"/>
      <c r="N160" s="168"/>
      <c r="O160" s="168"/>
      <c r="P160" s="168"/>
      <c r="Q160" s="168"/>
    </row>
    <row r="161" spans="2:17">
      <c r="B161" s="168"/>
      <c r="C161" s="191"/>
      <c r="D161" s="191"/>
      <c r="E161" s="191"/>
      <c r="F161" s="171"/>
      <c r="G161" s="185"/>
      <c r="H161" s="185"/>
      <c r="I161" s="168"/>
      <c r="J161" s="171"/>
      <c r="K161" s="168"/>
      <c r="L161" s="168"/>
      <c r="M161" s="168"/>
      <c r="N161" s="168"/>
      <c r="O161" s="168"/>
      <c r="P161" s="168"/>
      <c r="Q161" s="168"/>
    </row>
    <row r="162" spans="2:17">
      <c r="B162" s="168"/>
      <c r="C162" s="191"/>
      <c r="D162" s="191"/>
      <c r="E162" s="191"/>
      <c r="F162" s="171"/>
      <c r="G162" s="185"/>
      <c r="H162" s="185"/>
      <c r="I162" s="168"/>
      <c r="J162" s="171"/>
      <c r="K162" s="168"/>
      <c r="L162" s="168"/>
      <c r="M162" s="168"/>
      <c r="N162" s="168"/>
      <c r="O162" s="168"/>
      <c r="P162" s="168"/>
      <c r="Q162" s="168"/>
    </row>
    <row r="163" spans="2:17">
      <c r="B163" s="168"/>
      <c r="C163" s="194"/>
      <c r="D163" s="351"/>
      <c r="E163" s="351"/>
      <c r="F163" s="171"/>
      <c r="G163" s="185"/>
      <c r="H163" s="185"/>
      <c r="I163" s="168"/>
      <c r="J163" s="171"/>
      <c r="K163" s="168"/>
      <c r="L163" s="168"/>
      <c r="M163" s="168"/>
      <c r="N163" s="168"/>
      <c r="O163" s="168"/>
      <c r="P163" s="168"/>
      <c r="Q163" s="168"/>
    </row>
    <row r="164" spans="2:17">
      <c r="C164" s="191" t="s">
        <v>343</v>
      </c>
      <c r="D164" s="333" t="s">
        <v>341</v>
      </c>
      <c r="E164" s="333"/>
      <c r="F164" s="88"/>
      <c r="G164" s="162"/>
      <c r="H164" s="162"/>
    </row>
    <row r="165" spans="2:17" ht="15">
      <c r="C165" s="193" t="s">
        <v>344</v>
      </c>
      <c r="D165" s="334" t="s">
        <v>342</v>
      </c>
      <c r="E165" s="334"/>
      <c r="F165" s="169"/>
      <c r="G165" s="169"/>
      <c r="H165" s="162"/>
    </row>
    <row r="166" spans="2:17" ht="15">
      <c r="C166" s="173"/>
      <c r="D166" s="334"/>
      <c r="E166" s="334"/>
      <c r="F166" s="184"/>
      <c r="G166" s="184"/>
      <c r="H166" s="162"/>
    </row>
  </sheetData>
  <mergeCells count="12">
    <mergeCell ref="D165:E165"/>
    <mergeCell ref="D166:E166"/>
    <mergeCell ref="D164:E164"/>
    <mergeCell ref="C11:E11"/>
    <mergeCell ref="C13:C14"/>
    <mergeCell ref="D163:E163"/>
    <mergeCell ref="G160:H160"/>
    <mergeCell ref="G159:H159"/>
    <mergeCell ref="G158:H158"/>
    <mergeCell ref="D158:E158"/>
    <mergeCell ref="D159:E159"/>
    <mergeCell ref="D160:E160"/>
  </mergeCells>
  <pageMargins left="0.7" right="0.7" top="0.75" bottom="0.75" header="0.3" footer="0.3"/>
  <pageSetup paperSize="9" fitToHeight="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D71"/>
  <sheetViews>
    <sheetView showGridLines="0" topLeftCell="A55" zoomScale="85" zoomScaleNormal="85" workbookViewId="0">
      <selection activeCell="C73" sqref="C73"/>
    </sheetView>
  </sheetViews>
  <sheetFormatPr baseColWidth="10" defaultRowHeight="12.75"/>
  <cols>
    <col min="1" max="1" width="51.25" style="51" customWidth="1"/>
    <col min="2" max="2" width="19.75" style="58" bestFit="1" customWidth="1"/>
    <col min="3" max="3" width="1.5" style="51" customWidth="1"/>
    <col min="4" max="4" width="19.75" style="58" bestFit="1" customWidth="1"/>
    <col min="5" max="244" width="11" style="51"/>
    <col min="245" max="245" width="58.125" style="51" customWidth="1"/>
    <col min="246" max="246" width="19.75" style="51" bestFit="1" customWidth="1"/>
    <col min="247" max="247" width="1.5" style="51" customWidth="1"/>
    <col min="248" max="248" width="19.75" style="51" bestFit="1" customWidth="1"/>
    <col min="249" max="249" width="18" style="51" customWidth="1"/>
    <col min="250" max="250" width="11" style="51"/>
    <col min="251" max="252" width="19.75" style="51" bestFit="1" customWidth="1"/>
    <col min="253" max="500" width="11" style="51"/>
    <col min="501" max="501" width="58.125" style="51" customWidth="1"/>
    <col min="502" max="502" width="19.75" style="51" bestFit="1" customWidth="1"/>
    <col min="503" max="503" width="1.5" style="51" customWidth="1"/>
    <col min="504" max="504" width="19.75" style="51" bestFit="1" customWidth="1"/>
    <col min="505" max="505" width="18" style="51" customWidth="1"/>
    <col min="506" max="506" width="11" style="51"/>
    <col min="507" max="508" width="19.75" style="51" bestFit="1" customWidth="1"/>
    <col min="509" max="756" width="11" style="51"/>
    <col min="757" max="757" width="58.125" style="51" customWidth="1"/>
    <col min="758" max="758" width="19.75" style="51" bestFit="1" customWidth="1"/>
    <col min="759" max="759" width="1.5" style="51" customWidth="1"/>
    <col min="760" max="760" width="19.75" style="51" bestFit="1" customWidth="1"/>
    <col min="761" max="761" width="18" style="51" customWidth="1"/>
    <col min="762" max="762" width="11" style="51"/>
    <col min="763" max="764" width="19.75" style="51" bestFit="1" customWidth="1"/>
    <col min="765" max="1012" width="11" style="51"/>
    <col min="1013" max="1013" width="58.125" style="51" customWidth="1"/>
    <col min="1014" max="1014" width="19.75" style="51" bestFit="1" customWidth="1"/>
    <col min="1015" max="1015" width="1.5" style="51" customWidth="1"/>
    <col min="1016" max="1016" width="19.75" style="51" bestFit="1" customWidth="1"/>
    <col min="1017" max="1017" width="18" style="51" customWidth="1"/>
    <col min="1018" max="1018" width="11" style="51"/>
    <col min="1019" max="1020" width="19.75" style="51" bestFit="1" customWidth="1"/>
    <col min="1021" max="1268" width="11" style="51"/>
    <col min="1269" max="1269" width="58.125" style="51" customWidth="1"/>
    <col min="1270" max="1270" width="19.75" style="51" bestFit="1" customWidth="1"/>
    <col min="1271" max="1271" width="1.5" style="51" customWidth="1"/>
    <col min="1272" max="1272" width="19.75" style="51" bestFit="1" customWidth="1"/>
    <col min="1273" max="1273" width="18" style="51" customWidth="1"/>
    <col min="1274" max="1274" width="11" style="51"/>
    <col min="1275" max="1276" width="19.75" style="51" bestFit="1" customWidth="1"/>
    <col min="1277" max="1524" width="11" style="51"/>
    <col min="1525" max="1525" width="58.125" style="51" customWidth="1"/>
    <col min="1526" max="1526" width="19.75" style="51" bestFit="1" customWidth="1"/>
    <col min="1527" max="1527" width="1.5" style="51" customWidth="1"/>
    <col min="1528" max="1528" width="19.75" style="51" bestFit="1" customWidth="1"/>
    <col min="1529" max="1529" width="18" style="51" customWidth="1"/>
    <col min="1530" max="1530" width="11" style="51"/>
    <col min="1531" max="1532" width="19.75" style="51" bestFit="1" customWidth="1"/>
    <col min="1533" max="1780" width="11" style="51"/>
    <col min="1781" max="1781" width="58.125" style="51" customWidth="1"/>
    <col min="1782" max="1782" width="19.75" style="51" bestFit="1" customWidth="1"/>
    <col min="1783" max="1783" width="1.5" style="51" customWidth="1"/>
    <col min="1784" max="1784" width="19.75" style="51" bestFit="1" customWidth="1"/>
    <col min="1785" max="1785" width="18" style="51" customWidth="1"/>
    <col min="1786" max="1786" width="11" style="51"/>
    <col min="1787" max="1788" width="19.75" style="51" bestFit="1" customWidth="1"/>
    <col min="1789" max="2036" width="11" style="51"/>
    <col min="2037" max="2037" width="58.125" style="51" customWidth="1"/>
    <col min="2038" max="2038" width="19.75" style="51" bestFit="1" customWidth="1"/>
    <col min="2039" max="2039" width="1.5" style="51" customWidth="1"/>
    <col min="2040" max="2040" width="19.75" style="51" bestFit="1" customWidth="1"/>
    <col min="2041" max="2041" width="18" style="51" customWidth="1"/>
    <col min="2042" max="2042" width="11" style="51"/>
    <col min="2043" max="2044" width="19.75" style="51" bestFit="1" customWidth="1"/>
    <col min="2045" max="2292" width="11" style="51"/>
    <col min="2293" max="2293" width="58.125" style="51" customWidth="1"/>
    <col min="2294" max="2294" width="19.75" style="51" bestFit="1" customWidth="1"/>
    <col min="2295" max="2295" width="1.5" style="51" customWidth="1"/>
    <col min="2296" max="2296" width="19.75" style="51" bestFit="1" customWidth="1"/>
    <col min="2297" max="2297" width="18" style="51" customWidth="1"/>
    <col min="2298" max="2298" width="11" style="51"/>
    <col min="2299" max="2300" width="19.75" style="51" bestFit="1" customWidth="1"/>
    <col min="2301" max="2548" width="11" style="51"/>
    <col min="2549" max="2549" width="58.125" style="51" customWidth="1"/>
    <col min="2550" max="2550" width="19.75" style="51" bestFit="1" customWidth="1"/>
    <col min="2551" max="2551" width="1.5" style="51" customWidth="1"/>
    <col min="2552" max="2552" width="19.75" style="51" bestFit="1" customWidth="1"/>
    <col min="2553" max="2553" width="18" style="51" customWidth="1"/>
    <col min="2554" max="2554" width="11" style="51"/>
    <col min="2555" max="2556" width="19.75" style="51" bestFit="1" customWidth="1"/>
    <col min="2557" max="2804" width="11" style="51"/>
    <col min="2805" max="2805" width="58.125" style="51" customWidth="1"/>
    <col min="2806" max="2806" width="19.75" style="51" bestFit="1" customWidth="1"/>
    <col min="2807" max="2807" width="1.5" style="51" customWidth="1"/>
    <col min="2808" max="2808" width="19.75" style="51" bestFit="1" customWidth="1"/>
    <col min="2809" max="2809" width="18" style="51" customWidth="1"/>
    <col min="2810" max="2810" width="11" style="51"/>
    <col min="2811" max="2812" width="19.75" style="51" bestFit="1" customWidth="1"/>
    <col min="2813" max="3060" width="11" style="51"/>
    <col min="3061" max="3061" width="58.125" style="51" customWidth="1"/>
    <col min="3062" max="3062" width="19.75" style="51" bestFit="1" customWidth="1"/>
    <col min="3063" max="3063" width="1.5" style="51" customWidth="1"/>
    <col min="3064" max="3064" width="19.75" style="51" bestFit="1" customWidth="1"/>
    <col min="3065" max="3065" width="18" style="51" customWidth="1"/>
    <col min="3066" max="3066" width="11" style="51"/>
    <col min="3067" max="3068" width="19.75" style="51" bestFit="1" customWidth="1"/>
    <col min="3069" max="3316" width="11" style="51"/>
    <col min="3317" max="3317" width="58.125" style="51" customWidth="1"/>
    <col min="3318" max="3318" width="19.75" style="51" bestFit="1" customWidth="1"/>
    <col min="3319" max="3319" width="1.5" style="51" customWidth="1"/>
    <col min="3320" max="3320" width="19.75" style="51" bestFit="1" customWidth="1"/>
    <col min="3321" max="3321" width="18" style="51" customWidth="1"/>
    <col min="3322" max="3322" width="11" style="51"/>
    <col min="3323" max="3324" width="19.75" style="51" bestFit="1" customWidth="1"/>
    <col min="3325" max="3572" width="11" style="51"/>
    <col min="3573" max="3573" width="58.125" style="51" customWidth="1"/>
    <col min="3574" max="3574" width="19.75" style="51" bestFit="1" customWidth="1"/>
    <col min="3575" max="3575" width="1.5" style="51" customWidth="1"/>
    <col min="3576" max="3576" width="19.75" style="51" bestFit="1" customWidth="1"/>
    <col min="3577" max="3577" width="18" style="51" customWidth="1"/>
    <col min="3578" max="3578" width="11" style="51"/>
    <col min="3579" max="3580" width="19.75" style="51" bestFit="1" customWidth="1"/>
    <col min="3581" max="3828" width="11" style="51"/>
    <col min="3829" max="3829" width="58.125" style="51" customWidth="1"/>
    <col min="3830" max="3830" width="19.75" style="51" bestFit="1" customWidth="1"/>
    <col min="3831" max="3831" width="1.5" style="51" customWidth="1"/>
    <col min="3832" max="3832" width="19.75" style="51" bestFit="1" customWidth="1"/>
    <col min="3833" max="3833" width="18" style="51" customWidth="1"/>
    <col min="3834" max="3834" width="11" style="51"/>
    <col min="3835" max="3836" width="19.75" style="51" bestFit="1" customWidth="1"/>
    <col min="3837" max="4084" width="11" style="51"/>
    <col min="4085" max="4085" width="58.125" style="51" customWidth="1"/>
    <col min="4086" max="4086" width="19.75" style="51" bestFit="1" customWidth="1"/>
    <col min="4087" max="4087" width="1.5" style="51" customWidth="1"/>
    <col min="4088" max="4088" width="19.75" style="51" bestFit="1" customWidth="1"/>
    <col min="4089" max="4089" width="18" style="51" customWidth="1"/>
    <col min="4090" max="4090" width="11" style="51"/>
    <col min="4091" max="4092" width="19.75" style="51" bestFit="1" customWidth="1"/>
    <col min="4093" max="4340" width="11" style="51"/>
    <col min="4341" max="4341" width="58.125" style="51" customWidth="1"/>
    <col min="4342" max="4342" width="19.75" style="51" bestFit="1" customWidth="1"/>
    <col min="4343" max="4343" width="1.5" style="51" customWidth="1"/>
    <col min="4344" max="4344" width="19.75" style="51" bestFit="1" customWidth="1"/>
    <col min="4345" max="4345" width="18" style="51" customWidth="1"/>
    <col min="4346" max="4346" width="11" style="51"/>
    <col min="4347" max="4348" width="19.75" style="51" bestFit="1" customWidth="1"/>
    <col min="4349" max="4596" width="11" style="51"/>
    <col min="4597" max="4597" width="58.125" style="51" customWidth="1"/>
    <col min="4598" max="4598" width="19.75" style="51" bestFit="1" customWidth="1"/>
    <col min="4599" max="4599" width="1.5" style="51" customWidth="1"/>
    <col min="4600" max="4600" width="19.75" style="51" bestFit="1" customWidth="1"/>
    <col min="4601" max="4601" width="18" style="51" customWidth="1"/>
    <col min="4602" max="4602" width="11" style="51"/>
    <col min="4603" max="4604" width="19.75" style="51" bestFit="1" customWidth="1"/>
    <col min="4605" max="4852" width="11" style="51"/>
    <col min="4853" max="4853" width="58.125" style="51" customWidth="1"/>
    <col min="4854" max="4854" width="19.75" style="51" bestFit="1" customWidth="1"/>
    <col min="4855" max="4855" width="1.5" style="51" customWidth="1"/>
    <col min="4856" max="4856" width="19.75" style="51" bestFit="1" customWidth="1"/>
    <col min="4857" max="4857" width="18" style="51" customWidth="1"/>
    <col min="4858" max="4858" width="11" style="51"/>
    <col min="4859" max="4860" width="19.75" style="51" bestFit="1" customWidth="1"/>
    <col min="4861" max="5108" width="11" style="51"/>
    <col min="5109" max="5109" width="58.125" style="51" customWidth="1"/>
    <col min="5110" max="5110" width="19.75" style="51" bestFit="1" customWidth="1"/>
    <col min="5111" max="5111" width="1.5" style="51" customWidth="1"/>
    <col min="5112" max="5112" width="19.75" style="51" bestFit="1" customWidth="1"/>
    <col min="5113" max="5113" width="18" style="51" customWidth="1"/>
    <col min="5114" max="5114" width="11" style="51"/>
    <col min="5115" max="5116" width="19.75" style="51" bestFit="1" customWidth="1"/>
    <col min="5117" max="5364" width="11" style="51"/>
    <col min="5365" max="5365" width="58.125" style="51" customWidth="1"/>
    <col min="5366" max="5366" width="19.75" style="51" bestFit="1" customWidth="1"/>
    <col min="5367" max="5367" width="1.5" style="51" customWidth="1"/>
    <col min="5368" max="5368" width="19.75" style="51" bestFit="1" customWidth="1"/>
    <col min="5369" max="5369" width="18" style="51" customWidth="1"/>
    <col min="5370" max="5370" width="11" style="51"/>
    <col min="5371" max="5372" width="19.75" style="51" bestFit="1" customWidth="1"/>
    <col min="5373" max="5620" width="11" style="51"/>
    <col min="5621" max="5621" width="58.125" style="51" customWidth="1"/>
    <col min="5622" max="5622" width="19.75" style="51" bestFit="1" customWidth="1"/>
    <col min="5623" max="5623" width="1.5" style="51" customWidth="1"/>
    <col min="5624" max="5624" width="19.75" style="51" bestFit="1" customWidth="1"/>
    <col min="5625" max="5625" width="18" style="51" customWidth="1"/>
    <col min="5626" max="5626" width="11" style="51"/>
    <col min="5627" max="5628" width="19.75" style="51" bestFit="1" customWidth="1"/>
    <col min="5629" max="5876" width="11" style="51"/>
    <col min="5877" max="5877" width="58.125" style="51" customWidth="1"/>
    <col min="5878" max="5878" width="19.75" style="51" bestFit="1" customWidth="1"/>
    <col min="5879" max="5879" width="1.5" style="51" customWidth="1"/>
    <col min="5880" max="5880" width="19.75" style="51" bestFit="1" customWidth="1"/>
    <col min="5881" max="5881" width="18" style="51" customWidth="1"/>
    <col min="5882" max="5882" width="11" style="51"/>
    <col min="5883" max="5884" width="19.75" style="51" bestFit="1" customWidth="1"/>
    <col min="5885" max="6132" width="11" style="51"/>
    <col min="6133" max="6133" width="58.125" style="51" customWidth="1"/>
    <col min="6134" max="6134" width="19.75" style="51" bestFit="1" customWidth="1"/>
    <col min="6135" max="6135" width="1.5" style="51" customWidth="1"/>
    <col min="6136" max="6136" width="19.75" style="51" bestFit="1" customWidth="1"/>
    <col min="6137" max="6137" width="18" style="51" customWidth="1"/>
    <col min="6138" max="6138" width="11" style="51"/>
    <col min="6139" max="6140" width="19.75" style="51" bestFit="1" customWidth="1"/>
    <col min="6141" max="6388" width="11" style="51"/>
    <col min="6389" max="6389" width="58.125" style="51" customWidth="1"/>
    <col min="6390" max="6390" width="19.75" style="51" bestFit="1" customWidth="1"/>
    <col min="6391" max="6391" width="1.5" style="51" customWidth="1"/>
    <col min="6392" max="6392" width="19.75" style="51" bestFit="1" customWidth="1"/>
    <col min="6393" max="6393" width="18" style="51" customWidth="1"/>
    <col min="6394" max="6394" width="11" style="51"/>
    <col min="6395" max="6396" width="19.75" style="51" bestFit="1" customWidth="1"/>
    <col min="6397" max="6644" width="11" style="51"/>
    <col min="6645" max="6645" width="58.125" style="51" customWidth="1"/>
    <col min="6646" max="6646" width="19.75" style="51" bestFit="1" customWidth="1"/>
    <col min="6647" max="6647" width="1.5" style="51" customWidth="1"/>
    <col min="6648" max="6648" width="19.75" style="51" bestFit="1" customWidth="1"/>
    <col min="6649" max="6649" width="18" style="51" customWidth="1"/>
    <col min="6650" max="6650" width="11" style="51"/>
    <col min="6651" max="6652" width="19.75" style="51" bestFit="1" customWidth="1"/>
    <col min="6653" max="6900" width="11" style="51"/>
    <col min="6901" max="6901" width="58.125" style="51" customWidth="1"/>
    <col min="6902" max="6902" width="19.75" style="51" bestFit="1" customWidth="1"/>
    <col min="6903" max="6903" width="1.5" style="51" customWidth="1"/>
    <col min="6904" max="6904" width="19.75" style="51" bestFit="1" customWidth="1"/>
    <col min="6905" max="6905" width="18" style="51" customWidth="1"/>
    <col min="6906" max="6906" width="11" style="51"/>
    <col min="6907" max="6908" width="19.75" style="51" bestFit="1" customWidth="1"/>
    <col min="6909" max="7156" width="11" style="51"/>
    <col min="7157" max="7157" width="58.125" style="51" customWidth="1"/>
    <col min="7158" max="7158" width="19.75" style="51" bestFit="1" customWidth="1"/>
    <col min="7159" max="7159" width="1.5" style="51" customWidth="1"/>
    <col min="7160" max="7160" width="19.75" style="51" bestFit="1" customWidth="1"/>
    <col min="7161" max="7161" width="18" style="51" customWidth="1"/>
    <col min="7162" max="7162" width="11" style="51"/>
    <col min="7163" max="7164" width="19.75" style="51" bestFit="1" customWidth="1"/>
    <col min="7165" max="7412" width="11" style="51"/>
    <col min="7413" max="7413" width="58.125" style="51" customWidth="1"/>
    <col min="7414" max="7414" width="19.75" style="51" bestFit="1" customWidth="1"/>
    <col min="7415" max="7415" width="1.5" style="51" customWidth="1"/>
    <col min="7416" max="7416" width="19.75" style="51" bestFit="1" customWidth="1"/>
    <col min="7417" max="7417" width="18" style="51" customWidth="1"/>
    <col min="7418" max="7418" width="11" style="51"/>
    <col min="7419" max="7420" width="19.75" style="51" bestFit="1" customWidth="1"/>
    <col min="7421" max="7668" width="11" style="51"/>
    <col min="7669" max="7669" width="58.125" style="51" customWidth="1"/>
    <col min="7670" max="7670" width="19.75" style="51" bestFit="1" customWidth="1"/>
    <col min="7671" max="7671" width="1.5" style="51" customWidth="1"/>
    <col min="7672" max="7672" width="19.75" style="51" bestFit="1" customWidth="1"/>
    <col min="7673" max="7673" width="18" style="51" customWidth="1"/>
    <col min="7674" max="7674" width="11" style="51"/>
    <col min="7675" max="7676" width="19.75" style="51" bestFit="1" customWidth="1"/>
    <col min="7677" max="7924" width="11" style="51"/>
    <col min="7925" max="7925" width="58.125" style="51" customWidth="1"/>
    <col min="7926" max="7926" width="19.75" style="51" bestFit="1" customWidth="1"/>
    <col min="7927" max="7927" width="1.5" style="51" customWidth="1"/>
    <col min="7928" max="7928" width="19.75" style="51" bestFit="1" customWidth="1"/>
    <col min="7929" max="7929" width="18" style="51" customWidth="1"/>
    <col min="7930" max="7930" width="11" style="51"/>
    <col min="7931" max="7932" width="19.75" style="51" bestFit="1" customWidth="1"/>
    <col min="7933" max="8180" width="11" style="51"/>
    <col min="8181" max="8181" width="58.125" style="51" customWidth="1"/>
    <col min="8182" max="8182" width="19.75" style="51" bestFit="1" customWidth="1"/>
    <col min="8183" max="8183" width="1.5" style="51" customWidth="1"/>
    <col min="8184" max="8184" width="19.75" style="51" bestFit="1" customWidth="1"/>
    <col min="8185" max="8185" width="18" style="51" customWidth="1"/>
    <col min="8186" max="8186" width="11" style="51"/>
    <col min="8187" max="8188" width="19.75" style="51" bestFit="1" customWidth="1"/>
    <col min="8189" max="8436" width="11" style="51"/>
    <col min="8437" max="8437" width="58.125" style="51" customWidth="1"/>
    <col min="8438" max="8438" width="19.75" style="51" bestFit="1" customWidth="1"/>
    <col min="8439" max="8439" width="1.5" style="51" customWidth="1"/>
    <col min="8440" max="8440" width="19.75" style="51" bestFit="1" customWidth="1"/>
    <col min="8441" max="8441" width="18" style="51" customWidth="1"/>
    <col min="8442" max="8442" width="11" style="51"/>
    <col min="8443" max="8444" width="19.75" style="51" bestFit="1" customWidth="1"/>
    <col min="8445" max="8692" width="11" style="51"/>
    <col min="8693" max="8693" width="58.125" style="51" customWidth="1"/>
    <col min="8694" max="8694" width="19.75" style="51" bestFit="1" customWidth="1"/>
    <col min="8695" max="8695" width="1.5" style="51" customWidth="1"/>
    <col min="8696" max="8696" width="19.75" style="51" bestFit="1" customWidth="1"/>
    <col min="8697" max="8697" width="18" style="51" customWidth="1"/>
    <col min="8698" max="8698" width="11" style="51"/>
    <col min="8699" max="8700" width="19.75" style="51" bestFit="1" customWidth="1"/>
    <col min="8701" max="8948" width="11" style="51"/>
    <col min="8949" max="8949" width="58.125" style="51" customWidth="1"/>
    <col min="8950" max="8950" width="19.75" style="51" bestFit="1" customWidth="1"/>
    <col min="8951" max="8951" width="1.5" style="51" customWidth="1"/>
    <col min="8952" max="8952" width="19.75" style="51" bestFit="1" customWidth="1"/>
    <col min="8953" max="8953" width="18" style="51" customWidth="1"/>
    <col min="8954" max="8954" width="11" style="51"/>
    <col min="8955" max="8956" width="19.75" style="51" bestFit="1" customWidth="1"/>
    <col min="8957" max="9204" width="11" style="51"/>
    <col min="9205" max="9205" width="58.125" style="51" customWidth="1"/>
    <col min="9206" max="9206" width="19.75" style="51" bestFit="1" customWidth="1"/>
    <col min="9207" max="9207" width="1.5" style="51" customWidth="1"/>
    <col min="9208" max="9208" width="19.75" style="51" bestFit="1" customWidth="1"/>
    <col min="9209" max="9209" width="18" style="51" customWidth="1"/>
    <col min="9210" max="9210" width="11" style="51"/>
    <col min="9211" max="9212" width="19.75" style="51" bestFit="1" customWidth="1"/>
    <col min="9213" max="9460" width="11" style="51"/>
    <col min="9461" max="9461" width="58.125" style="51" customWidth="1"/>
    <col min="9462" max="9462" width="19.75" style="51" bestFit="1" customWidth="1"/>
    <col min="9463" max="9463" width="1.5" style="51" customWidth="1"/>
    <col min="9464" max="9464" width="19.75" style="51" bestFit="1" customWidth="1"/>
    <col min="9465" max="9465" width="18" style="51" customWidth="1"/>
    <col min="9466" max="9466" width="11" style="51"/>
    <col min="9467" max="9468" width="19.75" style="51" bestFit="1" customWidth="1"/>
    <col min="9469" max="9716" width="11" style="51"/>
    <col min="9717" max="9717" width="58.125" style="51" customWidth="1"/>
    <col min="9718" max="9718" width="19.75" style="51" bestFit="1" customWidth="1"/>
    <col min="9719" max="9719" width="1.5" style="51" customWidth="1"/>
    <col min="9720" max="9720" width="19.75" style="51" bestFit="1" customWidth="1"/>
    <col min="9721" max="9721" width="18" style="51" customWidth="1"/>
    <col min="9722" max="9722" width="11" style="51"/>
    <col min="9723" max="9724" width="19.75" style="51" bestFit="1" customWidth="1"/>
    <col min="9725" max="9972" width="11" style="51"/>
    <col min="9973" max="9973" width="58.125" style="51" customWidth="1"/>
    <col min="9974" max="9974" width="19.75" style="51" bestFit="1" customWidth="1"/>
    <col min="9975" max="9975" width="1.5" style="51" customWidth="1"/>
    <col min="9976" max="9976" width="19.75" style="51" bestFit="1" customWidth="1"/>
    <col min="9977" max="9977" width="18" style="51" customWidth="1"/>
    <col min="9978" max="9978" width="11" style="51"/>
    <col min="9979" max="9980" width="19.75" style="51" bestFit="1" customWidth="1"/>
    <col min="9981" max="10228" width="11" style="51"/>
    <col min="10229" max="10229" width="58.125" style="51" customWidth="1"/>
    <col min="10230" max="10230" width="19.75" style="51" bestFit="1" customWidth="1"/>
    <col min="10231" max="10231" width="1.5" style="51" customWidth="1"/>
    <col min="10232" max="10232" width="19.75" style="51" bestFit="1" customWidth="1"/>
    <col min="10233" max="10233" width="18" style="51" customWidth="1"/>
    <col min="10234" max="10234" width="11" style="51"/>
    <col min="10235" max="10236" width="19.75" style="51" bestFit="1" customWidth="1"/>
    <col min="10237" max="10484" width="11" style="51"/>
    <col min="10485" max="10485" width="58.125" style="51" customWidth="1"/>
    <col min="10486" max="10486" width="19.75" style="51" bestFit="1" customWidth="1"/>
    <col min="10487" max="10487" width="1.5" style="51" customWidth="1"/>
    <col min="10488" max="10488" width="19.75" style="51" bestFit="1" customWidth="1"/>
    <col min="10489" max="10489" width="18" style="51" customWidth="1"/>
    <col min="10490" max="10490" width="11" style="51"/>
    <col min="10491" max="10492" width="19.75" style="51" bestFit="1" customWidth="1"/>
    <col min="10493" max="10740" width="11" style="51"/>
    <col min="10741" max="10741" width="58.125" style="51" customWidth="1"/>
    <col min="10742" max="10742" width="19.75" style="51" bestFit="1" customWidth="1"/>
    <col min="10743" max="10743" width="1.5" style="51" customWidth="1"/>
    <col min="10744" max="10744" width="19.75" style="51" bestFit="1" customWidth="1"/>
    <col min="10745" max="10745" width="18" style="51" customWidth="1"/>
    <col min="10746" max="10746" width="11" style="51"/>
    <col min="10747" max="10748" width="19.75" style="51" bestFit="1" customWidth="1"/>
    <col min="10749" max="10996" width="11" style="51"/>
    <col min="10997" max="10997" width="58.125" style="51" customWidth="1"/>
    <col min="10998" max="10998" width="19.75" style="51" bestFit="1" customWidth="1"/>
    <col min="10999" max="10999" width="1.5" style="51" customWidth="1"/>
    <col min="11000" max="11000" width="19.75" style="51" bestFit="1" customWidth="1"/>
    <col min="11001" max="11001" width="18" style="51" customWidth="1"/>
    <col min="11002" max="11002" width="11" style="51"/>
    <col min="11003" max="11004" width="19.75" style="51" bestFit="1" customWidth="1"/>
    <col min="11005" max="11252" width="11" style="51"/>
    <col min="11253" max="11253" width="58.125" style="51" customWidth="1"/>
    <col min="11254" max="11254" width="19.75" style="51" bestFit="1" customWidth="1"/>
    <col min="11255" max="11255" width="1.5" style="51" customWidth="1"/>
    <col min="11256" max="11256" width="19.75" style="51" bestFit="1" customWidth="1"/>
    <col min="11257" max="11257" width="18" style="51" customWidth="1"/>
    <col min="11258" max="11258" width="11" style="51"/>
    <col min="11259" max="11260" width="19.75" style="51" bestFit="1" customWidth="1"/>
    <col min="11261" max="11508" width="11" style="51"/>
    <col min="11509" max="11509" width="58.125" style="51" customWidth="1"/>
    <col min="11510" max="11510" width="19.75" style="51" bestFit="1" customWidth="1"/>
    <col min="11511" max="11511" width="1.5" style="51" customWidth="1"/>
    <col min="11512" max="11512" width="19.75" style="51" bestFit="1" customWidth="1"/>
    <col min="11513" max="11513" width="18" style="51" customWidth="1"/>
    <col min="11514" max="11514" width="11" style="51"/>
    <col min="11515" max="11516" width="19.75" style="51" bestFit="1" customWidth="1"/>
    <col min="11517" max="11764" width="11" style="51"/>
    <col min="11765" max="11765" width="58.125" style="51" customWidth="1"/>
    <col min="11766" max="11766" width="19.75" style="51" bestFit="1" customWidth="1"/>
    <col min="11767" max="11767" width="1.5" style="51" customWidth="1"/>
    <col min="11768" max="11768" width="19.75" style="51" bestFit="1" customWidth="1"/>
    <col min="11769" max="11769" width="18" style="51" customWidth="1"/>
    <col min="11770" max="11770" width="11" style="51"/>
    <col min="11771" max="11772" width="19.75" style="51" bestFit="1" customWidth="1"/>
    <col min="11773" max="12020" width="11" style="51"/>
    <col min="12021" max="12021" width="58.125" style="51" customWidth="1"/>
    <col min="12022" max="12022" width="19.75" style="51" bestFit="1" customWidth="1"/>
    <col min="12023" max="12023" width="1.5" style="51" customWidth="1"/>
    <col min="12024" max="12024" width="19.75" style="51" bestFit="1" customWidth="1"/>
    <col min="12025" max="12025" width="18" style="51" customWidth="1"/>
    <col min="12026" max="12026" width="11" style="51"/>
    <col min="12027" max="12028" width="19.75" style="51" bestFit="1" customWidth="1"/>
    <col min="12029" max="12276" width="11" style="51"/>
    <col min="12277" max="12277" width="58.125" style="51" customWidth="1"/>
    <col min="12278" max="12278" width="19.75" style="51" bestFit="1" customWidth="1"/>
    <col min="12279" max="12279" width="1.5" style="51" customWidth="1"/>
    <col min="12280" max="12280" width="19.75" style="51" bestFit="1" customWidth="1"/>
    <col min="12281" max="12281" width="18" style="51" customWidth="1"/>
    <col min="12282" max="12282" width="11" style="51"/>
    <col min="12283" max="12284" width="19.75" style="51" bestFit="1" customWidth="1"/>
    <col min="12285" max="12532" width="11" style="51"/>
    <col min="12533" max="12533" width="58.125" style="51" customWidth="1"/>
    <col min="12534" max="12534" width="19.75" style="51" bestFit="1" customWidth="1"/>
    <col min="12535" max="12535" width="1.5" style="51" customWidth="1"/>
    <col min="12536" max="12536" width="19.75" style="51" bestFit="1" customWidth="1"/>
    <col min="12537" max="12537" width="18" style="51" customWidth="1"/>
    <col min="12538" max="12538" width="11" style="51"/>
    <col min="12539" max="12540" width="19.75" style="51" bestFit="1" customWidth="1"/>
    <col min="12541" max="12788" width="11" style="51"/>
    <col min="12789" max="12789" width="58.125" style="51" customWidth="1"/>
    <col min="12790" max="12790" width="19.75" style="51" bestFit="1" customWidth="1"/>
    <col min="12791" max="12791" width="1.5" style="51" customWidth="1"/>
    <col min="12792" max="12792" width="19.75" style="51" bestFit="1" customWidth="1"/>
    <col min="12793" max="12793" width="18" style="51" customWidth="1"/>
    <col min="12794" max="12794" width="11" style="51"/>
    <col min="12795" max="12796" width="19.75" style="51" bestFit="1" customWidth="1"/>
    <col min="12797" max="13044" width="11" style="51"/>
    <col min="13045" max="13045" width="58.125" style="51" customWidth="1"/>
    <col min="13046" max="13046" width="19.75" style="51" bestFit="1" customWidth="1"/>
    <col min="13047" max="13047" width="1.5" style="51" customWidth="1"/>
    <col min="13048" max="13048" width="19.75" style="51" bestFit="1" customWidth="1"/>
    <col min="13049" max="13049" width="18" style="51" customWidth="1"/>
    <col min="13050" max="13050" width="11" style="51"/>
    <col min="13051" max="13052" width="19.75" style="51" bestFit="1" customWidth="1"/>
    <col min="13053" max="13300" width="11" style="51"/>
    <col min="13301" max="13301" width="58.125" style="51" customWidth="1"/>
    <col min="13302" max="13302" width="19.75" style="51" bestFit="1" customWidth="1"/>
    <col min="13303" max="13303" width="1.5" style="51" customWidth="1"/>
    <col min="13304" max="13304" width="19.75" style="51" bestFit="1" customWidth="1"/>
    <col min="13305" max="13305" width="18" style="51" customWidth="1"/>
    <col min="13306" max="13306" width="11" style="51"/>
    <col min="13307" max="13308" width="19.75" style="51" bestFit="1" customWidth="1"/>
    <col min="13309" max="13556" width="11" style="51"/>
    <col min="13557" max="13557" width="58.125" style="51" customWidth="1"/>
    <col min="13558" max="13558" width="19.75" style="51" bestFit="1" customWidth="1"/>
    <col min="13559" max="13559" width="1.5" style="51" customWidth="1"/>
    <col min="13560" max="13560" width="19.75" style="51" bestFit="1" customWidth="1"/>
    <col min="13561" max="13561" width="18" style="51" customWidth="1"/>
    <col min="13562" max="13562" width="11" style="51"/>
    <col min="13563" max="13564" width="19.75" style="51" bestFit="1" customWidth="1"/>
    <col min="13565" max="13812" width="11" style="51"/>
    <col min="13813" max="13813" width="58.125" style="51" customWidth="1"/>
    <col min="13814" max="13814" width="19.75" style="51" bestFit="1" customWidth="1"/>
    <col min="13815" max="13815" width="1.5" style="51" customWidth="1"/>
    <col min="13816" max="13816" width="19.75" style="51" bestFit="1" customWidth="1"/>
    <col min="13817" max="13817" width="18" style="51" customWidth="1"/>
    <col min="13818" max="13818" width="11" style="51"/>
    <col min="13819" max="13820" width="19.75" style="51" bestFit="1" customWidth="1"/>
    <col min="13821" max="14068" width="11" style="51"/>
    <col min="14069" max="14069" width="58.125" style="51" customWidth="1"/>
    <col min="14070" max="14070" width="19.75" style="51" bestFit="1" customWidth="1"/>
    <col min="14071" max="14071" width="1.5" style="51" customWidth="1"/>
    <col min="14072" max="14072" width="19.75" style="51" bestFit="1" customWidth="1"/>
    <col min="14073" max="14073" width="18" style="51" customWidth="1"/>
    <col min="14074" max="14074" width="11" style="51"/>
    <col min="14075" max="14076" width="19.75" style="51" bestFit="1" customWidth="1"/>
    <col min="14077" max="14324" width="11" style="51"/>
    <col min="14325" max="14325" width="58.125" style="51" customWidth="1"/>
    <col min="14326" max="14326" width="19.75" style="51" bestFit="1" customWidth="1"/>
    <col min="14327" max="14327" width="1.5" style="51" customWidth="1"/>
    <col min="14328" max="14328" width="19.75" style="51" bestFit="1" customWidth="1"/>
    <col min="14329" max="14329" width="18" style="51" customWidth="1"/>
    <col min="14330" max="14330" width="11" style="51"/>
    <col min="14331" max="14332" width="19.75" style="51" bestFit="1" customWidth="1"/>
    <col min="14333" max="14580" width="11" style="51"/>
    <col min="14581" max="14581" width="58.125" style="51" customWidth="1"/>
    <col min="14582" max="14582" width="19.75" style="51" bestFit="1" customWidth="1"/>
    <col min="14583" max="14583" width="1.5" style="51" customWidth="1"/>
    <col min="14584" max="14584" width="19.75" style="51" bestFit="1" customWidth="1"/>
    <col min="14585" max="14585" width="18" style="51" customWidth="1"/>
    <col min="14586" max="14586" width="11" style="51"/>
    <col min="14587" max="14588" width="19.75" style="51" bestFit="1" customWidth="1"/>
    <col min="14589" max="14836" width="11" style="51"/>
    <col min="14837" max="14837" width="58.125" style="51" customWidth="1"/>
    <col min="14838" max="14838" width="19.75" style="51" bestFit="1" customWidth="1"/>
    <col min="14839" max="14839" width="1.5" style="51" customWidth="1"/>
    <col min="14840" max="14840" width="19.75" style="51" bestFit="1" customWidth="1"/>
    <col min="14841" max="14841" width="18" style="51" customWidth="1"/>
    <col min="14842" max="14842" width="11" style="51"/>
    <col min="14843" max="14844" width="19.75" style="51" bestFit="1" customWidth="1"/>
    <col min="14845" max="15092" width="11" style="51"/>
    <col min="15093" max="15093" width="58.125" style="51" customWidth="1"/>
    <col min="15094" max="15094" width="19.75" style="51" bestFit="1" customWidth="1"/>
    <col min="15095" max="15095" width="1.5" style="51" customWidth="1"/>
    <col min="15096" max="15096" width="19.75" style="51" bestFit="1" customWidth="1"/>
    <col min="15097" max="15097" width="18" style="51" customWidth="1"/>
    <col min="15098" max="15098" width="11" style="51"/>
    <col min="15099" max="15100" width="19.75" style="51" bestFit="1" customWidth="1"/>
    <col min="15101" max="15348" width="11" style="51"/>
    <col min="15349" max="15349" width="58.125" style="51" customWidth="1"/>
    <col min="15350" max="15350" width="19.75" style="51" bestFit="1" customWidth="1"/>
    <col min="15351" max="15351" width="1.5" style="51" customWidth="1"/>
    <col min="15352" max="15352" width="19.75" style="51" bestFit="1" customWidth="1"/>
    <col min="15353" max="15353" width="18" style="51" customWidth="1"/>
    <col min="15354" max="15354" width="11" style="51"/>
    <col min="15355" max="15356" width="19.75" style="51" bestFit="1" customWidth="1"/>
    <col min="15357" max="15604" width="11" style="51"/>
    <col min="15605" max="15605" width="58.125" style="51" customWidth="1"/>
    <col min="15606" max="15606" width="19.75" style="51" bestFit="1" customWidth="1"/>
    <col min="15607" max="15607" width="1.5" style="51" customWidth="1"/>
    <col min="15608" max="15608" width="19.75" style="51" bestFit="1" customWidth="1"/>
    <col min="15609" max="15609" width="18" style="51" customWidth="1"/>
    <col min="15610" max="15610" width="11" style="51"/>
    <col min="15611" max="15612" width="19.75" style="51" bestFit="1" customWidth="1"/>
    <col min="15613" max="15860" width="11" style="51"/>
    <col min="15861" max="15861" width="58.125" style="51" customWidth="1"/>
    <col min="15862" max="15862" width="19.75" style="51" bestFit="1" customWidth="1"/>
    <col min="15863" max="15863" width="1.5" style="51" customWidth="1"/>
    <col min="15864" max="15864" width="19.75" style="51" bestFit="1" customWidth="1"/>
    <col min="15865" max="15865" width="18" style="51" customWidth="1"/>
    <col min="15866" max="15866" width="11" style="51"/>
    <col min="15867" max="15868" width="19.75" style="51" bestFit="1" customWidth="1"/>
    <col min="15869" max="16116" width="11" style="51"/>
    <col min="16117" max="16117" width="58.125" style="51" customWidth="1"/>
    <col min="16118" max="16118" width="19.75" style="51" bestFit="1" customWidth="1"/>
    <col min="16119" max="16119" width="1.5" style="51" customWidth="1"/>
    <col min="16120" max="16120" width="19.75" style="51" bestFit="1" customWidth="1"/>
    <col min="16121" max="16121" width="18" style="51" customWidth="1"/>
    <col min="16122" max="16122" width="11" style="51"/>
    <col min="16123" max="16124" width="19.75" style="51" bestFit="1" customWidth="1"/>
    <col min="16125" max="16384" width="11" style="51"/>
  </cols>
  <sheetData>
    <row r="10" spans="1:4" ht="18.75">
      <c r="A10" s="49" t="s">
        <v>283</v>
      </c>
      <c r="B10" s="50"/>
      <c r="C10" s="49"/>
      <c r="D10" s="50"/>
    </row>
    <row r="11" spans="1:4" ht="18.75">
      <c r="A11" s="52" t="s">
        <v>284</v>
      </c>
      <c r="B11" s="53"/>
      <c r="C11" s="54"/>
      <c r="D11" s="53"/>
    </row>
    <row r="12" spans="1:4" ht="18.75">
      <c r="A12" s="52" t="s">
        <v>285</v>
      </c>
      <c r="B12" s="53"/>
      <c r="C12" s="54"/>
      <c r="D12" s="53"/>
    </row>
    <row r="13" spans="1:4" ht="15.75" thickBot="1">
      <c r="A13" s="355" t="s">
        <v>333</v>
      </c>
      <c r="B13" s="355"/>
      <c r="C13" s="355"/>
      <c r="D13" s="355"/>
    </row>
    <row r="14" spans="1:4" ht="15">
      <c r="A14" s="233"/>
      <c r="B14" s="233"/>
      <c r="C14" s="210"/>
      <c r="D14" s="211"/>
    </row>
    <row r="15" spans="1:4" ht="15.75">
      <c r="A15" s="244"/>
      <c r="B15" s="234">
        <v>2024</v>
      </c>
      <c r="C15" s="219"/>
      <c r="D15" s="213">
        <v>2023</v>
      </c>
    </row>
    <row r="16" spans="1:4" ht="16.5" thickBot="1">
      <c r="A16" s="245" t="s">
        <v>286</v>
      </c>
      <c r="B16" s="235"/>
      <c r="C16" s="241"/>
      <c r="D16" s="214"/>
    </row>
    <row r="17" spans="1:4" ht="15.75">
      <c r="A17" s="244"/>
      <c r="B17" s="236"/>
      <c r="C17" s="241"/>
      <c r="D17" s="215"/>
    </row>
    <row r="18" spans="1:4" ht="15.75">
      <c r="A18" s="244" t="s">
        <v>292</v>
      </c>
      <c r="B18" s="237">
        <v>4481184</v>
      </c>
      <c r="C18" s="242"/>
      <c r="D18" s="216">
        <v>3927934</v>
      </c>
    </row>
    <row r="19" spans="1:4" ht="15.75">
      <c r="A19" s="244" t="s">
        <v>293</v>
      </c>
      <c r="B19" s="237">
        <f>-4243104+1</f>
        <v>-4243103</v>
      </c>
      <c r="C19" s="242"/>
      <c r="D19" s="216">
        <f>-3960919</f>
        <v>-3960919</v>
      </c>
    </row>
    <row r="20" spans="1:4" ht="8.1" customHeight="1">
      <c r="A20" s="244"/>
      <c r="B20" s="236"/>
      <c r="C20" s="242"/>
      <c r="D20" s="217"/>
    </row>
    <row r="21" spans="1:4" ht="24" customHeight="1" thickBot="1">
      <c r="A21" s="246" t="s">
        <v>295</v>
      </c>
      <c r="B21" s="238">
        <f>SUM(B18:B20)</f>
        <v>238081</v>
      </c>
      <c r="C21" s="242"/>
      <c r="D21" s="218">
        <f>SUM(D18:D20)</f>
        <v>-32985</v>
      </c>
    </row>
    <row r="22" spans="1:4" ht="29.25" customHeight="1">
      <c r="A22" s="244" t="s">
        <v>294</v>
      </c>
      <c r="B22" s="237">
        <v>-6894</v>
      </c>
      <c r="C22" s="242"/>
      <c r="D22" s="216">
        <v>-5583</v>
      </c>
    </row>
    <row r="23" spans="1:4" ht="24" customHeight="1" thickBot="1">
      <c r="A23" s="246" t="s">
        <v>287</v>
      </c>
      <c r="B23" s="238">
        <f>SUM(B21:B22)</f>
        <v>231187</v>
      </c>
      <c r="C23" s="242"/>
      <c r="D23" s="218">
        <f>SUM(D21:D22)</f>
        <v>-38568</v>
      </c>
    </row>
    <row r="24" spans="1:4" ht="8.25" customHeight="1">
      <c r="A24" s="247"/>
      <c r="B24" s="236"/>
      <c r="C24" s="242"/>
      <c r="D24" s="217"/>
    </row>
    <row r="25" spans="1:4" ht="16.5" thickBot="1">
      <c r="A25" s="245" t="s">
        <v>296</v>
      </c>
      <c r="B25" s="237"/>
      <c r="C25" s="242"/>
      <c r="D25" s="216"/>
    </row>
    <row r="26" spans="1:4" ht="8.25" customHeight="1">
      <c r="A26" s="246"/>
      <c r="B26" s="237"/>
      <c r="C26" s="242"/>
      <c r="D26" s="216"/>
    </row>
    <row r="27" spans="1:4" ht="15.75" hidden="1">
      <c r="A27" s="244" t="s">
        <v>289</v>
      </c>
      <c r="B27" s="237"/>
      <c r="C27" s="242"/>
      <c r="D27" s="216"/>
    </row>
    <row r="28" spans="1:4" ht="17.25" customHeight="1">
      <c r="A28" s="244" t="s">
        <v>297</v>
      </c>
      <c r="B28" s="237">
        <v>-56117</v>
      </c>
      <c r="C28" s="242"/>
      <c r="D28" s="216">
        <v>52110</v>
      </c>
    </row>
    <row r="29" spans="1:4" ht="17.25" customHeight="1">
      <c r="A29" s="244" t="s">
        <v>298</v>
      </c>
      <c r="B29" s="237">
        <v>-43362</v>
      </c>
      <c r="C29" s="242"/>
      <c r="D29" s="216">
        <v>-8821</v>
      </c>
    </row>
    <row r="30" spans="1:4" ht="15.75">
      <c r="A30" s="244" t="s">
        <v>299</v>
      </c>
      <c r="B30" s="237">
        <v>-155993</v>
      </c>
      <c r="C30" s="242"/>
      <c r="D30" s="216">
        <v>-179805</v>
      </c>
    </row>
    <row r="31" spans="1:4" ht="8.25" customHeight="1">
      <c r="A31" s="244"/>
      <c r="B31" s="237"/>
      <c r="C31" s="242"/>
      <c r="D31" s="216"/>
    </row>
    <row r="32" spans="1:4" ht="24" customHeight="1" thickBot="1">
      <c r="A32" s="246" t="s">
        <v>288</v>
      </c>
      <c r="B32" s="238">
        <f>SUM(B27:B31)</f>
        <v>-255472</v>
      </c>
      <c r="C32" s="242"/>
      <c r="D32" s="218">
        <f>SUM(D27:D31)</f>
        <v>-136516</v>
      </c>
    </row>
    <row r="33" spans="1:4" ht="8.25" customHeight="1">
      <c r="A33" s="244"/>
      <c r="B33" s="237"/>
      <c r="C33" s="242"/>
      <c r="D33" s="216"/>
    </row>
    <row r="34" spans="1:4" ht="26.25" customHeight="1" thickBot="1">
      <c r="A34" s="245" t="s">
        <v>300</v>
      </c>
      <c r="B34" s="237"/>
      <c r="C34" s="242"/>
      <c r="D34" s="216"/>
    </row>
    <row r="35" spans="1:4" ht="9.75" customHeight="1">
      <c r="A35" s="244"/>
      <c r="B35" s="237"/>
      <c r="C35" s="242"/>
      <c r="D35" s="216"/>
    </row>
    <row r="36" spans="1:4" ht="15.75" customHeight="1">
      <c r="A36" s="248" t="s">
        <v>301</v>
      </c>
      <c r="B36" s="237">
        <v>75572</v>
      </c>
      <c r="C36" s="242"/>
      <c r="D36" s="216">
        <v>218228</v>
      </c>
    </row>
    <row r="37" spans="1:4" ht="21" customHeight="1">
      <c r="A37" s="244" t="s">
        <v>302</v>
      </c>
      <c r="B37" s="237">
        <v>-20227</v>
      </c>
      <c r="C37" s="242"/>
      <c r="D37" s="216">
        <v>-17064</v>
      </c>
    </row>
    <row r="38" spans="1:4" ht="21" customHeight="1">
      <c r="A38" s="244" t="s">
        <v>303</v>
      </c>
      <c r="B38" s="237">
        <v>-27084</v>
      </c>
      <c r="C38" s="242"/>
      <c r="D38" s="216">
        <v>-4987</v>
      </c>
    </row>
    <row r="39" spans="1:4" ht="18.75" hidden="1" customHeight="1">
      <c r="A39" s="244" t="s">
        <v>290</v>
      </c>
      <c r="B39" s="239">
        <v>0</v>
      </c>
      <c r="C39" s="241"/>
      <c r="D39" s="221">
        <v>0</v>
      </c>
    </row>
    <row r="40" spans="1:4" ht="9.75" customHeight="1">
      <c r="A40" s="244"/>
      <c r="B40" s="239"/>
      <c r="C40" s="241"/>
      <c r="D40" s="221"/>
    </row>
    <row r="41" spans="1:4" ht="24" customHeight="1" thickBot="1">
      <c r="A41" s="246" t="s">
        <v>304</v>
      </c>
      <c r="B41" s="240">
        <f>SUM(B36:B40)</f>
        <v>28261</v>
      </c>
      <c r="C41" s="241"/>
      <c r="D41" s="222">
        <f>SUM(D36:D40)</f>
        <v>196177</v>
      </c>
    </row>
    <row r="42" spans="1:4" ht="9.75" customHeight="1">
      <c r="A42" s="244"/>
      <c r="B42" s="239"/>
      <c r="C42" s="241"/>
      <c r="D42" s="221"/>
    </row>
    <row r="43" spans="1:4" ht="15.75">
      <c r="A43" s="246" t="s">
        <v>305</v>
      </c>
      <c r="B43" s="237">
        <v>-3175</v>
      </c>
      <c r="C43" s="241"/>
      <c r="D43" s="221">
        <v>0</v>
      </c>
    </row>
    <row r="44" spans="1:4" ht="9.75" customHeight="1">
      <c r="A44" s="249"/>
      <c r="B44" s="237"/>
      <c r="C44" s="241"/>
      <c r="D44" s="221"/>
    </row>
    <row r="45" spans="1:4" ht="34.5" customHeight="1">
      <c r="A45" s="250" t="s">
        <v>306</v>
      </c>
      <c r="B45" s="237">
        <f>+B43+B41+B32+B23</f>
        <v>801</v>
      </c>
      <c r="C45" s="241"/>
      <c r="D45" s="221">
        <f>+D43+D41+D32+D23</f>
        <v>21093</v>
      </c>
    </row>
    <row r="46" spans="1:4" ht="22.5" customHeight="1">
      <c r="A46" s="251" t="s">
        <v>307</v>
      </c>
      <c r="B46" s="239">
        <f>+D47</f>
        <v>74674</v>
      </c>
      <c r="C46" s="241"/>
      <c r="D46" s="223">
        <v>53581</v>
      </c>
    </row>
    <row r="47" spans="1:4" ht="24" customHeight="1" thickBot="1">
      <c r="A47" s="245" t="s">
        <v>308</v>
      </c>
      <c r="B47" s="240">
        <f>SUM(B45:B46)</f>
        <v>75475</v>
      </c>
      <c r="C47" s="243"/>
      <c r="D47" s="222">
        <f>SUM(D45:D46)</f>
        <v>74674</v>
      </c>
    </row>
    <row r="48" spans="1:4" ht="15.75">
      <c r="A48" s="212"/>
      <c r="B48" s="224"/>
      <c r="C48" s="220"/>
      <c r="D48" s="215"/>
    </row>
    <row r="49" spans="1:4" ht="15.75">
      <c r="A49" s="225" t="s">
        <v>291</v>
      </c>
      <c r="B49" s="226"/>
      <c r="C49" s="227"/>
      <c r="D49" s="228"/>
    </row>
    <row r="50" spans="1:4" ht="16.5" thickBot="1">
      <c r="A50" s="229"/>
      <c r="B50" s="230"/>
      <c r="C50" s="231"/>
      <c r="D50" s="232"/>
    </row>
    <row r="51" spans="1:4" ht="15.75">
      <c r="A51" s="252"/>
      <c r="B51" s="224"/>
      <c r="C51" s="253"/>
      <c r="D51" s="224"/>
    </row>
    <row r="52" spans="1:4" ht="15.75">
      <c r="A52" s="252"/>
      <c r="B52" s="224"/>
      <c r="C52" s="253"/>
      <c r="D52" s="224"/>
    </row>
    <row r="53" spans="1:4" ht="15.75">
      <c r="A53" s="55"/>
      <c r="B53" s="56"/>
      <c r="C53" s="57"/>
      <c r="D53" s="56"/>
    </row>
    <row r="54" spans="1:4">
      <c r="A54" s="191" t="s">
        <v>340</v>
      </c>
      <c r="B54" s="338" t="s">
        <v>339</v>
      </c>
      <c r="C54" s="338"/>
      <c r="D54" s="51"/>
    </row>
    <row r="55" spans="1:4">
      <c r="A55" s="193" t="s">
        <v>338</v>
      </c>
      <c r="B55" s="347" t="s">
        <v>337</v>
      </c>
      <c r="C55" s="347"/>
      <c r="D55" s="51"/>
    </row>
    <row r="56" spans="1:4">
      <c r="A56" s="191"/>
      <c r="B56" s="191"/>
      <c r="C56" s="191"/>
    </row>
    <row r="57" spans="1:4">
      <c r="A57" s="191"/>
      <c r="B57" s="191"/>
      <c r="C57" s="191"/>
    </row>
    <row r="58" spans="1:4">
      <c r="A58" s="191"/>
      <c r="B58" s="191"/>
      <c r="C58" s="191"/>
    </row>
    <row r="59" spans="1:4">
      <c r="A59" s="194"/>
      <c r="B59" s="191"/>
      <c r="C59" s="191"/>
    </row>
    <row r="60" spans="1:4" ht="14.25">
      <c r="A60" s="191" t="s">
        <v>343</v>
      </c>
      <c r="B60" s="192" t="s">
        <v>341</v>
      </c>
      <c r="C60" s="192"/>
    </row>
    <row r="61" spans="1:4" ht="15">
      <c r="A61" s="193" t="s">
        <v>344</v>
      </c>
      <c r="B61" s="334" t="s">
        <v>342</v>
      </c>
      <c r="C61" s="334"/>
    </row>
    <row r="62" spans="1:4" ht="15">
      <c r="A62" s="193"/>
      <c r="B62" s="334"/>
      <c r="C62" s="334"/>
    </row>
    <row r="71" spans="2:4">
      <c r="B71" s="59"/>
      <c r="D71" s="59"/>
    </row>
  </sheetData>
  <mergeCells count="5">
    <mergeCell ref="B62:C62"/>
    <mergeCell ref="A13:D13"/>
    <mergeCell ref="B54:C54"/>
    <mergeCell ref="B55:C55"/>
    <mergeCell ref="B61:C6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V1045"/>
  <sheetViews>
    <sheetView showGridLines="0" topLeftCell="A108" zoomScale="85" zoomScaleNormal="85" workbookViewId="0">
      <selection activeCell="D130" sqref="D130"/>
    </sheetView>
  </sheetViews>
  <sheetFormatPr baseColWidth="10" defaultRowHeight="12.75"/>
  <cols>
    <col min="1" max="1" width="0.75" style="19" customWidth="1"/>
    <col min="2" max="2" width="38.5" style="19" customWidth="1"/>
    <col min="3" max="3" width="18.125" style="19" customWidth="1"/>
    <col min="4" max="4" width="16.5" style="19" customWidth="1"/>
    <col min="5" max="5" width="15.125" style="19" bestFit="1" customWidth="1"/>
    <col min="6" max="6" width="17.25" style="19" customWidth="1"/>
    <col min="7" max="8" width="15.375" style="19" customWidth="1"/>
    <col min="9" max="9" width="15.625" style="19" bestFit="1" customWidth="1"/>
    <col min="10" max="10" width="17" style="19" customWidth="1"/>
    <col min="11" max="11" width="15.625" style="21" bestFit="1" customWidth="1"/>
    <col min="12" max="74" width="11" style="21"/>
    <col min="75" max="255" width="11" style="19"/>
    <col min="256" max="256" width="0.75" style="19" customWidth="1"/>
    <col min="257" max="257" width="38.5" style="19" customWidth="1"/>
    <col min="258" max="258" width="18.125" style="19" customWidth="1"/>
    <col min="259" max="259" width="16.5" style="19" customWidth="1"/>
    <col min="260" max="260" width="15.125" style="19" bestFit="1" customWidth="1"/>
    <col min="261" max="261" width="17.25" style="19" customWidth="1"/>
    <col min="262" max="264" width="15.375" style="19" customWidth="1"/>
    <col min="265" max="265" width="15.625" style="19" bestFit="1" customWidth="1"/>
    <col min="266" max="266" width="17" style="19" customWidth="1"/>
    <col min="267" max="267" width="15.625" style="19" bestFit="1" customWidth="1"/>
    <col min="268" max="511" width="11" style="19"/>
    <col min="512" max="512" width="0.75" style="19" customWidth="1"/>
    <col min="513" max="513" width="38.5" style="19" customWidth="1"/>
    <col min="514" max="514" width="18.125" style="19" customWidth="1"/>
    <col min="515" max="515" width="16.5" style="19" customWidth="1"/>
    <col min="516" max="516" width="15.125" style="19" bestFit="1" customWidth="1"/>
    <col min="517" max="517" width="17.25" style="19" customWidth="1"/>
    <col min="518" max="520" width="15.375" style="19" customWidth="1"/>
    <col min="521" max="521" width="15.625" style="19" bestFit="1" customWidth="1"/>
    <col min="522" max="522" width="17" style="19" customWidth="1"/>
    <col min="523" max="523" width="15.625" style="19" bestFit="1" customWidth="1"/>
    <col min="524" max="767" width="11" style="19"/>
    <col min="768" max="768" width="0.75" style="19" customWidth="1"/>
    <col min="769" max="769" width="38.5" style="19" customWidth="1"/>
    <col min="770" max="770" width="18.125" style="19" customWidth="1"/>
    <col min="771" max="771" width="16.5" style="19" customWidth="1"/>
    <col min="772" max="772" width="15.125" style="19" bestFit="1" customWidth="1"/>
    <col min="773" max="773" width="17.25" style="19" customWidth="1"/>
    <col min="774" max="776" width="15.375" style="19" customWidth="1"/>
    <col min="777" max="777" width="15.625" style="19" bestFit="1" customWidth="1"/>
    <col min="778" max="778" width="17" style="19" customWidth="1"/>
    <col min="779" max="779" width="15.625" style="19" bestFit="1" customWidth="1"/>
    <col min="780" max="1023" width="11" style="19"/>
    <col min="1024" max="1024" width="0.75" style="19" customWidth="1"/>
    <col min="1025" max="1025" width="38.5" style="19" customWidth="1"/>
    <col min="1026" max="1026" width="18.125" style="19" customWidth="1"/>
    <col min="1027" max="1027" width="16.5" style="19" customWidth="1"/>
    <col min="1028" max="1028" width="15.125" style="19" bestFit="1" customWidth="1"/>
    <col min="1029" max="1029" width="17.25" style="19" customWidth="1"/>
    <col min="1030" max="1032" width="15.375" style="19" customWidth="1"/>
    <col min="1033" max="1033" width="15.625" style="19" bestFit="1" customWidth="1"/>
    <col min="1034" max="1034" width="17" style="19" customWidth="1"/>
    <col min="1035" max="1035" width="15.625" style="19" bestFit="1" customWidth="1"/>
    <col min="1036" max="1279" width="11" style="19"/>
    <col min="1280" max="1280" width="0.75" style="19" customWidth="1"/>
    <col min="1281" max="1281" width="38.5" style="19" customWidth="1"/>
    <col min="1282" max="1282" width="18.125" style="19" customWidth="1"/>
    <col min="1283" max="1283" width="16.5" style="19" customWidth="1"/>
    <col min="1284" max="1284" width="15.125" style="19" bestFit="1" customWidth="1"/>
    <col min="1285" max="1285" width="17.25" style="19" customWidth="1"/>
    <col min="1286" max="1288" width="15.375" style="19" customWidth="1"/>
    <col min="1289" max="1289" width="15.625" style="19" bestFit="1" customWidth="1"/>
    <col min="1290" max="1290" width="17" style="19" customWidth="1"/>
    <col min="1291" max="1291" width="15.625" style="19" bestFit="1" customWidth="1"/>
    <col min="1292" max="1535" width="11" style="19"/>
    <col min="1536" max="1536" width="0.75" style="19" customWidth="1"/>
    <col min="1537" max="1537" width="38.5" style="19" customWidth="1"/>
    <col min="1538" max="1538" width="18.125" style="19" customWidth="1"/>
    <col min="1539" max="1539" width="16.5" style="19" customWidth="1"/>
    <col min="1540" max="1540" width="15.125" style="19" bestFit="1" customWidth="1"/>
    <col min="1541" max="1541" width="17.25" style="19" customWidth="1"/>
    <col min="1542" max="1544" width="15.375" style="19" customWidth="1"/>
    <col min="1545" max="1545" width="15.625" style="19" bestFit="1" customWidth="1"/>
    <col min="1546" max="1546" width="17" style="19" customWidth="1"/>
    <col min="1547" max="1547" width="15.625" style="19" bestFit="1" customWidth="1"/>
    <col min="1548" max="1791" width="11" style="19"/>
    <col min="1792" max="1792" width="0.75" style="19" customWidth="1"/>
    <col min="1793" max="1793" width="38.5" style="19" customWidth="1"/>
    <col min="1794" max="1794" width="18.125" style="19" customWidth="1"/>
    <col min="1795" max="1795" width="16.5" style="19" customWidth="1"/>
    <col min="1796" max="1796" width="15.125" style="19" bestFit="1" customWidth="1"/>
    <col min="1797" max="1797" width="17.25" style="19" customWidth="1"/>
    <col min="1798" max="1800" width="15.375" style="19" customWidth="1"/>
    <col min="1801" max="1801" width="15.625" style="19" bestFit="1" customWidth="1"/>
    <col min="1802" max="1802" width="17" style="19" customWidth="1"/>
    <col min="1803" max="1803" width="15.625" style="19" bestFit="1" customWidth="1"/>
    <col min="1804" max="2047" width="11" style="19"/>
    <col min="2048" max="2048" width="0.75" style="19" customWidth="1"/>
    <col min="2049" max="2049" width="38.5" style="19" customWidth="1"/>
    <col min="2050" max="2050" width="18.125" style="19" customWidth="1"/>
    <col min="2051" max="2051" width="16.5" style="19" customWidth="1"/>
    <col min="2052" max="2052" width="15.125" style="19" bestFit="1" customWidth="1"/>
    <col min="2053" max="2053" width="17.25" style="19" customWidth="1"/>
    <col min="2054" max="2056" width="15.375" style="19" customWidth="1"/>
    <col min="2057" max="2057" width="15.625" style="19" bestFit="1" customWidth="1"/>
    <col min="2058" max="2058" width="17" style="19" customWidth="1"/>
    <col min="2059" max="2059" width="15.625" style="19" bestFit="1" customWidth="1"/>
    <col min="2060" max="2303" width="11" style="19"/>
    <col min="2304" max="2304" width="0.75" style="19" customWidth="1"/>
    <col min="2305" max="2305" width="38.5" style="19" customWidth="1"/>
    <col min="2306" max="2306" width="18.125" style="19" customWidth="1"/>
    <col min="2307" max="2307" width="16.5" style="19" customWidth="1"/>
    <col min="2308" max="2308" width="15.125" style="19" bestFit="1" customWidth="1"/>
    <col min="2309" max="2309" width="17.25" style="19" customWidth="1"/>
    <col min="2310" max="2312" width="15.375" style="19" customWidth="1"/>
    <col min="2313" max="2313" width="15.625" style="19" bestFit="1" customWidth="1"/>
    <col min="2314" max="2314" width="17" style="19" customWidth="1"/>
    <col min="2315" max="2315" width="15.625" style="19" bestFit="1" customWidth="1"/>
    <col min="2316" max="2559" width="11" style="19"/>
    <col min="2560" max="2560" width="0.75" style="19" customWidth="1"/>
    <col min="2561" max="2561" width="38.5" style="19" customWidth="1"/>
    <col min="2562" max="2562" width="18.125" style="19" customWidth="1"/>
    <col min="2563" max="2563" width="16.5" style="19" customWidth="1"/>
    <col min="2564" max="2564" width="15.125" style="19" bestFit="1" customWidth="1"/>
    <col min="2565" max="2565" width="17.25" style="19" customWidth="1"/>
    <col min="2566" max="2568" width="15.375" style="19" customWidth="1"/>
    <col min="2569" max="2569" width="15.625" style="19" bestFit="1" customWidth="1"/>
    <col min="2570" max="2570" width="17" style="19" customWidth="1"/>
    <col min="2571" max="2571" width="15.625" style="19" bestFit="1" customWidth="1"/>
    <col min="2572" max="2815" width="11" style="19"/>
    <col min="2816" max="2816" width="0.75" style="19" customWidth="1"/>
    <col min="2817" max="2817" width="38.5" style="19" customWidth="1"/>
    <col min="2818" max="2818" width="18.125" style="19" customWidth="1"/>
    <col min="2819" max="2819" width="16.5" style="19" customWidth="1"/>
    <col min="2820" max="2820" width="15.125" style="19" bestFit="1" customWidth="1"/>
    <col min="2821" max="2821" width="17.25" style="19" customWidth="1"/>
    <col min="2822" max="2824" width="15.375" style="19" customWidth="1"/>
    <col min="2825" max="2825" width="15.625" style="19" bestFit="1" customWidth="1"/>
    <col min="2826" max="2826" width="17" style="19" customWidth="1"/>
    <col min="2827" max="2827" width="15.625" style="19" bestFit="1" customWidth="1"/>
    <col min="2828" max="3071" width="11" style="19"/>
    <col min="3072" max="3072" width="0.75" style="19" customWidth="1"/>
    <col min="3073" max="3073" width="38.5" style="19" customWidth="1"/>
    <col min="3074" max="3074" width="18.125" style="19" customWidth="1"/>
    <col min="3075" max="3075" width="16.5" style="19" customWidth="1"/>
    <col min="3076" max="3076" width="15.125" style="19" bestFit="1" customWidth="1"/>
    <col min="3077" max="3077" width="17.25" style="19" customWidth="1"/>
    <col min="3078" max="3080" width="15.375" style="19" customWidth="1"/>
    <col min="3081" max="3081" width="15.625" style="19" bestFit="1" customWidth="1"/>
    <col min="3082" max="3082" width="17" style="19" customWidth="1"/>
    <col min="3083" max="3083" width="15.625" style="19" bestFit="1" customWidth="1"/>
    <col min="3084" max="3327" width="11" style="19"/>
    <col min="3328" max="3328" width="0.75" style="19" customWidth="1"/>
    <col min="3329" max="3329" width="38.5" style="19" customWidth="1"/>
    <col min="3330" max="3330" width="18.125" style="19" customWidth="1"/>
    <col min="3331" max="3331" width="16.5" style="19" customWidth="1"/>
    <col min="3332" max="3332" width="15.125" style="19" bestFit="1" customWidth="1"/>
    <col min="3333" max="3333" width="17.25" style="19" customWidth="1"/>
    <col min="3334" max="3336" width="15.375" style="19" customWidth="1"/>
    <col min="3337" max="3337" width="15.625" style="19" bestFit="1" customWidth="1"/>
    <col min="3338" max="3338" width="17" style="19" customWidth="1"/>
    <col min="3339" max="3339" width="15.625" style="19" bestFit="1" customWidth="1"/>
    <col min="3340" max="3583" width="11" style="19"/>
    <col min="3584" max="3584" width="0.75" style="19" customWidth="1"/>
    <col min="3585" max="3585" width="38.5" style="19" customWidth="1"/>
    <col min="3586" max="3586" width="18.125" style="19" customWidth="1"/>
    <col min="3587" max="3587" width="16.5" style="19" customWidth="1"/>
    <col min="3588" max="3588" width="15.125" style="19" bestFit="1" customWidth="1"/>
    <col min="3589" max="3589" width="17.25" style="19" customWidth="1"/>
    <col min="3590" max="3592" width="15.375" style="19" customWidth="1"/>
    <col min="3593" max="3593" width="15.625" style="19" bestFit="1" customWidth="1"/>
    <col min="3594" max="3594" width="17" style="19" customWidth="1"/>
    <col min="3595" max="3595" width="15.625" style="19" bestFit="1" customWidth="1"/>
    <col min="3596" max="3839" width="11" style="19"/>
    <col min="3840" max="3840" width="0.75" style="19" customWidth="1"/>
    <col min="3841" max="3841" width="38.5" style="19" customWidth="1"/>
    <col min="3842" max="3842" width="18.125" style="19" customWidth="1"/>
    <col min="3843" max="3843" width="16.5" style="19" customWidth="1"/>
    <col min="3844" max="3844" width="15.125" style="19" bestFit="1" customWidth="1"/>
    <col min="3845" max="3845" width="17.25" style="19" customWidth="1"/>
    <col min="3846" max="3848" width="15.375" style="19" customWidth="1"/>
    <col min="3849" max="3849" width="15.625" style="19" bestFit="1" customWidth="1"/>
    <col min="3850" max="3850" width="17" style="19" customWidth="1"/>
    <col min="3851" max="3851" width="15.625" style="19" bestFit="1" customWidth="1"/>
    <col min="3852" max="4095" width="11" style="19"/>
    <col min="4096" max="4096" width="0.75" style="19" customWidth="1"/>
    <col min="4097" max="4097" width="38.5" style="19" customWidth="1"/>
    <col min="4098" max="4098" width="18.125" style="19" customWidth="1"/>
    <col min="4099" max="4099" width="16.5" style="19" customWidth="1"/>
    <col min="4100" max="4100" width="15.125" style="19" bestFit="1" customWidth="1"/>
    <col min="4101" max="4101" width="17.25" style="19" customWidth="1"/>
    <col min="4102" max="4104" width="15.375" style="19" customWidth="1"/>
    <col min="4105" max="4105" width="15.625" style="19" bestFit="1" customWidth="1"/>
    <col min="4106" max="4106" width="17" style="19" customWidth="1"/>
    <col min="4107" max="4107" width="15.625" style="19" bestFit="1" customWidth="1"/>
    <col min="4108" max="4351" width="11" style="19"/>
    <col min="4352" max="4352" width="0.75" style="19" customWidth="1"/>
    <col min="4353" max="4353" width="38.5" style="19" customWidth="1"/>
    <col min="4354" max="4354" width="18.125" style="19" customWidth="1"/>
    <col min="4355" max="4355" width="16.5" style="19" customWidth="1"/>
    <col min="4356" max="4356" width="15.125" style="19" bestFit="1" customWidth="1"/>
    <col min="4357" max="4357" width="17.25" style="19" customWidth="1"/>
    <col min="4358" max="4360" width="15.375" style="19" customWidth="1"/>
    <col min="4361" max="4361" width="15.625" style="19" bestFit="1" customWidth="1"/>
    <col min="4362" max="4362" width="17" style="19" customWidth="1"/>
    <col min="4363" max="4363" width="15.625" style="19" bestFit="1" customWidth="1"/>
    <col min="4364" max="4607" width="11" style="19"/>
    <col min="4608" max="4608" width="0.75" style="19" customWidth="1"/>
    <col min="4609" max="4609" width="38.5" style="19" customWidth="1"/>
    <col min="4610" max="4610" width="18.125" style="19" customWidth="1"/>
    <col min="4611" max="4611" width="16.5" style="19" customWidth="1"/>
    <col min="4612" max="4612" width="15.125" style="19" bestFit="1" customWidth="1"/>
    <col min="4613" max="4613" width="17.25" style="19" customWidth="1"/>
    <col min="4614" max="4616" width="15.375" style="19" customWidth="1"/>
    <col min="4617" max="4617" width="15.625" style="19" bestFit="1" customWidth="1"/>
    <col min="4618" max="4618" width="17" style="19" customWidth="1"/>
    <col min="4619" max="4619" width="15.625" style="19" bestFit="1" customWidth="1"/>
    <col min="4620" max="4863" width="11" style="19"/>
    <col min="4864" max="4864" width="0.75" style="19" customWidth="1"/>
    <col min="4865" max="4865" width="38.5" style="19" customWidth="1"/>
    <col min="4866" max="4866" width="18.125" style="19" customWidth="1"/>
    <col min="4867" max="4867" width="16.5" style="19" customWidth="1"/>
    <col min="4868" max="4868" width="15.125" style="19" bestFit="1" customWidth="1"/>
    <col min="4869" max="4869" width="17.25" style="19" customWidth="1"/>
    <col min="4870" max="4872" width="15.375" style="19" customWidth="1"/>
    <col min="4873" max="4873" width="15.625" style="19" bestFit="1" customWidth="1"/>
    <col min="4874" max="4874" width="17" style="19" customWidth="1"/>
    <col min="4875" max="4875" width="15.625" style="19" bestFit="1" customWidth="1"/>
    <col min="4876" max="5119" width="11" style="19"/>
    <col min="5120" max="5120" width="0.75" style="19" customWidth="1"/>
    <col min="5121" max="5121" width="38.5" style="19" customWidth="1"/>
    <col min="5122" max="5122" width="18.125" style="19" customWidth="1"/>
    <col min="5123" max="5123" width="16.5" style="19" customWidth="1"/>
    <col min="5124" max="5124" width="15.125" style="19" bestFit="1" customWidth="1"/>
    <col min="5125" max="5125" width="17.25" style="19" customWidth="1"/>
    <col min="5126" max="5128" width="15.375" style="19" customWidth="1"/>
    <col min="5129" max="5129" width="15.625" style="19" bestFit="1" customWidth="1"/>
    <col min="5130" max="5130" width="17" style="19" customWidth="1"/>
    <col min="5131" max="5131" width="15.625" style="19" bestFit="1" customWidth="1"/>
    <col min="5132" max="5375" width="11" style="19"/>
    <col min="5376" max="5376" width="0.75" style="19" customWidth="1"/>
    <col min="5377" max="5377" width="38.5" style="19" customWidth="1"/>
    <col min="5378" max="5378" width="18.125" style="19" customWidth="1"/>
    <col min="5379" max="5379" width="16.5" style="19" customWidth="1"/>
    <col min="5380" max="5380" width="15.125" style="19" bestFit="1" customWidth="1"/>
    <col min="5381" max="5381" width="17.25" style="19" customWidth="1"/>
    <col min="5382" max="5384" width="15.375" style="19" customWidth="1"/>
    <col min="5385" max="5385" width="15.625" style="19" bestFit="1" customWidth="1"/>
    <col min="5386" max="5386" width="17" style="19" customWidth="1"/>
    <col min="5387" max="5387" width="15.625" style="19" bestFit="1" customWidth="1"/>
    <col min="5388" max="5631" width="11" style="19"/>
    <col min="5632" max="5632" width="0.75" style="19" customWidth="1"/>
    <col min="5633" max="5633" width="38.5" style="19" customWidth="1"/>
    <col min="5634" max="5634" width="18.125" style="19" customWidth="1"/>
    <col min="5635" max="5635" width="16.5" style="19" customWidth="1"/>
    <col min="5636" max="5636" width="15.125" style="19" bestFit="1" customWidth="1"/>
    <col min="5637" max="5637" width="17.25" style="19" customWidth="1"/>
    <col min="5638" max="5640" width="15.375" style="19" customWidth="1"/>
    <col min="5641" max="5641" width="15.625" style="19" bestFit="1" customWidth="1"/>
    <col min="5642" max="5642" width="17" style="19" customWidth="1"/>
    <col min="5643" max="5643" width="15.625" style="19" bestFit="1" customWidth="1"/>
    <col min="5644" max="5887" width="11" style="19"/>
    <col min="5888" max="5888" width="0.75" style="19" customWidth="1"/>
    <col min="5889" max="5889" width="38.5" style="19" customWidth="1"/>
    <col min="5890" max="5890" width="18.125" style="19" customWidth="1"/>
    <col min="5891" max="5891" width="16.5" style="19" customWidth="1"/>
    <col min="5892" max="5892" width="15.125" style="19" bestFit="1" customWidth="1"/>
    <col min="5893" max="5893" width="17.25" style="19" customWidth="1"/>
    <col min="5894" max="5896" width="15.375" style="19" customWidth="1"/>
    <col min="5897" max="5897" width="15.625" style="19" bestFit="1" customWidth="1"/>
    <col min="5898" max="5898" width="17" style="19" customWidth="1"/>
    <col min="5899" max="5899" width="15.625" style="19" bestFit="1" customWidth="1"/>
    <col min="5900" max="6143" width="11" style="19"/>
    <col min="6144" max="6144" width="0.75" style="19" customWidth="1"/>
    <col min="6145" max="6145" width="38.5" style="19" customWidth="1"/>
    <col min="6146" max="6146" width="18.125" style="19" customWidth="1"/>
    <col min="6147" max="6147" width="16.5" style="19" customWidth="1"/>
    <col min="6148" max="6148" width="15.125" style="19" bestFit="1" customWidth="1"/>
    <col min="6149" max="6149" width="17.25" style="19" customWidth="1"/>
    <col min="6150" max="6152" width="15.375" style="19" customWidth="1"/>
    <col min="6153" max="6153" width="15.625" style="19" bestFit="1" customWidth="1"/>
    <col min="6154" max="6154" width="17" style="19" customWidth="1"/>
    <col min="6155" max="6155" width="15.625" style="19" bestFit="1" customWidth="1"/>
    <col min="6156" max="6399" width="11" style="19"/>
    <col min="6400" max="6400" width="0.75" style="19" customWidth="1"/>
    <col min="6401" max="6401" width="38.5" style="19" customWidth="1"/>
    <col min="6402" max="6402" width="18.125" style="19" customWidth="1"/>
    <col min="6403" max="6403" width="16.5" style="19" customWidth="1"/>
    <col min="6404" max="6404" width="15.125" style="19" bestFit="1" customWidth="1"/>
    <col min="6405" max="6405" width="17.25" style="19" customWidth="1"/>
    <col min="6406" max="6408" width="15.375" style="19" customWidth="1"/>
    <col min="6409" max="6409" width="15.625" style="19" bestFit="1" customWidth="1"/>
    <col min="6410" max="6410" width="17" style="19" customWidth="1"/>
    <col min="6411" max="6411" width="15.625" style="19" bestFit="1" customWidth="1"/>
    <col min="6412" max="6655" width="11" style="19"/>
    <col min="6656" max="6656" width="0.75" style="19" customWidth="1"/>
    <col min="6657" max="6657" width="38.5" style="19" customWidth="1"/>
    <col min="6658" max="6658" width="18.125" style="19" customWidth="1"/>
    <col min="6659" max="6659" width="16.5" style="19" customWidth="1"/>
    <col min="6660" max="6660" width="15.125" style="19" bestFit="1" customWidth="1"/>
    <col min="6661" max="6661" width="17.25" style="19" customWidth="1"/>
    <col min="6662" max="6664" width="15.375" style="19" customWidth="1"/>
    <col min="6665" max="6665" width="15.625" style="19" bestFit="1" customWidth="1"/>
    <col min="6666" max="6666" width="17" style="19" customWidth="1"/>
    <col min="6667" max="6667" width="15.625" style="19" bestFit="1" customWidth="1"/>
    <col min="6668" max="6911" width="11" style="19"/>
    <col min="6912" max="6912" width="0.75" style="19" customWidth="1"/>
    <col min="6913" max="6913" width="38.5" style="19" customWidth="1"/>
    <col min="6914" max="6914" width="18.125" style="19" customWidth="1"/>
    <col min="6915" max="6915" width="16.5" style="19" customWidth="1"/>
    <col min="6916" max="6916" width="15.125" style="19" bestFit="1" customWidth="1"/>
    <col min="6917" max="6917" width="17.25" style="19" customWidth="1"/>
    <col min="6918" max="6920" width="15.375" style="19" customWidth="1"/>
    <col min="6921" max="6921" width="15.625" style="19" bestFit="1" customWidth="1"/>
    <col min="6922" max="6922" width="17" style="19" customWidth="1"/>
    <col min="6923" max="6923" width="15.625" style="19" bestFit="1" customWidth="1"/>
    <col min="6924" max="7167" width="11" style="19"/>
    <col min="7168" max="7168" width="0.75" style="19" customWidth="1"/>
    <col min="7169" max="7169" width="38.5" style="19" customWidth="1"/>
    <col min="7170" max="7170" width="18.125" style="19" customWidth="1"/>
    <col min="7171" max="7171" width="16.5" style="19" customWidth="1"/>
    <col min="7172" max="7172" width="15.125" style="19" bestFit="1" customWidth="1"/>
    <col min="7173" max="7173" width="17.25" style="19" customWidth="1"/>
    <col min="7174" max="7176" width="15.375" style="19" customWidth="1"/>
    <col min="7177" max="7177" width="15.625" style="19" bestFit="1" customWidth="1"/>
    <col min="7178" max="7178" width="17" style="19" customWidth="1"/>
    <col min="7179" max="7179" width="15.625" style="19" bestFit="1" customWidth="1"/>
    <col min="7180" max="7423" width="11" style="19"/>
    <col min="7424" max="7424" width="0.75" style="19" customWidth="1"/>
    <col min="7425" max="7425" width="38.5" style="19" customWidth="1"/>
    <col min="7426" max="7426" width="18.125" style="19" customWidth="1"/>
    <col min="7427" max="7427" width="16.5" style="19" customWidth="1"/>
    <col min="7428" max="7428" width="15.125" style="19" bestFit="1" customWidth="1"/>
    <col min="7429" max="7429" width="17.25" style="19" customWidth="1"/>
    <col min="7430" max="7432" width="15.375" style="19" customWidth="1"/>
    <col min="7433" max="7433" width="15.625" style="19" bestFit="1" customWidth="1"/>
    <col min="7434" max="7434" width="17" style="19" customWidth="1"/>
    <col min="7435" max="7435" width="15.625" style="19" bestFit="1" customWidth="1"/>
    <col min="7436" max="7679" width="11" style="19"/>
    <col min="7680" max="7680" width="0.75" style="19" customWidth="1"/>
    <col min="7681" max="7681" width="38.5" style="19" customWidth="1"/>
    <col min="7682" max="7682" width="18.125" style="19" customWidth="1"/>
    <col min="7683" max="7683" width="16.5" style="19" customWidth="1"/>
    <col min="7684" max="7684" width="15.125" style="19" bestFit="1" customWidth="1"/>
    <col min="7685" max="7685" width="17.25" style="19" customWidth="1"/>
    <col min="7686" max="7688" width="15.375" style="19" customWidth="1"/>
    <col min="7689" max="7689" width="15.625" style="19" bestFit="1" customWidth="1"/>
    <col min="7690" max="7690" width="17" style="19" customWidth="1"/>
    <col min="7691" max="7691" width="15.625" style="19" bestFit="1" customWidth="1"/>
    <col min="7692" max="7935" width="11" style="19"/>
    <col min="7936" max="7936" width="0.75" style="19" customWidth="1"/>
    <col min="7937" max="7937" width="38.5" style="19" customWidth="1"/>
    <col min="7938" max="7938" width="18.125" style="19" customWidth="1"/>
    <col min="7939" max="7939" width="16.5" style="19" customWidth="1"/>
    <col min="7940" max="7940" width="15.125" style="19" bestFit="1" customWidth="1"/>
    <col min="7941" max="7941" width="17.25" style="19" customWidth="1"/>
    <col min="7942" max="7944" width="15.375" style="19" customWidth="1"/>
    <col min="7945" max="7945" width="15.625" style="19" bestFit="1" customWidth="1"/>
    <col min="7946" max="7946" width="17" style="19" customWidth="1"/>
    <col min="7947" max="7947" width="15.625" style="19" bestFit="1" customWidth="1"/>
    <col min="7948" max="8191" width="11" style="19"/>
    <col min="8192" max="8192" width="0.75" style="19" customWidth="1"/>
    <col min="8193" max="8193" width="38.5" style="19" customWidth="1"/>
    <col min="8194" max="8194" width="18.125" style="19" customWidth="1"/>
    <col min="8195" max="8195" width="16.5" style="19" customWidth="1"/>
    <col min="8196" max="8196" width="15.125" style="19" bestFit="1" customWidth="1"/>
    <col min="8197" max="8197" width="17.25" style="19" customWidth="1"/>
    <col min="8198" max="8200" width="15.375" style="19" customWidth="1"/>
    <col min="8201" max="8201" width="15.625" style="19" bestFit="1" customWidth="1"/>
    <col min="8202" max="8202" width="17" style="19" customWidth="1"/>
    <col min="8203" max="8203" width="15.625" style="19" bestFit="1" customWidth="1"/>
    <col min="8204" max="8447" width="11" style="19"/>
    <col min="8448" max="8448" width="0.75" style="19" customWidth="1"/>
    <col min="8449" max="8449" width="38.5" style="19" customWidth="1"/>
    <col min="8450" max="8450" width="18.125" style="19" customWidth="1"/>
    <col min="8451" max="8451" width="16.5" style="19" customWidth="1"/>
    <col min="8452" max="8452" width="15.125" style="19" bestFit="1" customWidth="1"/>
    <col min="8453" max="8453" width="17.25" style="19" customWidth="1"/>
    <col min="8454" max="8456" width="15.375" style="19" customWidth="1"/>
    <col min="8457" max="8457" width="15.625" style="19" bestFit="1" customWidth="1"/>
    <col min="8458" max="8458" width="17" style="19" customWidth="1"/>
    <col min="8459" max="8459" width="15.625" style="19" bestFit="1" customWidth="1"/>
    <col min="8460" max="8703" width="11" style="19"/>
    <col min="8704" max="8704" width="0.75" style="19" customWidth="1"/>
    <col min="8705" max="8705" width="38.5" style="19" customWidth="1"/>
    <col min="8706" max="8706" width="18.125" style="19" customWidth="1"/>
    <col min="8707" max="8707" width="16.5" style="19" customWidth="1"/>
    <col min="8708" max="8708" width="15.125" style="19" bestFit="1" customWidth="1"/>
    <col min="8709" max="8709" width="17.25" style="19" customWidth="1"/>
    <col min="8710" max="8712" width="15.375" style="19" customWidth="1"/>
    <col min="8713" max="8713" width="15.625" style="19" bestFit="1" customWidth="1"/>
    <col min="8714" max="8714" width="17" style="19" customWidth="1"/>
    <col min="8715" max="8715" width="15.625" style="19" bestFit="1" customWidth="1"/>
    <col min="8716" max="8959" width="11" style="19"/>
    <col min="8960" max="8960" width="0.75" style="19" customWidth="1"/>
    <col min="8961" max="8961" width="38.5" style="19" customWidth="1"/>
    <col min="8962" max="8962" width="18.125" style="19" customWidth="1"/>
    <col min="8963" max="8963" width="16.5" style="19" customWidth="1"/>
    <col min="8964" max="8964" width="15.125" style="19" bestFit="1" customWidth="1"/>
    <col min="8965" max="8965" width="17.25" style="19" customWidth="1"/>
    <col min="8966" max="8968" width="15.375" style="19" customWidth="1"/>
    <col min="8969" max="8969" width="15.625" style="19" bestFit="1" customWidth="1"/>
    <col min="8970" max="8970" width="17" style="19" customWidth="1"/>
    <col min="8971" max="8971" width="15.625" style="19" bestFit="1" customWidth="1"/>
    <col min="8972" max="9215" width="11" style="19"/>
    <col min="9216" max="9216" width="0.75" style="19" customWidth="1"/>
    <col min="9217" max="9217" width="38.5" style="19" customWidth="1"/>
    <col min="9218" max="9218" width="18.125" style="19" customWidth="1"/>
    <col min="9219" max="9219" width="16.5" style="19" customWidth="1"/>
    <col min="9220" max="9220" width="15.125" style="19" bestFit="1" customWidth="1"/>
    <col min="9221" max="9221" width="17.25" style="19" customWidth="1"/>
    <col min="9222" max="9224" width="15.375" style="19" customWidth="1"/>
    <col min="9225" max="9225" width="15.625" style="19" bestFit="1" customWidth="1"/>
    <col min="9226" max="9226" width="17" style="19" customWidth="1"/>
    <col min="9227" max="9227" width="15.625" style="19" bestFit="1" customWidth="1"/>
    <col min="9228" max="9471" width="11" style="19"/>
    <col min="9472" max="9472" width="0.75" style="19" customWidth="1"/>
    <col min="9473" max="9473" width="38.5" style="19" customWidth="1"/>
    <col min="9474" max="9474" width="18.125" style="19" customWidth="1"/>
    <col min="9475" max="9475" width="16.5" style="19" customWidth="1"/>
    <col min="9476" max="9476" width="15.125" style="19" bestFit="1" customWidth="1"/>
    <col min="9477" max="9477" width="17.25" style="19" customWidth="1"/>
    <col min="9478" max="9480" width="15.375" style="19" customWidth="1"/>
    <col min="9481" max="9481" width="15.625" style="19" bestFit="1" customWidth="1"/>
    <col min="9482" max="9482" width="17" style="19" customWidth="1"/>
    <col min="9483" max="9483" width="15.625" style="19" bestFit="1" customWidth="1"/>
    <col min="9484" max="9727" width="11" style="19"/>
    <col min="9728" max="9728" width="0.75" style="19" customWidth="1"/>
    <col min="9729" max="9729" width="38.5" style="19" customWidth="1"/>
    <col min="9730" max="9730" width="18.125" style="19" customWidth="1"/>
    <col min="9731" max="9731" width="16.5" style="19" customWidth="1"/>
    <col min="9732" max="9732" width="15.125" style="19" bestFit="1" customWidth="1"/>
    <col min="9733" max="9733" width="17.25" style="19" customWidth="1"/>
    <col min="9734" max="9736" width="15.375" style="19" customWidth="1"/>
    <col min="9737" max="9737" width="15.625" style="19" bestFit="1" customWidth="1"/>
    <col min="9738" max="9738" width="17" style="19" customWidth="1"/>
    <col min="9739" max="9739" width="15.625" style="19" bestFit="1" customWidth="1"/>
    <col min="9740" max="9983" width="11" style="19"/>
    <col min="9984" max="9984" width="0.75" style="19" customWidth="1"/>
    <col min="9985" max="9985" width="38.5" style="19" customWidth="1"/>
    <col min="9986" max="9986" width="18.125" style="19" customWidth="1"/>
    <col min="9987" max="9987" width="16.5" style="19" customWidth="1"/>
    <col min="9988" max="9988" width="15.125" style="19" bestFit="1" customWidth="1"/>
    <col min="9989" max="9989" width="17.25" style="19" customWidth="1"/>
    <col min="9990" max="9992" width="15.375" style="19" customWidth="1"/>
    <col min="9993" max="9993" width="15.625" style="19" bestFit="1" customWidth="1"/>
    <col min="9994" max="9994" width="17" style="19" customWidth="1"/>
    <col min="9995" max="9995" width="15.625" style="19" bestFit="1" customWidth="1"/>
    <col min="9996" max="10239" width="11" style="19"/>
    <col min="10240" max="10240" width="0.75" style="19" customWidth="1"/>
    <col min="10241" max="10241" width="38.5" style="19" customWidth="1"/>
    <col min="10242" max="10242" width="18.125" style="19" customWidth="1"/>
    <col min="10243" max="10243" width="16.5" style="19" customWidth="1"/>
    <col min="10244" max="10244" width="15.125" style="19" bestFit="1" customWidth="1"/>
    <col min="10245" max="10245" width="17.25" style="19" customWidth="1"/>
    <col min="10246" max="10248" width="15.375" style="19" customWidth="1"/>
    <col min="10249" max="10249" width="15.625" style="19" bestFit="1" customWidth="1"/>
    <col min="10250" max="10250" width="17" style="19" customWidth="1"/>
    <col min="10251" max="10251" width="15.625" style="19" bestFit="1" customWidth="1"/>
    <col min="10252" max="10495" width="11" style="19"/>
    <col min="10496" max="10496" width="0.75" style="19" customWidth="1"/>
    <col min="10497" max="10497" width="38.5" style="19" customWidth="1"/>
    <col min="10498" max="10498" width="18.125" style="19" customWidth="1"/>
    <col min="10499" max="10499" width="16.5" style="19" customWidth="1"/>
    <col min="10500" max="10500" width="15.125" style="19" bestFit="1" customWidth="1"/>
    <col min="10501" max="10501" width="17.25" style="19" customWidth="1"/>
    <col min="10502" max="10504" width="15.375" style="19" customWidth="1"/>
    <col min="10505" max="10505" width="15.625" style="19" bestFit="1" customWidth="1"/>
    <col min="10506" max="10506" width="17" style="19" customWidth="1"/>
    <col min="10507" max="10507" width="15.625" style="19" bestFit="1" customWidth="1"/>
    <col min="10508" max="10751" width="11" style="19"/>
    <col min="10752" max="10752" width="0.75" style="19" customWidth="1"/>
    <col min="10753" max="10753" width="38.5" style="19" customWidth="1"/>
    <col min="10754" max="10754" width="18.125" style="19" customWidth="1"/>
    <col min="10755" max="10755" width="16.5" style="19" customWidth="1"/>
    <col min="10756" max="10756" width="15.125" style="19" bestFit="1" customWidth="1"/>
    <col min="10757" max="10757" width="17.25" style="19" customWidth="1"/>
    <col min="10758" max="10760" width="15.375" style="19" customWidth="1"/>
    <col min="10761" max="10761" width="15.625" style="19" bestFit="1" customWidth="1"/>
    <col min="10762" max="10762" width="17" style="19" customWidth="1"/>
    <col min="10763" max="10763" width="15.625" style="19" bestFit="1" customWidth="1"/>
    <col min="10764" max="11007" width="11" style="19"/>
    <col min="11008" max="11008" width="0.75" style="19" customWidth="1"/>
    <col min="11009" max="11009" width="38.5" style="19" customWidth="1"/>
    <col min="11010" max="11010" width="18.125" style="19" customWidth="1"/>
    <col min="11011" max="11011" width="16.5" style="19" customWidth="1"/>
    <col min="11012" max="11012" width="15.125" style="19" bestFit="1" customWidth="1"/>
    <col min="11013" max="11013" width="17.25" style="19" customWidth="1"/>
    <col min="11014" max="11016" width="15.375" style="19" customWidth="1"/>
    <col min="11017" max="11017" width="15.625" style="19" bestFit="1" customWidth="1"/>
    <col min="11018" max="11018" width="17" style="19" customWidth="1"/>
    <col min="11019" max="11019" width="15.625" style="19" bestFit="1" customWidth="1"/>
    <col min="11020" max="11263" width="11" style="19"/>
    <col min="11264" max="11264" width="0.75" style="19" customWidth="1"/>
    <col min="11265" max="11265" width="38.5" style="19" customWidth="1"/>
    <col min="11266" max="11266" width="18.125" style="19" customWidth="1"/>
    <col min="11267" max="11267" width="16.5" style="19" customWidth="1"/>
    <col min="11268" max="11268" width="15.125" style="19" bestFit="1" customWidth="1"/>
    <col min="11269" max="11269" width="17.25" style="19" customWidth="1"/>
    <col min="11270" max="11272" width="15.375" style="19" customWidth="1"/>
    <col min="11273" max="11273" width="15.625" style="19" bestFit="1" customWidth="1"/>
    <col min="11274" max="11274" width="17" style="19" customWidth="1"/>
    <col min="11275" max="11275" width="15.625" style="19" bestFit="1" customWidth="1"/>
    <col min="11276" max="11519" width="11" style="19"/>
    <col min="11520" max="11520" width="0.75" style="19" customWidth="1"/>
    <col min="11521" max="11521" width="38.5" style="19" customWidth="1"/>
    <col min="11522" max="11522" width="18.125" style="19" customWidth="1"/>
    <col min="11523" max="11523" width="16.5" style="19" customWidth="1"/>
    <col min="11524" max="11524" width="15.125" style="19" bestFit="1" customWidth="1"/>
    <col min="11525" max="11525" width="17.25" style="19" customWidth="1"/>
    <col min="11526" max="11528" width="15.375" style="19" customWidth="1"/>
    <col min="11529" max="11529" width="15.625" style="19" bestFit="1" customWidth="1"/>
    <col min="11530" max="11530" width="17" style="19" customWidth="1"/>
    <col min="11531" max="11531" width="15.625" style="19" bestFit="1" customWidth="1"/>
    <col min="11532" max="11775" width="11" style="19"/>
    <col min="11776" max="11776" width="0.75" style="19" customWidth="1"/>
    <col min="11777" max="11777" width="38.5" style="19" customWidth="1"/>
    <col min="11778" max="11778" width="18.125" style="19" customWidth="1"/>
    <col min="11779" max="11779" width="16.5" style="19" customWidth="1"/>
    <col min="11780" max="11780" width="15.125" style="19" bestFit="1" customWidth="1"/>
    <col min="11781" max="11781" width="17.25" style="19" customWidth="1"/>
    <col min="11782" max="11784" width="15.375" style="19" customWidth="1"/>
    <col min="11785" max="11785" width="15.625" style="19" bestFit="1" customWidth="1"/>
    <col min="11786" max="11786" width="17" style="19" customWidth="1"/>
    <col min="11787" max="11787" width="15.625" style="19" bestFit="1" customWidth="1"/>
    <col min="11788" max="12031" width="11" style="19"/>
    <col min="12032" max="12032" width="0.75" style="19" customWidth="1"/>
    <col min="12033" max="12033" width="38.5" style="19" customWidth="1"/>
    <col min="12034" max="12034" width="18.125" style="19" customWidth="1"/>
    <col min="12035" max="12035" width="16.5" style="19" customWidth="1"/>
    <col min="12036" max="12036" width="15.125" style="19" bestFit="1" customWidth="1"/>
    <col min="12037" max="12037" width="17.25" style="19" customWidth="1"/>
    <col min="12038" max="12040" width="15.375" style="19" customWidth="1"/>
    <col min="12041" max="12041" width="15.625" style="19" bestFit="1" customWidth="1"/>
    <col min="12042" max="12042" width="17" style="19" customWidth="1"/>
    <col min="12043" max="12043" width="15.625" style="19" bestFit="1" customWidth="1"/>
    <col min="12044" max="12287" width="11" style="19"/>
    <col min="12288" max="12288" width="0.75" style="19" customWidth="1"/>
    <col min="12289" max="12289" width="38.5" style="19" customWidth="1"/>
    <col min="12290" max="12290" width="18.125" style="19" customWidth="1"/>
    <col min="12291" max="12291" width="16.5" style="19" customWidth="1"/>
    <col min="12292" max="12292" width="15.125" style="19" bestFit="1" customWidth="1"/>
    <col min="12293" max="12293" width="17.25" style="19" customWidth="1"/>
    <col min="12294" max="12296" width="15.375" style="19" customWidth="1"/>
    <col min="12297" max="12297" width="15.625" style="19" bestFit="1" customWidth="1"/>
    <col min="12298" max="12298" width="17" style="19" customWidth="1"/>
    <col min="12299" max="12299" width="15.625" style="19" bestFit="1" customWidth="1"/>
    <col min="12300" max="12543" width="11" style="19"/>
    <col min="12544" max="12544" width="0.75" style="19" customWidth="1"/>
    <col min="12545" max="12545" width="38.5" style="19" customWidth="1"/>
    <col min="12546" max="12546" width="18.125" style="19" customWidth="1"/>
    <col min="12547" max="12547" width="16.5" style="19" customWidth="1"/>
    <col min="12548" max="12548" width="15.125" style="19" bestFit="1" customWidth="1"/>
    <col min="12549" max="12549" width="17.25" style="19" customWidth="1"/>
    <col min="12550" max="12552" width="15.375" style="19" customWidth="1"/>
    <col min="12553" max="12553" width="15.625" style="19" bestFit="1" customWidth="1"/>
    <col min="12554" max="12554" width="17" style="19" customWidth="1"/>
    <col min="12555" max="12555" width="15.625" style="19" bestFit="1" customWidth="1"/>
    <col min="12556" max="12799" width="11" style="19"/>
    <col min="12800" max="12800" width="0.75" style="19" customWidth="1"/>
    <col min="12801" max="12801" width="38.5" style="19" customWidth="1"/>
    <col min="12802" max="12802" width="18.125" style="19" customWidth="1"/>
    <col min="12803" max="12803" width="16.5" style="19" customWidth="1"/>
    <col min="12804" max="12804" width="15.125" style="19" bestFit="1" customWidth="1"/>
    <col min="12805" max="12805" width="17.25" style="19" customWidth="1"/>
    <col min="12806" max="12808" width="15.375" style="19" customWidth="1"/>
    <col min="12809" max="12809" width="15.625" style="19" bestFit="1" customWidth="1"/>
    <col min="12810" max="12810" width="17" style="19" customWidth="1"/>
    <col min="12811" max="12811" width="15.625" style="19" bestFit="1" customWidth="1"/>
    <col min="12812" max="13055" width="11" style="19"/>
    <col min="13056" max="13056" width="0.75" style="19" customWidth="1"/>
    <col min="13057" max="13057" width="38.5" style="19" customWidth="1"/>
    <col min="13058" max="13058" width="18.125" style="19" customWidth="1"/>
    <col min="13059" max="13059" width="16.5" style="19" customWidth="1"/>
    <col min="13060" max="13060" width="15.125" style="19" bestFit="1" customWidth="1"/>
    <col min="13061" max="13061" width="17.25" style="19" customWidth="1"/>
    <col min="13062" max="13064" width="15.375" style="19" customWidth="1"/>
    <col min="13065" max="13065" width="15.625" style="19" bestFit="1" customWidth="1"/>
    <col min="13066" max="13066" width="17" style="19" customWidth="1"/>
    <col min="13067" max="13067" width="15.625" style="19" bestFit="1" customWidth="1"/>
    <col min="13068" max="13311" width="11" style="19"/>
    <col min="13312" max="13312" width="0.75" style="19" customWidth="1"/>
    <col min="13313" max="13313" width="38.5" style="19" customWidth="1"/>
    <col min="13314" max="13314" width="18.125" style="19" customWidth="1"/>
    <col min="13315" max="13315" width="16.5" style="19" customWidth="1"/>
    <col min="13316" max="13316" width="15.125" style="19" bestFit="1" customWidth="1"/>
    <col min="13317" max="13317" width="17.25" style="19" customWidth="1"/>
    <col min="13318" max="13320" width="15.375" style="19" customWidth="1"/>
    <col min="13321" max="13321" width="15.625" style="19" bestFit="1" customWidth="1"/>
    <col min="13322" max="13322" width="17" style="19" customWidth="1"/>
    <col min="13323" max="13323" width="15.625" style="19" bestFit="1" customWidth="1"/>
    <col min="13324" max="13567" width="11" style="19"/>
    <col min="13568" max="13568" width="0.75" style="19" customWidth="1"/>
    <col min="13569" max="13569" width="38.5" style="19" customWidth="1"/>
    <col min="13570" max="13570" width="18.125" style="19" customWidth="1"/>
    <col min="13571" max="13571" width="16.5" style="19" customWidth="1"/>
    <col min="13572" max="13572" width="15.125" style="19" bestFit="1" customWidth="1"/>
    <col min="13573" max="13573" width="17.25" style="19" customWidth="1"/>
    <col min="13574" max="13576" width="15.375" style="19" customWidth="1"/>
    <col min="13577" max="13577" width="15.625" style="19" bestFit="1" customWidth="1"/>
    <col min="13578" max="13578" width="17" style="19" customWidth="1"/>
    <col min="13579" max="13579" width="15.625" style="19" bestFit="1" customWidth="1"/>
    <col min="13580" max="13823" width="11" style="19"/>
    <col min="13824" max="13824" width="0.75" style="19" customWidth="1"/>
    <col min="13825" max="13825" width="38.5" style="19" customWidth="1"/>
    <col min="13826" max="13826" width="18.125" style="19" customWidth="1"/>
    <col min="13827" max="13827" width="16.5" style="19" customWidth="1"/>
    <col min="13828" max="13828" width="15.125" style="19" bestFit="1" customWidth="1"/>
    <col min="13829" max="13829" width="17.25" style="19" customWidth="1"/>
    <col min="13830" max="13832" width="15.375" style="19" customWidth="1"/>
    <col min="13833" max="13833" width="15.625" style="19" bestFit="1" customWidth="1"/>
    <col min="13834" max="13834" width="17" style="19" customWidth="1"/>
    <col min="13835" max="13835" width="15.625" style="19" bestFit="1" customWidth="1"/>
    <col min="13836" max="14079" width="11" style="19"/>
    <col min="14080" max="14080" width="0.75" style="19" customWidth="1"/>
    <col min="14081" max="14081" width="38.5" style="19" customWidth="1"/>
    <col min="14082" max="14082" width="18.125" style="19" customWidth="1"/>
    <col min="14083" max="14083" width="16.5" style="19" customWidth="1"/>
    <col min="14084" max="14084" width="15.125" style="19" bestFit="1" customWidth="1"/>
    <col min="14085" max="14085" width="17.25" style="19" customWidth="1"/>
    <col min="14086" max="14088" width="15.375" style="19" customWidth="1"/>
    <col min="14089" max="14089" width="15.625" style="19" bestFit="1" customWidth="1"/>
    <col min="14090" max="14090" width="17" style="19" customWidth="1"/>
    <col min="14091" max="14091" width="15.625" style="19" bestFit="1" customWidth="1"/>
    <col min="14092" max="14335" width="11" style="19"/>
    <col min="14336" max="14336" width="0.75" style="19" customWidth="1"/>
    <col min="14337" max="14337" width="38.5" style="19" customWidth="1"/>
    <col min="14338" max="14338" width="18.125" style="19" customWidth="1"/>
    <col min="14339" max="14339" width="16.5" style="19" customWidth="1"/>
    <col min="14340" max="14340" width="15.125" style="19" bestFit="1" customWidth="1"/>
    <col min="14341" max="14341" width="17.25" style="19" customWidth="1"/>
    <col min="14342" max="14344" width="15.375" style="19" customWidth="1"/>
    <col min="14345" max="14345" width="15.625" style="19" bestFit="1" customWidth="1"/>
    <col min="14346" max="14346" width="17" style="19" customWidth="1"/>
    <col min="14347" max="14347" width="15.625" style="19" bestFit="1" customWidth="1"/>
    <col min="14348" max="14591" width="11" style="19"/>
    <col min="14592" max="14592" width="0.75" style="19" customWidth="1"/>
    <col min="14593" max="14593" width="38.5" style="19" customWidth="1"/>
    <col min="14594" max="14594" width="18.125" style="19" customWidth="1"/>
    <col min="14595" max="14595" width="16.5" style="19" customWidth="1"/>
    <col min="14596" max="14596" width="15.125" style="19" bestFit="1" customWidth="1"/>
    <col min="14597" max="14597" width="17.25" style="19" customWidth="1"/>
    <col min="14598" max="14600" width="15.375" style="19" customWidth="1"/>
    <col min="14601" max="14601" width="15.625" style="19" bestFit="1" customWidth="1"/>
    <col min="14602" max="14602" width="17" style="19" customWidth="1"/>
    <col min="14603" max="14603" width="15.625" style="19" bestFit="1" customWidth="1"/>
    <col min="14604" max="14847" width="11" style="19"/>
    <col min="14848" max="14848" width="0.75" style="19" customWidth="1"/>
    <col min="14849" max="14849" width="38.5" style="19" customWidth="1"/>
    <col min="14850" max="14850" width="18.125" style="19" customWidth="1"/>
    <col min="14851" max="14851" width="16.5" style="19" customWidth="1"/>
    <col min="14852" max="14852" width="15.125" style="19" bestFit="1" customWidth="1"/>
    <col min="14853" max="14853" width="17.25" style="19" customWidth="1"/>
    <col min="14854" max="14856" width="15.375" style="19" customWidth="1"/>
    <col min="14857" max="14857" width="15.625" style="19" bestFit="1" customWidth="1"/>
    <col min="14858" max="14858" width="17" style="19" customWidth="1"/>
    <col min="14859" max="14859" width="15.625" style="19" bestFit="1" customWidth="1"/>
    <col min="14860" max="15103" width="11" style="19"/>
    <col min="15104" max="15104" width="0.75" style="19" customWidth="1"/>
    <col min="15105" max="15105" width="38.5" style="19" customWidth="1"/>
    <col min="15106" max="15106" width="18.125" style="19" customWidth="1"/>
    <col min="15107" max="15107" width="16.5" style="19" customWidth="1"/>
    <col min="15108" max="15108" width="15.125" style="19" bestFit="1" customWidth="1"/>
    <col min="15109" max="15109" width="17.25" style="19" customWidth="1"/>
    <col min="15110" max="15112" width="15.375" style="19" customWidth="1"/>
    <col min="15113" max="15113" width="15.625" style="19" bestFit="1" customWidth="1"/>
    <col min="15114" max="15114" width="17" style="19" customWidth="1"/>
    <col min="15115" max="15115" width="15.625" style="19" bestFit="1" customWidth="1"/>
    <col min="15116" max="15359" width="11" style="19"/>
    <col min="15360" max="15360" width="0.75" style="19" customWidth="1"/>
    <col min="15361" max="15361" width="38.5" style="19" customWidth="1"/>
    <col min="15362" max="15362" width="18.125" style="19" customWidth="1"/>
    <col min="15363" max="15363" width="16.5" style="19" customWidth="1"/>
    <col min="15364" max="15364" width="15.125" style="19" bestFit="1" customWidth="1"/>
    <col min="15365" max="15365" width="17.25" style="19" customWidth="1"/>
    <col min="15366" max="15368" width="15.375" style="19" customWidth="1"/>
    <col min="15369" max="15369" width="15.625" style="19" bestFit="1" customWidth="1"/>
    <col min="15370" max="15370" width="17" style="19" customWidth="1"/>
    <col min="15371" max="15371" width="15.625" style="19" bestFit="1" customWidth="1"/>
    <col min="15372" max="15615" width="11" style="19"/>
    <col min="15616" max="15616" width="0.75" style="19" customWidth="1"/>
    <col min="15617" max="15617" width="38.5" style="19" customWidth="1"/>
    <col min="15618" max="15618" width="18.125" style="19" customWidth="1"/>
    <col min="15619" max="15619" width="16.5" style="19" customWidth="1"/>
    <col min="15620" max="15620" width="15.125" style="19" bestFit="1" customWidth="1"/>
    <col min="15621" max="15621" width="17.25" style="19" customWidth="1"/>
    <col min="15622" max="15624" width="15.375" style="19" customWidth="1"/>
    <col min="15625" max="15625" width="15.625" style="19" bestFit="1" customWidth="1"/>
    <col min="15626" max="15626" width="17" style="19" customWidth="1"/>
    <col min="15627" max="15627" width="15.625" style="19" bestFit="1" customWidth="1"/>
    <col min="15628" max="15871" width="11" style="19"/>
    <col min="15872" max="15872" width="0.75" style="19" customWidth="1"/>
    <col min="15873" max="15873" width="38.5" style="19" customWidth="1"/>
    <col min="15874" max="15874" width="18.125" style="19" customWidth="1"/>
    <col min="15875" max="15875" width="16.5" style="19" customWidth="1"/>
    <col min="15876" max="15876" width="15.125" style="19" bestFit="1" customWidth="1"/>
    <col min="15877" max="15877" width="17.25" style="19" customWidth="1"/>
    <col min="15878" max="15880" width="15.375" style="19" customWidth="1"/>
    <col min="15881" max="15881" width="15.625" style="19" bestFit="1" customWidth="1"/>
    <col min="15882" max="15882" width="17" style="19" customWidth="1"/>
    <col min="15883" max="15883" width="15.625" style="19" bestFit="1" customWidth="1"/>
    <col min="15884" max="16127" width="11" style="19"/>
    <col min="16128" max="16128" width="0.75" style="19" customWidth="1"/>
    <col min="16129" max="16129" width="38.5" style="19" customWidth="1"/>
    <col min="16130" max="16130" width="18.125" style="19" customWidth="1"/>
    <col min="16131" max="16131" width="16.5" style="19" customWidth="1"/>
    <col min="16132" max="16132" width="15.125" style="19" bestFit="1" customWidth="1"/>
    <col min="16133" max="16133" width="17.25" style="19" customWidth="1"/>
    <col min="16134" max="16136" width="15.375" style="19" customWidth="1"/>
    <col min="16137" max="16137" width="15.625" style="19" bestFit="1" customWidth="1"/>
    <col min="16138" max="16138" width="17" style="19" customWidth="1"/>
    <col min="16139" max="16139" width="15.625" style="19" bestFit="1" customWidth="1"/>
    <col min="16140" max="16384" width="11" style="19"/>
  </cols>
  <sheetData>
    <row r="1" spans="2:29">
      <c r="B1" s="20"/>
    </row>
    <row r="3" spans="2:29">
      <c r="B3" s="22"/>
      <c r="C3" s="22"/>
    </row>
    <row r="4" spans="2:29" ht="19.5">
      <c r="B4" s="359" t="s">
        <v>245</v>
      </c>
      <c r="C4" s="359"/>
      <c r="D4" s="359"/>
      <c r="E4" s="359"/>
      <c r="F4" s="359"/>
      <c r="G4" s="359"/>
      <c r="H4" s="359"/>
      <c r="I4" s="359"/>
      <c r="J4" s="359"/>
    </row>
    <row r="5" spans="2:29" ht="19.5">
      <c r="B5" s="359" t="s">
        <v>246</v>
      </c>
      <c r="C5" s="359"/>
      <c r="D5" s="359"/>
      <c r="E5" s="359"/>
      <c r="F5" s="359"/>
      <c r="G5" s="359"/>
      <c r="H5" s="359"/>
      <c r="I5" s="359"/>
      <c r="J5" s="359"/>
    </row>
    <row r="6" spans="2:29" s="21" customFormat="1" ht="18.75" thickBot="1">
      <c r="B6" s="360" t="s">
        <v>333</v>
      </c>
      <c r="C6" s="360"/>
      <c r="D6" s="360"/>
      <c r="E6" s="360"/>
      <c r="F6" s="360"/>
      <c r="G6" s="360"/>
      <c r="H6" s="360"/>
      <c r="I6" s="360"/>
      <c r="J6" s="360"/>
    </row>
    <row r="7" spans="2:29" s="21" customFormat="1" ht="13.5" hidden="1" thickBot="1"/>
    <row r="8" spans="2:29" s="23" customFormat="1">
      <c r="B8" s="361" t="s">
        <v>248</v>
      </c>
      <c r="C8" s="364" t="s">
        <v>249</v>
      </c>
      <c r="D8" s="365"/>
      <c r="E8" s="364" t="s">
        <v>250</v>
      </c>
      <c r="F8" s="366"/>
      <c r="G8" s="366"/>
      <c r="H8" s="366"/>
      <c r="I8" s="60" t="s">
        <v>251</v>
      </c>
      <c r="J8" s="367" t="s">
        <v>252</v>
      </c>
    </row>
    <row r="9" spans="2:29" s="23" customFormat="1" ht="14.25" customHeight="1">
      <c r="B9" s="362"/>
      <c r="C9" s="357" t="s">
        <v>253</v>
      </c>
      <c r="D9" s="357" t="s">
        <v>316</v>
      </c>
      <c r="E9" s="357" t="s">
        <v>254</v>
      </c>
      <c r="F9" s="61" t="s">
        <v>255</v>
      </c>
      <c r="G9" s="61" t="s">
        <v>309</v>
      </c>
      <c r="H9" s="61" t="s">
        <v>311</v>
      </c>
      <c r="I9" s="62" t="s">
        <v>256</v>
      </c>
      <c r="J9" s="368"/>
    </row>
    <row r="10" spans="2:29" s="23" customFormat="1">
      <c r="B10" s="363"/>
      <c r="C10" s="358"/>
      <c r="D10" s="358"/>
      <c r="E10" s="358"/>
      <c r="F10" s="63" t="s">
        <v>257</v>
      </c>
      <c r="G10" s="63" t="s">
        <v>310</v>
      </c>
      <c r="H10" s="63" t="s">
        <v>312</v>
      </c>
      <c r="I10" s="64" t="s">
        <v>244</v>
      </c>
      <c r="J10" s="369"/>
    </row>
    <row r="11" spans="2:29" s="21" customFormat="1" hidden="1">
      <c r="B11" s="65"/>
      <c r="C11" s="66"/>
      <c r="D11" s="67"/>
      <c r="E11" s="26"/>
      <c r="F11" s="66"/>
      <c r="G11" s="66"/>
      <c r="H11" s="66"/>
      <c r="I11" s="26"/>
      <c r="J11" s="68"/>
    </row>
    <row r="12" spans="2:29" s="26" customFormat="1" ht="18" hidden="1" customHeight="1">
      <c r="B12" s="69" t="s">
        <v>258</v>
      </c>
      <c r="C12" s="70">
        <v>11370780000</v>
      </c>
      <c r="D12" s="70">
        <v>-28634251</v>
      </c>
      <c r="E12" s="70">
        <v>1708072690</v>
      </c>
      <c r="F12" s="70">
        <v>160692645</v>
      </c>
      <c r="G12" s="70">
        <v>9603808930</v>
      </c>
      <c r="H12" s="70">
        <v>9603808930</v>
      </c>
      <c r="I12" s="70">
        <v>523222827</v>
      </c>
      <c r="J12" s="71">
        <f>SUM(C12:I12)</f>
        <v>32941751771</v>
      </c>
      <c r="K12" s="24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2:29" s="21" customFormat="1" ht="12.75" hidden="1" customHeight="1">
      <c r="B13" s="72"/>
      <c r="C13" s="35"/>
      <c r="D13" s="41"/>
      <c r="E13" s="32"/>
      <c r="F13" s="30"/>
      <c r="G13" s="30"/>
      <c r="H13" s="30"/>
      <c r="I13" s="32"/>
      <c r="J13" s="33"/>
      <c r="K13" s="27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2:29" s="21" customFormat="1" ht="12.75" hidden="1" customHeight="1">
      <c r="B14" s="73" t="s">
        <v>259</v>
      </c>
      <c r="C14" s="35"/>
      <c r="D14" s="41"/>
      <c r="E14" s="32"/>
      <c r="F14" s="30"/>
      <c r="G14" s="30"/>
      <c r="H14" s="30"/>
      <c r="I14" s="32"/>
      <c r="J14" s="33"/>
      <c r="K14" s="27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2:29" s="21" customFormat="1" ht="12.75" hidden="1" customHeight="1">
      <c r="B15" s="73"/>
      <c r="C15" s="35"/>
      <c r="D15" s="41"/>
      <c r="E15" s="32"/>
      <c r="F15" s="30"/>
      <c r="G15" s="30"/>
      <c r="H15" s="30"/>
      <c r="I15" s="32"/>
      <c r="J15" s="33"/>
      <c r="K15" s="27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2:29" s="21" customFormat="1" ht="12.75" hidden="1" customHeight="1">
      <c r="B16" s="72" t="s">
        <v>260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2">
        <v>-52322283</v>
      </c>
      <c r="J16" s="33">
        <f>SUM(C16:I16)</f>
        <v>-52322283</v>
      </c>
      <c r="K16" s="27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2:29" s="21" customFormat="1" ht="12.75" hidden="1" customHeight="1">
      <c r="B17" s="72" t="s">
        <v>261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2">
        <v>-15696685</v>
      </c>
      <c r="J17" s="33">
        <f>SUM(C17:I17)</f>
        <v>-15696685</v>
      </c>
      <c r="K17" s="27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2:29" s="21" customFormat="1" ht="12.75" hidden="1" customHeight="1">
      <c r="B18" s="72" t="s">
        <v>262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2">
        <v>-455203859</v>
      </c>
      <c r="J18" s="33">
        <f>SUM(C18:I18)</f>
        <v>-455203859</v>
      </c>
      <c r="K18" s="27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2:29" s="21" customFormat="1" ht="12.75" hidden="1" customHeight="1">
      <c r="B19" s="72"/>
      <c r="C19" s="35"/>
      <c r="D19" s="36"/>
      <c r="E19" s="30"/>
      <c r="F19" s="34"/>
      <c r="G19" s="34"/>
      <c r="H19" s="34"/>
      <c r="I19" s="32"/>
      <c r="J19" s="33"/>
      <c r="K19" s="27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2:29" s="21" customFormat="1" ht="12.75" hidden="1" customHeight="1">
      <c r="B20" s="72" t="s">
        <v>263</v>
      </c>
      <c r="C20" s="35">
        <v>3444316060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3">
        <f>SUM(C20:I20)</f>
        <v>3444316060</v>
      </c>
      <c r="K20" s="27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2:29" s="21" customFormat="1" ht="12.75" hidden="1" customHeight="1">
      <c r="B21" s="72"/>
      <c r="C21" s="35"/>
      <c r="D21" s="36"/>
      <c r="E21" s="30"/>
      <c r="F21" s="34"/>
      <c r="G21" s="34"/>
      <c r="H21" s="34"/>
      <c r="I21" s="32"/>
      <c r="J21" s="33"/>
      <c r="K21" s="27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2:29" s="21" customFormat="1" ht="12.75" hidden="1" customHeight="1">
      <c r="B22" s="72" t="s">
        <v>264</v>
      </c>
      <c r="C22" s="35">
        <v>-3385031</v>
      </c>
      <c r="D22" s="36">
        <v>3385031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3">
        <f>SUM(C22:I22)</f>
        <v>0</v>
      </c>
      <c r="K22" s="27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2:29" s="21" customFormat="1" ht="12.75" hidden="1" customHeight="1">
      <c r="B23" s="72"/>
      <c r="C23" s="35"/>
      <c r="D23" s="36"/>
      <c r="E23" s="31"/>
      <c r="F23" s="31"/>
      <c r="G23" s="34"/>
      <c r="H23" s="34"/>
      <c r="I23" s="37"/>
      <c r="J23" s="33"/>
      <c r="K23" s="27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2:29" s="21" customFormat="1" ht="12.75" hidden="1" customHeight="1">
      <c r="B24" s="72" t="s">
        <v>265</v>
      </c>
      <c r="C24" s="35">
        <v>-623751029</v>
      </c>
      <c r="D24" s="36">
        <v>-4100044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3">
        <f>SUM(C24:I24)</f>
        <v>-627851073</v>
      </c>
      <c r="K24" s="27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2:29" s="21" customFormat="1" ht="12.75" hidden="1" customHeight="1">
      <c r="B25" s="72"/>
      <c r="C25" s="35"/>
      <c r="D25" s="36"/>
      <c r="E25" s="30"/>
      <c r="F25" s="34"/>
      <c r="G25" s="31"/>
      <c r="H25" s="31"/>
      <c r="I25" s="34"/>
      <c r="J25" s="33"/>
      <c r="K25" s="27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2:29" s="21" customFormat="1" ht="12.75" hidden="1" customHeight="1">
      <c r="B26" s="74" t="s">
        <v>266</v>
      </c>
      <c r="C26" s="31">
        <v>0</v>
      </c>
      <c r="D26" s="31">
        <v>0</v>
      </c>
      <c r="E26" s="31">
        <v>0</v>
      </c>
      <c r="F26" s="75">
        <v>55143211</v>
      </c>
      <c r="G26" s="30">
        <v>0</v>
      </c>
      <c r="H26" s="30">
        <v>0</v>
      </c>
      <c r="I26" s="37">
        <v>0</v>
      </c>
      <c r="J26" s="33">
        <f>SUM(C26:I26)</f>
        <v>55143211</v>
      </c>
      <c r="K26" s="27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2:29" s="21" customFormat="1" ht="12.75" hidden="1" customHeight="1">
      <c r="B27" s="72"/>
      <c r="C27" s="35"/>
      <c r="D27" s="36"/>
      <c r="E27" s="30"/>
      <c r="F27" s="75"/>
      <c r="G27" s="30"/>
      <c r="H27" s="30"/>
      <c r="I27" s="37"/>
      <c r="J27" s="33"/>
      <c r="K27" s="27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2:29" s="21" customFormat="1" ht="12.75" hidden="1" customHeight="1">
      <c r="B28" s="72" t="s">
        <v>267</v>
      </c>
      <c r="C28" s="31">
        <v>0</v>
      </c>
      <c r="D28" s="31">
        <v>0</v>
      </c>
      <c r="E28" s="31">
        <v>0</v>
      </c>
      <c r="F28" s="31">
        <v>0</v>
      </c>
      <c r="G28" s="30">
        <v>1832405574</v>
      </c>
      <c r="H28" s="30">
        <v>1832405574</v>
      </c>
      <c r="I28" s="31">
        <v>0</v>
      </c>
      <c r="J28" s="33">
        <f>SUM(C28:I28)</f>
        <v>3664811148</v>
      </c>
      <c r="K28" s="27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2:29" s="21" customFormat="1" ht="12.75" hidden="1" customHeight="1">
      <c r="B29" s="72"/>
      <c r="C29" s="35"/>
      <c r="D29" s="41"/>
      <c r="E29" s="32"/>
      <c r="F29" s="31"/>
      <c r="G29" s="30"/>
      <c r="H29" s="30"/>
      <c r="I29" s="37"/>
      <c r="J29" s="33"/>
      <c r="K29" s="27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2:29" s="21" customFormat="1" ht="12.75" hidden="1" customHeight="1">
      <c r="B30" s="72" t="s">
        <v>268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2">
        <v>496288901</v>
      </c>
      <c r="J30" s="33">
        <f>SUM(C30:I30)</f>
        <v>496288901</v>
      </c>
      <c r="K30" s="27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2:29" s="21" customFormat="1" ht="13.5" hidden="1" customHeight="1">
      <c r="B31" s="76"/>
      <c r="C31" s="70"/>
      <c r="D31" s="70"/>
      <c r="E31" s="70"/>
      <c r="F31" s="70"/>
      <c r="G31" s="70"/>
      <c r="H31" s="70"/>
      <c r="I31" s="70"/>
      <c r="J31" s="71"/>
      <c r="K31" s="27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</row>
    <row r="32" spans="2:29" s="26" customFormat="1" ht="18" hidden="1" customHeight="1">
      <c r="B32" s="69" t="s">
        <v>269</v>
      </c>
      <c r="C32" s="70">
        <v>73307820000</v>
      </c>
      <c r="D32" s="70">
        <v>-48747395.399999999</v>
      </c>
      <c r="E32" s="70">
        <v>5407191362.8040142</v>
      </c>
      <c r="F32" s="70">
        <v>44787151302.995972</v>
      </c>
      <c r="G32" s="70">
        <v>275969586.39999998</v>
      </c>
      <c r="H32" s="70">
        <v>381000000</v>
      </c>
      <c r="I32" s="77">
        <v>6668830564</v>
      </c>
      <c r="J32" s="71">
        <f>SUM(C32:I32)</f>
        <v>130779215420.79999</v>
      </c>
      <c r="K32" s="24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2:10" s="21" customFormat="1" hidden="1">
      <c r="B33" s="29"/>
      <c r="C33" s="35"/>
      <c r="D33" s="41"/>
      <c r="E33" s="32"/>
      <c r="F33" s="30"/>
      <c r="G33" s="30"/>
      <c r="H33" s="30"/>
      <c r="I33" s="32"/>
      <c r="J33" s="33"/>
    </row>
    <row r="34" spans="2:10" s="21" customFormat="1" hidden="1">
      <c r="B34" s="29" t="s">
        <v>260</v>
      </c>
      <c r="C34" s="30">
        <v>0</v>
      </c>
      <c r="D34" s="30">
        <v>0</v>
      </c>
      <c r="E34" s="30">
        <v>0</v>
      </c>
      <c r="F34" s="31">
        <v>0</v>
      </c>
      <c r="G34" s="31">
        <v>0</v>
      </c>
      <c r="H34" s="31">
        <v>0</v>
      </c>
      <c r="I34" s="32">
        <f>-I32*10%</f>
        <v>-666883056.4000001</v>
      </c>
      <c r="J34" s="33">
        <f>SUM(C34:I34)</f>
        <v>-666883056.4000001</v>
      </c>
    </row>
    <row r="35" spans="2:10" s="21" customFormat="1" hidden="1">
      <c r="B35" s="29" t="s">
        <v>270</v>
      </c>
      <c r="C35" s="30">
        <v>0</v>
      </c>
      <c r="D35" s="30">
        <v>0</v>
      </c>
      <c r="E35" s="30">
        <v>666883056</v>
      </c>
      <c r="F35" s="31">
        <v>0</v>
      </c>
      <c r="G35" s="31">
        <v>0</v>
      </c>
      <c r="H35" s="31">
        <v>0</v>
      </c>
      <c r="I35" s="32">
        <f>-I32*10%</f>
        <v>-666883056.4000001</v>
      </c>
      <c r="J35" s="33">
        <f>SUM(C35:I35)</f>
        <v>-0.40000009536743164</v>
      </c>
    </row>
    <row r="36" spans="2:10" s="21" customFormat="1" hidden="1">
      <c r="B36" s="29" t="s">
        <v>261</v>
      </c>
      <c r="C36" s="30">
        <v>0</v>
      </c>
      <c r="D36" s="30">
        <v>0</v>
      </c>
      <c r="E36" s="30">
        <v>0</v>
      </c>
      <c r="F36" s="34">
        <v>0</v>
      </c>
      <c r="G36" s="31">
        <v>0</v>
      </c>
      <c r="H36" s="31">
        <v>0</v>
      </c>
      <c r="I36" s="32">
        <f>-I32*3%</f>
        <v>-200064916.91999999</v>
      </c>
      <c r="J36" s="33">
        <f>SUM(C36:I36)</f>
        <v>-200064916.91999999</v>
      </c>
    </row>
    <row r="37" spans="2:10" s="21" customFormat="1" hidden="1">
      <c r="B37" s="29" t="s">
        <v>271</v>
      </c>
      <c r="C37" s="30">
        <v>0</v>
      </c>
      <c r="D37" s="30">
        <v>0</v>
      </c>
      <c r="E37" s="30">
        <v>0</v>
      </c>
      <c r="F37" s="34">
        <v>0</v>
      </c>
      <c r="G37" s="31">
        <v>0</v>
      </c>
      <c r="H37" s="31">
        <v>0</v>
      </c>
      <c r="I37" s="32">
        <f>-I$54*77%</f>
        <v>-15359.19</v>
      </c>
      <c r="J37" s="33">
        <f>SUM(C37:I37)</f>
        <v>-15359.19</v>
      </c>
    </row>
    <row r="38" spans="2:10" s="21" customFormat="1" hidden="1">
      <c r="B38" s="29"/>
      <c r="C38" s="30"/>
      <c r="D38" s="30"/>
      <c r="E38" s="30"/>
      <c r="F38" s="34"/>
      <c r="G38" s="31"/>
      <c r="H38" s="31"/>
      <c r="I38" s="32"/>
      <c r="J38" s="33"/>
    </row>
    <row r="39" spans="2:10" s="21" customFormat="1" hidden="1">
      <c r="B39" s="29" t="s">
        <v>272</v>
      </c>
      <c r="C39" s="35">
        <v>14198340000</v>
      </c>
      <c r="D39" s="36">
        <v>0</v>
      </c>
      <c r="E39" s="31">
        <v>0</v>
      </c>
      <c r="F39" s="31">
        <v>0</v>
      </c>
      <c r="G39" s="34">
        <v>0</v>
      </c>
      <c r="H39" s="34">
        <v>0</v>
      </c>
      <c r="I39" s="34">
        <v>0</v>
      </c>
      <c r="J39" s="33">
        <f>SUM(C39:I39)</f>
        <v>14198340000</v>
      </c>
    </row>
    <row r="40" spans="2:10" s="21" customFormat="1" hidden="1">
      <c r="B40" s="29"/>
      <c r="C40" s="35"/>
      <c r="D40" s="36"/>
      <c r="E40" s="31"/>
      <c r="F40" s="31"/>
      <c r="G40" s="34"/>
      <c r="H40" s="34"/>
      <c r="I40" s="34"/>
      <c r="J40" s="33"/>
    </row>
    <row r="41" spans="2:10" s="21" customFormat="1" hidden="1">
      <c r="B41" s="29" t="s">
        <v>273</v>
      </c>
      <c r="C41" s="35">
        <v>18960000</v>
      </c>
      <c r="D41" s="36">
        <v>9957073</v>
      </c>
      <c r="E41" s="31">
        <v>0</v>
      </c>
      <c r="F41" s="31">
        <v>0</v>
      </c>
      <c r="G41" s="34">
        <v>0</v>
      </c>
      <c r="H41" s="34">
        <v>0</v>
      </c>
      <c r="I41" s="34">
        <v>0</v>
      </c>
      <c r="J41" s="33">
        <f>SUM(C41:I41)</f>
        <v>28917073</v>
      </c>
    </row>
    <row r="42" spans="2:10" s="21" customFormat="1" hidden="1">
      <c r="B42" s="29"/>
      <c r="C42" s="35"/>
      <c r="D42" s="36"/>
      <c r="E42" s="31"/>
      <c r="F42" s="31"/>
      <c r="G42" s="34"/>
      <c r="H42" s="34"/>
      <c r="I42" s="34"/>
      <c r="J42" s="33"/>
    </row>
    <row r="43" spans="2:10" s="21" customFormat="1" hidden="1">
      <c r="B43" s="29" t="s">
        <v>274</v>
      </c>
      <c r="C43" s="35">
        <v>-1033980000</v>
      </c>
      <c r="D43" s="36">
        <v>-9293611</v>
      </c>
      <c r="E43" s="31">
        <v>0</v>
      </c>
      <c r="F43" s="31">
        <v>0</v>
      </c>
      <c r="G43" s="34">
        <v>0</v>
      </c>
      <c r="H43" s="34">
        <v>0</v>
      </c>
      <c r="I43" s="34">
        <v>0</v>
      </c>
      <c r="J43" s="33">
        <f>SUM(C43:I43)</f>
        <v>-1043273611</v>
      </c>
    </row>
    <row r="44" spans="2:10" s="21" customFormat="1" hidden="1">
      <c r="B44" s="29"/>
      <c r="C44" s="35"/>
      <c r="D44" s="36"/>
      <c r="E44" s="31"/>
      <c r="F44" s="34"/>
      <c r="G44" s="34"/>
      <c r="H44" s="34"/>
      <c r="I44" s="37"/>
      <c r="J44" s="33"/>
    </row>
    <row r="45" spans="2:10" s="21" customFormat="1" hidden="1">
      <c r="B45" s="29" t="s">
        <v>275</v>
      </c>
      <c r="C45" s="31">
        <v>0</v>
      </c>
      <c r="D45" s="31"/>
      <c r="E45" s="32">
        <v>0</v>
      </c>
      <c r="F45" s="30">
        <v>0</v>
      </c>
      <c r="G45" s="31">
        <v>0</v>
      </c>
      <c r="H45" s="31">
        <v>0</v>
      </c>
      <c r="I45" s="37">
        <v>0</v>
      </c>
      <c r="J45" s="33">
        <f>SUM(C45:I45)</f>
        <v>0</v>
      </c>
    </row>
    <row r="46" spans="2:10" s="21" customFormat="1" hidden="1">
      <c r="B46" s="29"/>
      <c r="C46" s="35"/>
      <c r="D46" s="36"/>
      <c r="E46" s="30"/>
      <c r="F46" s="34"/>
      <c r="G46" s="31"/>
      <c r="H46" s="31"/>
      <c r="I46" s="37"/>
      <c r="J46" s="33"/>
    </row>
    <row r="47" spans="2:10" s="21" customFormat="1" hidden="1">
      <c r="B47" s="29" t="s">
        <v>276</v>
      </c>
      <c r="C47" s="31">
        <v>0</v>
      </c>
      <c r="D47" s="36">
        <v>0</v>
      </c>
      <c r="E47" s="31">
        <v>0</v>
      </c>
      <c r="F47" s="30">
        <v>0</v>
      </c>
      <c r="G47" s="31">
        <v>0</v>
      </c>
      <c r="H47" s="31">
        <v>513427357</v>
      </c>
      <c r="I47" s="37">
        <v>0</v>
      </c>
      <c r="J47" s="33">
        <f>SUM(C47:I47)</f>
        <v>513427357</v>
      </c>
    </row>
    <row r="48" spans="2:10" s="21" customFormat="1" hidden="1">
      <c r="B48" s="29"/>
      <c r="C48" s="35"/>
      <c r="D48" s="36"/>
      <c r="E48" s="30"/>
      <c r="F48" s="34"/>
      <c r="G48" s="31"/>
      <c r="H48" s="31"/>
      <c r="I48" s="37"/>
      <c r="J48" s="33"/>
    </row>
    <row r="49" spans="2:29" s="21" customFormat="1" hidden="1">
      <c r="B49" s="29" t="s">
        <v>277</v>
      </c>
      <c r="C49" s="31">
        <v>0</v>
      </c>
      <c r="D49" s="31">
        <v>0</v>
      </c>
      <c r="E49" s="32">
        <v>0</v>
      </c>
      <c r="F49" s="30">
        <v>3635256564</v>
      </c>
      <c r="G49" s="31">
        <v>0</v>
      </c>
      <c r="H49" s="31">
        <v>0</v>
      </c>
      <c r="I49" s="37">
        <v>0</v>
      </c>
      <c r="J49" s="33">
        <f>SUM(C49:I49)</f>
        <v>3635256564</v>
      </c>
    </row>
    <row r="50" spans="2:29" s="21" customFormat="1" hidden="1">
      <c r="B50" s="29"/>
      <c r="C50" s="35"/>
      <c r="D50" s="35"/>
      <c r="E50" s="32"/>
      <c r="F50" s="31"/>
      <c r="G50" s="30"/>
      <c r="H50" s="30"/>
      <c r="I50" s="37"/>
      <c r="J50" s="33"/>
    </row>
    <row r="51" spans="2:29" s="21" customFormat="1" hidden="1">
      <c r="B51" s="29" t="s">
        <v>268</v>
      </c>
      <c r="C51" s="31">
        <v>0</v>
      </c>
      <c r="D51" s="31">
        <v>0</v>
      </c>
      <c r="E51" s="32">
        <v>0</v>
      </c>
      <c r="F51" s="31">
        <v>0</v>
      </c>
      <c r="G51" s="31">
        <v>0</v>
      </c>
      <c r="H51" s="31">
        <v>0</v>
      </c>
      <c r="I51" s="32">
        <v>7474373791</v>
      </c>
      <c r="J51" s="33">
        <f>SUM(C51:I51)</f>
        <v>7474373791</v>
      </c>
    </row>
    <row r="52" spans="2:29" s="21" customFormat="1" hidden="1">
      <c r="B52" s="42"/>
      <c r="C52" s="35"/>
      <c r="D52" s="41"/>
      <c r="E52" s="32"/>
      <c r="F52" s="30"/>
      <c r="G52" s="30"/>
      <c r="H52" s="30"/>
      <c r="I52" s="32"/>
      <c r="J52" s="33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</row>
    <row r="53" spans="2:29" s="21" customFormat="1" ht="24.75" hidden="1" customHeight="1">
      <c r="B53" s="78" t="s">
        <v>278</v>
      </c>
      <c r="C53" s="43">
        <f t="shared" ref="C53:J53" si="0">SUM(C32:C52)</f>
        <v>86491140000</v>
      </c>
      <c r="D53" s="43">
        <f t="shared" si="0"/>
        <v>-48083933.399999999</v>
      </c>
      <c r="E53" s="43">
        <f t="shared" si="0"/>
        <v>6074074418.8040142</v>
      </c>
      <c r="F53" s="43">
        <f t="shared" si="0"/>
        <v>48422407866.995972</v>
      </c>
      <c r="G53" s="43">
        <f t="shared" si="0"/>
        <v>275969586.39999998</v>
      </c>
      <c r="H53" s="43">
        <f t="shared" si="0"/>
        <v>894427357</v>
      </c>
      <c r="I53" s="43">
        <f t="shared" si="0"/>
        <v>12609357966.09</v>
      </c>
      <c r="J53" s="79">
        <f t="shared" si="0"/>
        <v>154719293261.89001</v>
      </c>
      <c r="K53" s="27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</row>
    <row r="54" spans="2:29" s="26" customFormat="1" ht="18" customHeight="1">
      <c r="B54" s="69" t="s">
        <v>279</v>
      </c>
      <c r="C54" s="70">
        <v>709360</v>
      </c>
      <c r="D54" s="70">
        <v>-1977</v>
      </c>
      <c r="E54" s="70">
        <v>147650</v>
      </c>
      <c r="F54" s="70">
        <v>223704</v>
      </c>
      <c r="G54" s="70">
        <v>296038</v>
      </c>
      <c r="H54" s="70">
        <v>0</v>
      </c>
      <c r="I54" s="77">
        <v>19947</v>
      </c>
      <c r="J54" s="71">
        <f>SUM(C54:I54)</f>
        <v>1394722</v>
      </c>
      <c r="K54" s="24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</row>
    <row r="55" spans="2:29" s="21" customFormat="1">
      <c r="B55" s="29"/>
      <c r="C55" s="35"/>
      <c r="D55" s="41"/>
      <c r="E55" s="32"/>
      <c r="F55" s="30"/>
      <c r="G55" s="30"/>
      <c r="H55" s="30"/>
      <c r="I55" s="32"/>
      <c r="J55" s="33"/>
    </row>
    <row r="56" spans="2:29" s="21" customFormat="1">
      <c r="B56" s="29" t="s">
        <v>313</v>
      </c>
      <c r="C56" s="30">
        <v>0</v>
      </c>
      <c r="D56" s="30">
        <v>0</v>
      </c>
      <c r="E56" s="30">
        <v>0</v>
      </c>
      <c r="F56" s="31">
        <v>0</v>
      </c>
      <c r="G56" s="31">
        <v>0</v>
      </c>
      <c r="H56" s="31">
        <v>19947</v>
      </c>
      <c r="I56" s="32">
        <v>-19947</v>
      </c>
      <c r="J56" s="33">
        <f>SUM(C56:I56)</f>
        <v>0</v>
      </c>
    </row>
    <row r="57" spans="2:29" s="21" customFormat="1">
      <c r="B57" s="29"/>
      <c r="C57" s="30"/>
      <c r="D57" s="30"/>
      <c r="E57" s="30"/>
      <c r="F57" s="34"/>
      <c r="G57" s="31"/>
      <c r="H57" s="31"/>
      <c r="I57" s="32"/>
      <c r="J57" s="33"/>
    </row>
    <row r="58" spans="2:29" s="21" customFormat="1">
      <c r="B58" s="29" t="s">
        <v>314</v>
      </c>
      <c r="C58" s="30">
        <v>80113</v>
      </c>
      <c r="D58" s="35">
        <v>0</v>
      </c>
      <c r="E58" s="31">
        <v>0</v>
      </c>
      <c r="F58" s="31">
        <v>0</v>
      </c>
      <c r="G58" s="34">
        <v>0</v>
      </c>
      <c r="H58" s="34">
        <v>-14960</v>
      </c>
      <c r="I58" s="34">
        <v>-65153</v>
      </c>
      <c r="J58" s="33">
        <f>SUM(C58:I58)</f>
        <v>0</v>
      </c>
    </row>
    <row r="59" spans="2:29" s="21" customFormat="1">
      <c r="B59" s="29"/>
      <c r="C59" s="35"/>
      <c r="D59" s="36"/>
      <c r="E59" s="31"/>
      <c r="F59" s="31"/>
      <c r="G59" s="34"/>
      <c r="H59" s="34"/>
      <c r="I59" s="34"/>
      <c r="J59" s="33"/>
    </row>
    <row r="60" spans="2:29" s="21" customFormat="1">
      <c r="B60" s="29" t="s">
        <v>315</v>
      </c>
      <c r="C60" s="35">
        <v>-1913</v>
      </c>
      <c r="D60" s="36">
        <v>1913</v>
      </c>
      <c r="E60" s="31">
        <v>0</v>
      </c>
      <c r="F60" s="31">
        <v>0</v>
      </c>
      <c r="G60" s="34">
        <v>0</v>
      </c>
      <c r="H60" s="34">
        <v>0</v>
      </c>
      <c r="I60" s="34">
        <v>0</v>
      </c>
      <c r="J60" s="33">
        <f>SUM(C60:I60)</f>
        <v>0</v>
      </c>
    </row>
    <row r="61" spans="2:29" s="21" customFormat="1">
      <c r="B61" s="29"/>
      <c r="C61" s="35"/>
      <c r="D61" s="36"/>
      <c r="E61" s="31"/>
      <c r="F61" s="31"/>
      <c r="G61" s="34"/>
      <c r="H61" s="34"/>
      <c r="I61" s="34"/>
      <c r="J61" s="33"/>
    </row>
    <row r="62" spans="2:29" s="21" customFormat="1">
      <c r="B62" s="29" t="s">
        <v>317</v>
      </c>
      <c r="C62" s="35">
        <v>-17064</v>
      </c>
      <c r="D62" s="36">
        <v>0</v>
      </c>
      <c r="E62" s="31">
        <v>0</v>
      </c>
      <c r="F62" s="31">
        <v>0</v>
      </c>
      <c r="G62" s="40">
        <v>0</v>
      </c>
      <c r="H62" s="34">
        <v>0</v>
      </c>
      <c r="I62" s="34">
        <v>0</v>
      </c>
      <c r="J62" s="33">
        <f>SUM(C62:I62)</f>
        <v>-17064</v>
      </c>
    </row>
    <row r="63" spans="2:29" s="21" customFormat="1">
      <c r="B63" s="29"/>
      <c r="C63" s="35"/>
      <c r="D63" s="36"/>
      <c r="E63" s="31"/>
      <c r="F63" s="31"/>
      <c r="G63" s="34"/>
      <c r="H63" s="34"/>
      <c r="I63" s="34"/>
      <c r="J63" s="33"/>
    </row>
    <row r="64" spans="2:29" s="21" customFormat="1">
      <c r="B64" s="29" t="s">
        <v>318</v>
      </c>
      <c r="C64" s="35">
        <v>0</v>
      </c>
      <c r="D64" s="36">
        <v>0</v>
      </c>
      <c r="E64" s="31">
        <v>0</v>
      </c>
      <c r="F64" s="31">
        <v>0</v>
      </c>
      <c r="G64" s="34">
        <v>0</v>
      </c>
      <c r="H64" s="34">
        <v>0</v>
      </c>
      <c r="I64" s="34">
        <v>0</v>
      </c>
      <c r="J64" s="33">
        <f>SUM(C64:I64)</f>
        <v>0</v>
      </c>
    </row>
    <row r="65" spans="2:10" s="21" customFormat="1">
      <c r="B65" s="29"/>
      <c r="C65" s="35"/>
      <c r="D65" s="36"/>
      <c r="E65" s="31"/>
      <c r="F65" s="31"/>
      <c r="G65" s="34"/>
      <c r="H65" s="34"/>
      <c r="I65" s="34"/>
      <c r="J65" s="33"/>
    </row>
    <row r="66" spans="2:10" s="21" customFormat="1">
      <c r="B66" s="29" t="s">
        <v>319</v>
      </c>
      <c r="C66" s="35">
        <v>0</v>
      </c>
      <c r="D66" s="36">
        <v>0</v>
      </c>
      <c r="E66" s="31">
        <v>0</v>
      </c>
      <c r="F66" s="31">
        <v>0</v>
      </c>
      <c r="G66" s="34">
        <v>0</v>
      </c>
      <c r="H66" s="34">
        <v>0</v>
      </c>
      <c r="I66" s="34">
        <v>0</v>
      </c>
      <c r="J66" s="33">
        <f>SUM(C66:I66)</f>
        <v>0</v>
      </c>
    </row>
    <row r="67" spans="2:10" s="21" customFormat="1">
      <c r="B67" s="29"/>
      <c r="C67" s="35"/>
      <c r="D67" s="36"/>
      <c r="E67" s="31"/>
      <c r="F67" s="31"/>
      <c r="G67" s="34"/>
      <c r="H67" s="34"/>
      <c r="I67" s="34"/>
      <c r="J67" s="33"/>
    </row>
    <row r="68" spans="2:10" s="21" customFormat="1">
      <c r="B68" s="29" t="s">
        <v>320</v>
      </c>
      <c r="C68" s="35">
        <v>0</v>
      </c>
      <c r="D68" s="36">
        <v>0</v>
      </c>
      <c r="E68" s="31">
        <v>0</v>
      </c>
      <c r="F68" s="31">
        <v>8274</v>
      </c>
      <c r="G68" s="34">
        <v>0</v>
      </c>
      <c r="H68" s="34">
        <v>0</v>
      </c>
      <c r="I68" s="34">
        <v>0</v>
      </c>
      <c r="J68" s="33">
        <f>SUM(C68:I68)</f>
        <v>8274</v>
      </c>
    </row>
    <row r="69" spans="2:10" s="21" customFormat="1">
      <c r="B69" s="29"/>
      <c r="C69" s="35"/>
      <c r="D69" s="36"/>
      <c r="E69" s="31"/>
      <c r="F69" s="31"/>
      <c r="G69" s="34"/>
      <c r="H69" s="34"/>
      <c r="I69" s="34"/>
      <c r="J69" s="33"/>
    </row>
    <row r="70" spans="2:10" s="21" customFormat="1">
      <c r="B70" s="29" t="s">
        <v>321</v>
      </c>
      <c r="C70" s="35">
        <v>0</v>
      </c>
      <c r="D70" s="36">
        <v>0</v>
      </c>
      <c r="E70" s="31">
        <v>16916</v>
      </c>
      <c r="F70" s="31">
        <v>0</v>
      </c>
      <c r="G70" s="34">
        <v>0</v>
      </c>
      <c r="H70" s="34">
        <v>0</v>
      </c>
      <c r="I70" s="34">
        <v>-16916</v>
      </c>
      <c r="J70" s="33">
        <f>SUM(C70:I70)</f>
        <v>0</v>
      </c>
    </row>
    <row r="71" spans="2:10" s="21" customFormat="1">
      <c r="B71" s="29"/>
      <c r="C71" s="35"/>
      <c r="D71" s="36"/>
      <c r="E71" s="31"/>
      <c r="F71" s="31"/>
      <c r="G71" s="34"/>
      <c r="H71" s="34"/>
      <c r="I71" s="34"/>
      <c r="J71" s="33"/>
    </row>
    <row r="72" spans="2:10" s="21" customFormat="1">
      <c r="B72" s="29" t="s">
        <v>322</v>
      </c>
      <c r="C72" s="35">
        <v>0</v>
      </c>
      <c r="D72" s="35">
        <v>0</v>
      </c>
      <c r="E72" s="31">
        <v>0</v>
      </c>
      <c r="F72" s="31">
        <v>0</v>
      </c>
      <c r="G72" s="34">
        <v>-8505</v>
      </c>
      <c r="H72" s="34">
        <v>0</v>
      </c>
      <c r="I72" s="34">
        <v>0</v>
      </c>
      <c r="J72" s="33">
        <f>SUM(C72:I72)</f>
        <v>-8505</v>
      </c>
    </row>
    <row r="73" spans="2:10" s="21" customFormat="1">
      <c r="B73" s="29"/>
      <c r="C73" s="35"/>
      <c r="D73" s="36"/>
      <c r="E73" s="31"/>
      <c r="F73" s="34"/>
      <c r="G73" s="34"/>
      <c r="H73" s="34"/>
      <c r="I73" s="37"/>
      <c r="J73" s="33"/>
    </row>
    <row r="74" spans="2:10" s="21" customFormat="1">
      <c r="B74" s="29" t="s">
        <v>323</v>
      </c>
      <c r="C74" s="31">
        <v>0</v>
      </c>
      <c r="D74" s="31"/>
      <c r="E74" s="32">
        <v>0</v>
      </c>
      <c r="F74" s="30">
        <v>0</v>
      </c>
      <c r="G74" s="31">
        <v>0</v>
      </c>
      <c r="H74" s="31">
        <v>0</v>
      </c>
      <c r="I74" s="37">
        <v>-4926</v>
      </c>
      <c r="J74" s="33">
        <f>SUM(C74:I74)</f>
        <v>-4926</v>
      </c>
    </row>
    <row r="75" spans="2:10" s="21" customFormat="1">
      <c r="B75" s="29"/>
      <c r="C75" s="35"/>
      <c r="D75" s="36"/>
      <c r="E75" s="30"/>
      <c r="F75" s="34"/>
      <c r="G75" s="31"/>
      <c r="H75" s="31"/>
      <c r="I75" s="37"/>
      <c r="J75" s="33"/>
    </row>
    <row r="76" spans="2:10" s="21" customFormat="1">
      <c r="B76" s="29" t="s">
        <v>324</v>
      </c>
      <c r="C76" s="31">
        <v>0</v>
      </c>
      <c r="D76" s="36">
        <v>0</v>
      </c>
      <c r="E76" s="31">
        <v>0</v>
      </c>
      <c r="F76" s="30">
        <v>0</v>
      </c>
      <c r="G76" s="31">
        <v>0</v>
      </c>
      <c r="H76" s="31">
        <v>0</v>
      </c>
      <c r="I76" s="37">
        <v>-979</v>
      </c>
      <c r="J76" s="33">
        <f>SUM(C76:I76)-0.4</f>
        <v>-979.4</v>
      </c>
    </row>
    <row r="77" spans="2:10" s="21" customFormat="1">
      <c r="B77" s="29"/>
      <c r="C77" s="35"/>
      <c r="D77" s="36"/>
      <c r="E77" s="30"/>
      <c r="F77" s="34"/>
      <c r="G77" s="31"/>
      <c r="H77" s="31"/>
      <c r="I77" s="37"/>
      <c r="J77" s="33"/>
    </row>
    <row r="78" spans="2:10" s="21" customFormat="1">
      <c r="B78" s="29" t="s">
        <v>325</v>
      </c>
      <c r="C78" s="31">
        <v>0</v>
      </c>
      <c r="D78" s="31">
        <v>0</v>
      </c>
      <c r="E78" s="32">
        <v>0</v>
      </c>
      <c r="F78" s="30">
        <v>0</v>
      </c>
      <c r="G78" s="31">
        <v>16916</v>
      </c>
      <c r="H78" s="31">
        <v>0</v>
      </c>
      <c r="I78" s="37">
        <v>-16916</v>
      </c>
      <c r="J78" s="33">
        <f>SUM(C78:I78)</f>
        <v>0</v>
      </c>
    </row>
    <row r="79" spans="2:10" s="21" customFormat="1">
      <c r="B79" s="29"/>
      <c r="C79" s="35"/>
      <c r="D79" s="35"/>
      <c r="E79" s="32"/>
      <c r="F79" s="31"/>
      <c r="G79" s="30"/>
      <c r="H79" s="30"/>
      <c r="I79" s="37"/>
      <c r="J79" s="33"/>
    </row>
    <row r="80" spans="2:10" s="21" customFormat="1">
      <c r="B80" s="29" t="s">
        <v>326</v>
      </c>
      <c r="C80" s="31">
        <v>0</v>
      </c>
      <c r="D80" s="31">
        <v>0</v>
      </c>
      <c r="E80" s="32">
        <v>0</v>
      </c>
      <c r="F80" s="31">
        <v>0</v>
      </c>
      <c r="G80" s="31">
        <v>0</v>
      </c>
      <c r="H80" s="31">
        <v>-4588</v>
      </c>
      <c r="I80" s="32">
        <v>0</v>
      </c>
      <c r="J80" s="33">
        <f>SUM(C80:I80)</f>
        <v>-4588</v>
      </c>
    </row>
    <row r="81" spans="2:29" s="21" customFormat="1">
      <c r="B81" s="42"/>
      <c r="C81" s="35"/>
      <c r="D81" s="41"/>
      <c r="E81" s="32"/>
      <c r="F81" s="30"/>
      <c r="G81" s="30"/>
      <c r="H81" s="30"/>
      <c r="I81" s="32"/>
      <c r="J81" s="33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2:29" s="21" customFormat="1">
      <c r="B82" s="29" t="s">
        <v>327</v>
      </c>
      <c r="C82" s="31">
        <v>0</v>
      </c>
      <c r="D82" s="31">
        <v>0</v>
      </c>
      <c r="E82" s="32">
        <v>0</v>
      </c>
      <c r="F82" s="31">
        <v>0</v>
      </c>
      <c r="G82" s="31">
        <v>0</v>
      </c>
      <c r="H82" s="31">
        <v>-399</v>
      </c>
      <c r="I82" s="32">
        <v>0</v>
      </c>
      <c r="J82" s="33">
        <f>SUM(C82:I82)</f>
        <v>-399</v>
      </c>
    </row>
    <row r="83" spans="2:29" s="21" customFormat="1">
      <c r="B83" s="42"/>
      <c r="C83" s="35"/>
      <c r="D83" s="41"/>
      <c r="E83" s="32"/>
      <c r="F83" s="30"/>
      <c r="G83" s="30"/>
      <c r="H83" s="30"/>
      <c r="I83" s="32"/>
      <c r="J83" s="33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2:29" s="21" customFormat="1">
      <c r="B84" s="29" t="s">
        <v>328</v>
      </c>
      <c r="C84" s="31">
        <v>0</v>
      </c>
      <c r="D84" s="31">
        <v>0</v>
      </c>
      <c r="E84" s="32">
        <v>0</v>
      </c>
      <c r="F84" s="31">
        <v>0</v>
      </c>
      <c r="G84" s="31">
        <v>286</v>
      </c>
      <c r="H84" s="31">
        <v>0</v>
      </c>
      <c r="I84" s="32">
        <v>0</v>
      </c>
      <c r="J84" s="33">
        <f>SUM(C84:I84)</f>
        <v>286</v>
      </c>
    </row>
    <row r="85" spans="2:29" s="21" customFormat="1">
      <c r="B85" s="42"/>
      <c r="C85" s="35"/>
      <c r="D85" s="41"/>
      <c r="E85" s="32"/>
      <c r="F85" s="30"/>
      <c r="G85" s="30"/>
      <c r="H85" s="30"/>
      <c r="I85" s="32"/>
      <c r="J85" s="33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2:29" s="21" customFormat="1">
      <c r="B86" s="29" t="s">
        <v>329</v>
      </c>
      <c r="C86" s="31">
        <v>0</v>
      </c>
      <c r="D86" s="31">
        <v>0</v>
      </c>
      <c r="E86" s="32">
        <v>0</v>
      </c>
      <c r="F86" s="31">
        <v>0</v>
      </c>
      <c r="G86" s="31">
        <v>32577</v>
      </c>
      <c r="H86" s="31">
        <v>0</v>
      </c>
      <c r="I86" s="32">
        <v>-32577</v>
      </c>
      <c r="J86" s="33">
        <f>SUM(C86:I86)</f>
        <v>0</v>
      </c>
    </row>
    <row r="87" spans="2:29" s="21" customFormat="1">
      <c r="B87" s="42"/>
      <c r="C87" s="35"/>
      <c r="D87" s="41"/>
      <c r="E87" s="32"/>
      <c r="F87" s="30"/>
      <c r="G87" s="30"/>
      <c r="H87" s="30"/>
      <c r="I87" s="32"/>
      <c r="J87" s="33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</row>
    <row r="88" spans="2:29" s="21" customFormat="1">
      <c r="B88" s="29" t="s">
        <v>330</v>
      </c>
      <c r="C88" s="31">
        <v>0</v>
      </c>
      <c r="D88" s="31">
        <v>0</v>
      </c>
      <c r="E88" s="32">
        <v>0</v>
      </c>
      <c r="F88" s="31">
        <v>0</v>
      </c>
      <c r="G88" s="31">
        <v>0</v>
      </c>
      <c r="H88" s="31">
        <v>0</v>
      </c>
      <c r="I88" s="32">
        <v>164551</v>
      </c>
      <c r="J88" s="33">
        <f>SUM(C88:I88)</f>
        <v>164551</v>
      </c>
    </row>
    <row r="89" spans="2:29" s="21" customFormat="1" ht="13.5" thickBot="1">
      <c r="B89" s="42"/>
      <c r="C89" s="35"/>
      <c r="D89" s="41"/>
      <c r="E89" s="32"/>
      <c r="F89" s="30"/>
      <c r="G89" s="30"/>
      <c r="H89" s="30"/>
      <c r="I89" s="32"/>
      <c r="J89" s="33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2:29" s="21" customFormat="1" ht="24.75" customHeight="1" thickBot="1">
      <c r="B90" s="78" t="s">
        <v>280</v>
      </c>
      <c r="C90" s="43">
        <f t="shared" ref="C90:I90" si="1">SUM(C54:C88)</f>
        <v>770496</v>
      </c>
      <c r="D90" s="43">
        <f t="shared" si="1"/>
        <v>-64</v>
      </c>
      <c r="E90" s="43">
        <f t="shared" si="1"/>
        <v>164566</v>
      </c>
      <c r="F90" s="43">
        <f t="shared" si="1"/>
        <v>231978</v>
      </c>
      <c r="G90" s="43">
        <f t="shared" si="1"/>
        <v>337312</v>
      </c>
      <c r="H90" s="43">
        <f t="shared" si="1"/>
        <v>0</v>
      </c>
      <c r="I90" s="43">
        <f t="shared" si="1"/>
        <v>27084</v>
      </c>
      <c r="J90" s="43">
        <f>SUM(J54:J88)+0.4</f>
        <v>1531372</v>
      </c>
      <c r="K90" s="2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2:29" s="21" customFormat="1">
      <c r="B91" s="29"/>
      <c r="C91" s="35"/>
      <c r="D91" s="41"/>
      <c r="E91" s="32"/>
      <c r="F91" s="30"/>
      <c r="G91" s="30"/>
      <c r="H91" s="30"/>
      <c r="I91" s="32"/>
      <c r="J91" s="33"/>
    </row>
    <row r="92" spans="2:29" s="21" customFormat="1">
      <c r="B92" s="29" t="s">
        <v>313</v>
      </c>
      <c r="C92" s="30">
        <v>0</v>
      </c>
      <c r="D92" s="30">
        <v>0</v>
      </c>
      <c r="E92" s="30">
        <v>0</v>
      </c>
      <c r="F92" s="31">
        <v>0</v>
      </c>
      <c r="G92" s="31">
        <v>0</v>
      </c>
      <c r="H92" s="31">
        <v>27084</v>
      </c>
      <c r="I92" s="32">
        <v>-27084</v>
      </c>
      <c r="J92" s="33">
        <f>SUM(C92:I92)</f>
        <v>0</v>
      </c>
    </row>
    <row r="93" spans="2:29" s="21" customFormat="1">
      <c r="B93" s="29"/>
      <c r="C93" s="30"/>
      <c r="D93" s="30"/>
      <c r="E93" s="30"/>
      <c r="F93" s="34"/>
      <c r="G93" s="31"/>
      <c r="H93" s="31"/>
      <c r="I93" s="32"/>
      <c r="J93" s="33"/>
    </row>
    <row r="94" spans="2:29" s="21" customFormat="1">
      <c r="B94" s="29" t="s">
        <v>331</v>
      </c>
      <c r="C94" s="30">
        <v>74102</v>
      </c>
      <c r="D94" s="35">
        <v>0</v>
      </c>
      <c r="E94" s="31">
        <v>0</v>
      </c>
      <c r="F94" s="31">
        <v>0</v>
      </c>
      <c r="G94" s="34">
        <v>0</v>
      </c>
      <c r="H94" s="34">
        <v>0</v>
      </c>
      <c r="I94" s="34">
        <v>0</v>
      </c>
      <c r="J94" s="33">
        <f>SUM(C94:I94)</f>
        <v>74102</v>
      </c>
    </row>
    <row r="95" spans="2:29" s="21" customFormat="1">
      <c r="B95" s="29"/>
      <c r="C95" s="35"/>
      <c r="D95" s="36"/>
      <c r="E95" s="31"/>
      <c r="F95" s="31"/>
      <c r="G95" s="34"/>
      <c r="H95" s="34"/>
      <c r="I95" s="34"/>
      <c r="J95" s="33"/>
    </row>
    <row r="96" spans="2:29" s="21" customFormat="1">
      <c r="B96" s="29" t="s">
        <v>315</v>
      </c>
      <c r="C96" s="35">
        <v>3</v>
      </c>
      <c r="D96" s="36">
        <v>-3</v>
      </c>
      <c r="E96" s="31">
        <v>0</v>
      </c>
      <c r="F96" s="31">
        <v>0</v>
      </c>
      <c r="G96" s="34">
        <v>0</v>
      </c>
      <c r="H96" s="34">
        <v>0</v>
      </c>
      <c r="I96" s="34">
        <v>0</v>
      </c>
      <c r="J96" s="33">
        <f>SUM(C96:I96)</f>
        <v>0</v>
      </c>
    </row>
    <row r="97" spans="2:10" s="21" customFormat="1">
      <c r="B97" s="29"/>
      <c r="C97" s="35"/>
      <c r="D97" s="36"/>
      <c r="E97" s="31"/>
      <c r="F97" s="31"/>
      <c r="G97" s="34"/>
      <c r="H97" s="34"/>
      <c r="I97" s="34"/>
      <c r="J97" s="33"/>
    </row>
    <row r="98" spans="2:10" s="21" customFormat="1">
      <c r="B98" s="29" t="s">
        <v>317</v>
      </c>
      <c r="C98" s="35">
        <v>-20227</v>
      </c>
      <c r="D98" s="36">
        <v>0</v>
      </c>
      <c r="E98" s="31">
        <v>0</v>
      </c>
      <c r="F98" s="31">
        <v>0</v>
      </c>
      <c r="G98" s="40">
        <v>0</v>
      </c>
      <c r="H98" s="34">
        <v>0</v>
      </c>
      <c r="I98" s="34">
        <v>0</v>
      </c>
      <c r="J98" s="33">
        <f>SUM(C98:I98)</f>
        <v>-20227</v>
      </c>
    </row>
    <row r="99" spans="2:10" s="21" customFormat="1">
      <c r="B99" s="29"/>
      <c r="C99" s="35"/>
      <c r="D99" s="36"/>
      <c r="E99" s="31"/>
      <c r="F99" s="31"/>
      <c r="G99" s="34"/>
      <c r="H99" s="34"/>
      <c r="I99" s="34"/>
      <c r="J99" s="33"/>
    </row>
    <row r="100" spans="2:10" s="21" customFormat="1">
      <c r="B100" s="29" t="s">
        <v>318</v>
      </c>
      <c r="C100" s="35">
        <v>0</v>
      </c>
      <c r="D100" s="36">
        <v>0</v>
      </c>
      <c r="E100" s="31">
        <v>0</v>
      </c>
      <c r="F100" s="31">
        <v>0</v>
      </c>
      <c r="G100" s="34">
        <v>0</v>
      </c>
      <c r="H100" s="34">
        <v>0</v>
      </c>
      <c r="I100" s="34">
        <v>0</v>
      </c>
      <c r="J100" s="33">
        <f>SUM(C100:I100)</f>
        <v>0</v>
      </c>
    </row>
    <row r="101" spans="2:10" s="21" customFormat="1">
      <c r="B101" s="29"/>
      <c r="C101" s="35"/>
      <c r="D101" s="36"/>
      <c r="E101" s="31"/>
      <c r="F101" s="31"/>
      <c r="G101" s="34"/>
      <c r="H101" s="34"/>
      <c r="I101" s="34"/>
      <c r="J101" s="33"/>
    </row>
    <row r="102" spans="2:10" s="21" customFormat="1">
      <c r="B102" s="29" t="s">
        <v>319</v>
      </c>
      <c r="C102" s="35">
        <v>0</v>
      </c>
      <c r="D102" s="36">
        <v>0</v>
      </c>
      <c r="E102" s="31">
        <v>0</v>
      </c>
      <c r="F102" s="31">
        <v>308</v>
      </c>
      <c r="G102" s="34">
        <v>0</v>
      </c>
      <c r="H102" s="34">
        <v>0</v>
      </c>
      <c r="I102" s="34">
        <v>0</v>
      </c>
      <c r="J102" s="33">
        <f>SUM(C102:I102)</f>
        <v>308</v>
      </c>
    </row>
    <row r="103" spans="2:10" s="21" customFormat="1">
      <c r="B103" s="29"/>
      <c r="C103" s="35"/>
      <c r="D103" s="36"/>
      <c r="E103" s="31"/>
      <c r="F103" s="31"/>
      <c r="G103" s="34"/>
      <c r="H103" s="34"/>
      <c r="I103" s="34"/>
      <c r="J103" s="33"/>
    </row>
    <row r="104" spans="2:10" s="21" customFormat="1">
      <c r="B104" s="29" t="s">
        <v>320</v>
      </c>
      <c r="C104" s="35">
        <v>0</v>
      </c>
      <c r="D104" s="36">
        <v>0</v>
      </c>
      <c r="E104" s="31">
        <v>0</v>
      </c>
      <c r="F104" s="31">
        <v>9966</v>
      </c>
      <c r="G104" s="34">
        <v>0</v>
      </c>
      <c r="H104" s="34">
        <v>0</v>
      </c>
      <c r="I104" s="34">
        <v>0</v>
      </c>
      <c r="J104" s="33">
        <f>SUM(C104:I104)</f>
        <v>9966</v>
      </c>
    </row>
    <row r="105" spans="2:10" s="21" customFormat="1">
      <c r="B105" s="29"/>
      <c r="C105" s="35"/>
      <c r="D105" s="36"/>
      <c r="E105" s="31"/>
      <c r="F105" s="31"/>
      <c r="G105" s="34"/>
      <c r="H105" s="34"/>
      <c r="I105" s="34"/>
      <c r="J105" s="33"/>
    </row>
    <row r="106" spans="2:10" s="21" customFormat="1">
      <c r="B106" s="29" t="s">
        <v>321</v>
      </c>
      <c r="C106" s="35">
        <v>0</v>
      </c>
      <c r="D106" s="36">
        <v>0</v>
      </c>
      <c r="E106" s="31">
        <v>18757</v>
      </c>
      <c r="F106" s="31">
        <v>0</v>
      </c>
      <c r="G106" s="34">
        <v>0</v>
      </c>
      <c r="H106" s="34">
        <v>0</v>
      </c>
      <c r="I106" s="34"/>
      <c r="J106" s="33">
        <f>SUM(C106:I106)</f>
        <v>18757</v>
      </c>
    </row>
    <row r="107" spans="2:10" s="21" customFormat="1">
      <c r="B107" s="29"/>
      <c r="C107" s="35"/>
      <c r="D107" s="36"/>
      <c r="E107" s="31"/>
      <c r="F107" s="31"/>
      <c r="G107" s="34"/>
      <c r="H107" s="34"/>
      <c r="I107" s="34"/>
      <c r="J107" s="33"/>
    </row>
    <row r="108" spans="2:10" s="21" customFormat="1">
      <c r="B108" s="29" t="s">
        <v>322</v>
      </c>
      <c r="C108" s="35">
        <v>0</v>
      </c>
      <c r="D108" s="35">
        <v>0</v>
      </c>
      <c r="E108" s="31">
        <v>0</v>
      </c>
      <c r="F108" s="31">
        <v>0</v>
      </c>
      <c r="G108" s="34">
        <v>-16254</v>
      </c>
      <c r="H108" s="34"/>
      <c r="I108" s="34"/>
      <c r="J108" s="33">
        <f>SUM(C108:I108)</f>
        <v>-16254</v>
      </c>
    </row>
    <row r="109" spans="2:10" s="21" customFormat="1">
      <c r="B109" s="29"/>
      <c r="C109" s="35"/>
      <c r="D109" s="36"/>
      <c r="E109" s="31"/>
      <c r="F109" s="34"/>
      <c r="G109" s="34"/>
      <c r="H109" s="34"/>
      <c r="I109" s="37"/>
      <c r="J109" s="33">
        <f t="shared" ref="J109:J124" si="2">SUM(C109:I109)</f>
        <v>0</v>
      </c>
    </row>
    <row r="110" spans="2:10" s="21" customFormat="1">
      <c r="B110" s="29" t="s">
        <v>323</v>
      </c>
      <c r="C110" s="31">
        <v>0</v>
      </c>
      <c r="D110" s="31"/>
      <c r="E110" s="32">
        <v>0</v>
      </c>
      <c r="F110" s="30">
        <v>0</v>
      </c>
      <c r="G110" s="31"/>
      <c r="H110" s="31"/>
      <c r="I110" s="37"/>
      <c r="J110" s="33"/>
    </row>
    <row r="111" spans="2:10" s="21" customFormat="1">
      <c r="B111" s="29"/>
      <c r="C111" s="35"/>
      <c r="D111" s="36"/>
      <c r="E111" s="30"/>
      <c r="F111" s="34"/>
      <c r="G111" s="31"/>
      <c r="H111" s="31"/>
      <c r="I111" s="37"/>
      <c r="J111" s="33">
        <f t="shared" si="2"/>
        <v>0</v>
      </c>
    </row>
    <row r="112" spans="2:10" s="21" customFormat="1">
      <c r="B112" s="29" t="s">
        <v>324</v>
      </c>
      <c r="C112" s="31">
        <v>0</v>
      </c>
      <c r="D112" s="36">
        <v>0</v>
      </c>
      <c r="E112" s="31">
        <v>0</v>
      </c>
      <c r="F112" s="30">
        <v>0</v>
      </c>
      <c r="G112" s="31"/>
      <c r="H112" s="31">
        <v>0</v>
      </c>
      <c r="I112" s="37"/>
      <c r="J112" s="33">
        <f t="shared" si="2"/>
        <v>0</v>
      </c>
    </row>
    <row r="113" spans="2:29" s="21" customFormat="1">
      <c r="B113" s="29"/>
      <c r="C113" s="35"/>
      <c r="D113" s="36"/>
      <c r="E113" s="30"/>
      <c r="F113" s="34"/>
      <c r="G113" s="31"/>
      <c r="H113" s="31"/>
      <c r="I113" s="37"/>
      <c r="J113" s="33"/>
    </row>
    <row r="114" spans="2:29" s="21" customFormat="1">
      <c r="B114" s="29" t="s">
        <v>325</v>
      </c>
      <c r="C114" s="31">
        <v>0</v>
      </c>
      <c r="D114" s="31">
        <v>0</v>
      </c>
      <c r="E114" s="31">
        <v>0</v>
      </c>
      <c r="F114" s="30">
        <v>0</v>
      </c>
      <c r="G114" s="31">
        <v>18757</v>
      </c>
      <c r="H114" s="31"/>
      <c r="I114" s="37"/>
      <c r="J114" s="33">
        <f t="shared" si="2"/>
        <v>18757</v>
      </c>
    </row>
    <row r="115" spans="2:29" s="21" customFormat="1">
      <c r="B115" s="29"/>
      <c r="C115" s="35"/>
      <c r="D115" s="35"/>
      <c r="E115" s="32"/>
      <c r="F115" s="31"/>
      <c r="G115" s="30"/>
      <c r="H115" s="30"/>
      <c r="I115" s="37"/>
      <c r="J115" s="33"/>
    </row>
    <row r="116" spans="2:29" s="21" customFormat="1">
      <c r="B116" s="29" t="s">
        <v>326</v>
      </c>
      <c r="C116" s="31">
        <v>0</v>
      </c>
      <c r="D116" s="31">
        <v>0</v>
      </c>
      <c r="E116" s="32">
        <v>0</v>
      </c>
      <c r="F116" s="31">
        <v>0</v>
      </c>
      <c r="G116" s="31"/>
      <c r="H116" s="31">
        <v>-24917</v>
      </c>
      <c r="I116" s="32"/>
      <c r="J116" s="33">
        <f t="shared" si="2"/>
        <v>-24917</v>
      </c>
    </row>
    <row r="117" spans="2:29" s="21" customFormat="1">
      <c r="B117" s="42"/>
      <c r="C117" s="35"/>
      <c r="D117" s="41"/>
      <c r="E117" s="32"/>
      <c r="F117" s="30"/>
      <c r="G117" s="30"/>
      <c r="H117" s="30"/>
      <c r="I117" s="32"/>
      <c r="J117" s="33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2:29" s="21" customFormat="1">
      <c r="B118" s="29" t="s">
        <v>327</v>
      </c>
      <c r="C118" s="31">
        <v>0</v>
      </c>
      <c r="D118" s="31">
        <v>0</v>
      </c>
      <c r="E118" s="32">
        <v>0</v>
      </c>
      <c r="F118" s="31">
        <v>0</v>
      </c>
      <c r="G118" s="31"/>
      <c r="H118" s="31">
        <v>-2167</v>
      </c>
      <c r="I118" s="32"/>
      <c r="J118" s="33">
        <f t="shared" si="2"/>
        <v>-2167</v>
      </c>
    </row>
    <row r="119" spans="2:29" s="21" customFormat="1">
      <c r="B119" s="42"/>
      <c r="C119" s="35"/>
      <c r="D119" s="41"/>
      <c r="E119" s="32"/>
      <c r="F119" s="30"/>
      <c r="G119" s="30"/>
      <c r="H119" s="30"/>
      <c r="I119" s="32"/>
      <c r="J119" s="33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2:29" s="21" customFormat="1">
      <c r="B120" s="29" t="s">
        <v>328</v>
      </c>
      <c r="C120" s="31">
        <v>0</v>
      </c>
      <c r="D120" s="31">
        <v>0</v>
      </c>
      <c r="E120" s="32">
        <v>0</v>
      </c>
      <c r="F120" s="31">
        <v>0</v>
      </c>
      <c r="G120" s="31">
        <v>148</v>
      </c>
      <c r="H120" s="31"/>
      <c r="I120" s="32"/>
      <c r="J120" s="33">
        <f t="shared" si="2"/>
        <v>148</v>
      </c>
    </row>
    <row r="121" spans="2:29" s="21" customFormat="1">
      <c r="B121" s="42"/>
      <c r="C121" s="35"/>
      <c r="D121" s="41"/>
      <c r="E121" s="32"/>
      <c r="F121" s="30"/>
      <c r="G121" s="30"/>
      <c r="H121" s="30"/>
      <c r="I121" s="32"/>
      <c r="J121" s="33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2:29" s="21" customFormat="1">
      <c r="B122" s="29" t="s">
        <v>329</v>
      </c>
      <c r="C122" s="31">
        <v>0</v>
      </c>
      <c r="D122" s="31">
        <v>0</v>
      </c>
      <c r="E122" s="32">
        <v>0</v>
      </c>
      <c r="F122" s="31">
        <v>0</v>
      </c>
      <c r="G122" s="31">
        <v>37051</v>
      </c>
      <c r="H122" s="31"/>
      <c r="I122" s="32"/>
      <c r="J122" s="33">
        <f t="shared" si="2"/>
        <v>37051</v>
      </c>
    </row>
    <row r="123" spans="2:29" s="21" customFormat="1">
      <c r="B123" s="42"/>
      <c r="C123" s="35"/>
      <c r="D123" s="41"/>
      <c r="E123" s="32"/>
      <c r="F123" s="30"/>
      <c r="G123" s="30"/>
      <c r="H123" s="30"/>
      <c r="I123" s="32"/>
      <c r="J123" s="33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</row>
    <row r="124" spans="2:29" s="21" customFormat="1">
      <c r="B124" s="29" t="s">
        <v>330</v>
      </c>
      <c r="C124" s="31">
        <v>0</v>
      </c>
      <c r="D124" s="31">
        <v>0</v>
      </c>
      <c r="E124" s="32">
        <v>0</v>
      </c>
      <c r="F124" s="31">
        <v>0</v>
      </c>
      <c r="G124" s="31"/>
      <c r="H124" s="31"/>
      <c r="I124" s="32">
        <v>26360</v>
      </c>
      <c r="J124" s="33">
        <f t="shared" si="2"/>
        <v>26360</v>
      </c>
    </row>
    <row r="125" spans="2:29" s="21" customFormat="1">
      <c r="B125" s="42"/>
      <c r="C125" s="35"/>
      <c r="D125" s="41"/>
      <c r="E125" s="32"/>
      <c r="F125" s="30"/>
      <c r="G125" s="30"/>
      <c r="H125" s="30"/>
      <c r="I125" s="32"/>
      <c r="J125" s="33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</row>
    <row r="126" spans="2:29" s="21" customFormat="1" ht="13.5" thickBot="1">
      <c r="B126" s="42"/>
      <c r="C126" s="35"/>
      <c r="D126" s="41"/>
      <c r="E126" s="32"/>
      <c r="F126" s="30"/>
      <c r="G126" s="30"/>
      <c r="H126" s="30"/>
      <c r="I126" s="32"/>
      <c r="J126" s="33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</row>
    <row r="127" spans="2:29" ht="24.75" customHeight="1" thickBot="1">
      <c r="B127" s="38" t="s">
        <v>281</v>
      </c>
      <c r="C127" s="43">
        <f t="shared" ref="C127:H127" si="3">SUM(C90:C126)</f>
        <v>824374</v>
      </c>
      <c r="D127" s="43">
        <f t="shared" si="3"/>
        <v>-67</v>
      </c>
      <c r="E127" s="39">
        <f t="shared" si="3"/>
        <v>183323</v>
      </c>
      <c r="F127" s="39">
        <f t="shared" si="3"/>
        <v>242252</v>
      </c>
      <c r="G127" s="39">
        <f t="shared" si="3"/>
        <v>377014</v>
      </c>
      <c r="H127" s="39">
        <f t="shared" si="3"/>
        <v>0</v>
      </c>
      <c r="I127" s="39">
        <f>SUM(I90:I126)-0.4</f>
        <v>26359.599999999999</v>
      </c>
      <c r="J127" s="39">
        <f>SUM(J90:J126)</f>
        <v>1653256</v>
      </c>
      <c r="K127" s="27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</row>
    <row r="128" spans="2:29">
      <c r="B128" s="44"/>
      <c r="C128" s="45"/>
      <c r="D128" s="45"/>
      <c r="E128" s="45"/>
      <c r="F128" s="45"/>
      <c r="G128" s="45"/>
      <c r="H128" s="45"/>
      <c r="I128" s="45"/>
      <c r="J128" s="45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</row>
    <row r="129" spans="2:29" ht="15">
      <c r="B129" s="356" t="s">
        <v>282</v>
      </c>
      <c r="C129" s="356"/>
      <c r="D129" s="356"/>
      <c r="E129" s="356"/>
      <c r="F129" s="356"/>
      <c r="G129" s="356"/>
      <c r="H129" s="356"/>
      <c r="I129" s="356"/>
      <c r="J129" s="356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</row>
    <row r="130" spans="2:29">
      <c r="B130" s="44"/>
      <c r="C130" s="45"/>
      <c r="D130" s="45"/>
      <c r="E130" s="45"/>
      <c r="F130" s="45"/>
      <c r="G130" s="45"/>
      <c r="H130" s="45"/>
      <c r="I130" s="45"/>
      <c r="J130" s="45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</row>
    <row r="131" spans="2:29">
      <c r="B131" s="44"/>
      <c r="C131" s="45"/>
      <c r="D131" s="45"/>
      <c r="E131" s="45"/>
      <c r="F131" s="45"/>
      <c r="G131" s="27"/>
      <c r="H131" s="45"/>
      <c r="I131" s="45"/>
      <c r="J131" s="45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</row>
    <row r="132" spans="2:29">
      <c r="B132" s="44"/>
      <c r="C132" s="45"/>
      <c r="D132" s="45"/>
      <c r="E132" s="45"/>
      <c r="F132" s="45"/>
      <c r="G132" s="45"/>
      <c r="H132" s="45"/>
      <c r="I132" s="45"/>
      <c r="J132" s="45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</row>
    <row r="133" spans="2:29">
      <c r="B133" s="44"/>
      <c r="C133" s="45"/>
      <c r="D133" s="45"/>
      <c r="E133" s="45"/>
      <c r="F133" s="45"/>
      <c r="G133" s="45"/>
      <c r="H133" s="45"/>
      <c r="I133" s="45"/>
      <c r="J133" s="45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</row>
    <row r="134" spans="2:29" ht="14.25">
      <c r="B134" s="194" t="s">
        <v>340</v>
      </c>
      <c r="C134" s="338" t="s">
        <v>339</v>
      </c>
      <c r="D134" s="338"/>
      <c r="E134" s="351" t="s">
        <v>343</v>
      </c>
      <c r="F134" s="351"/>
      <c r="G134" s="45"/>
      <c r="H134" s="333" t="s">
        <v>341</v>
      </c>
      <c r="I134" s="333"/>
      <c r="J134" s="45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</row>
    <row r="135" spans="2:29" ht="15">
      <c r="B135" s="195" t="s">
        <v>338</v>
      </c>
      <c r="C135" s="347" t="s">
        <v>337</v>
      </c>
      <c r="D135" s="347"/>
      <c r="E135" s="352" t="s">
        <v>344</v>
      </c>
      <c r="F135" s="352"/>
      <c r="G135" s="45"/>
      <c r="H135" s="334" t="s">
        <v>342</v>
      </c>
      <c r="I135" s="334"/>
      <c r="J135" s="45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</row>
    <row r="136" spans="2:29">
      <c r="B136" s="194"/>
      <c r="C136" s="45"/>
      <c r="D136" s="45"/>
      <c r="E136" s="45"/>
      <c r="F136" s="45"/>
      <c r="G136" s="45"/>
      <c r="H136" s="45"/>
      <c r="I136" s="45"/>
      <c r="J136" s="45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</row>
    <row r="137" spans="2:29">
      <c r="B137" s="194"/>
      <c r="C137" s="45"/>
      <c r="D137" s="45"/>
      <c r="E137" s="45"/>
      <c r="F137" s="45"/>
      <c r="G137" s="45"/>
      <c r="H137" s="45"/>
      <c r="I137" s="45"/>
      <c r="J137" s="45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</row>
    <row r="138" spans="2:29">
      <c r="B138" s="194"/>
      <c r="C138" s="45"/>
      <c r="D138" s="45"/>
      <c r="E138" s="45"/>
      <c r="F138" s="45"/>
      <c r="G138" s="45"/>
      <c r="H138" s="45"/>
      <c r="I138" s="45"/>
      <c r="J138" s="45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</row>
    <row r="139" spans="2:29">
      <c r="B139" s="194"/>
      <c r="C139" s="45"/>
      <c r="D139" s="45"/>
      <c r="E139" s="45"/>
      <c r="F139" s="45"/>
      <c r="G139" s="45"/>
      <c r="H139" s="45"/>
      <c r="I139" s="45"/>
      <c r="J139" s="45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</row>
    <row r="140" spans="2:29">
      <c r="C140" s="45"/>
      <c r="D140" s="45"/>
      <c r="E140" s="45"/>
      <c r="F140" s="45"/>
      <c r="G140" s="45"/>
      <c r="H140" s="45"/>
      <c r="I140" s="45"/>
      <c r="J140" s="45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</row>
    <row r="141" spans="2:29">
      <c r="C141" s="45"/>
      <c r="D141" s="45"/>
      <c r="E141" s="45"/>
      <c r="F141" s="45"/>
      <c r="G141" s="45"/>
      <c r="H141" s="45"/>
      <c r="I141" s="45"/>
      <c r="J141" s="45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</row>
    <row r="142" spans="2:29">
      <c r="B142" s="44"/>
      <c r="C142" s="45"/>
      <c r="D142" s="45"/>
      <c r="E142" s="45"/>
      <c r="F142" s="45"/>
      <c r="G142" s="45"/>
      <c r="H142" s="45"/>
      <c r="I142" s="45"/>
      <c r="J142" s="45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</row>
    <row r="143" spans="2:29">
      <c r="B143" s="44"/>
      <c r="C143" s="45"/>
      <c r="D143" s="45"/>
      <c r="E143" s="45"/>
      <c r="F143" s="45"/>
      <c r="G143" s="45"/>
      <c r="H143" s="45"/>
      <c r="I143" s="45"/>
      <c r="J143" s="45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</row>
    <row r="144" spans="2:29">
      <c r="B144" s="44"/>
      <c r="C144" s="45"/>
      <c r="D144" s="45"/>
      <c r="E144" s="45"/>
      <c r="F144" s="45"/>
      <c r="G144" s="45"/>
      <c r="H144" s="45"/>
      <c r="I144" s="45"/>
      <c r="J144" s="45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</row>
    <row r="145" spans="2:29">
      <c r="B145" s="44"/>
      <c r="C145" s="45"/>
      <c r="D145" s="45"/>
      <c r="E145" s="45"/>
      <c r="F145" s="45"/>
      <c r="G145" s="45"/>
      <c r="H145" s="45"/>
      <c r="I145" s="45"/>
      <c r="J145" s="45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</row>
    <row r="146" spans="2:29">
      <c r="B146" s="44"/>
      <c r="C146" s="45"/>
      <c r="D146" s="45"/>
      <c r="E146" s="45"/>
      <c r="F146" s="45"/>
      <c r="G146" s="45"/>
      <c r="H146" s="45"/>
      <c r="I146" s="45"/>
      <c r="J146" s="45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</row>
    <row r="147" spans="2:29">
      <c r="B147" s="44"/>
      <c r="C147" s="46"/>
      <c r="D147" s="46"/>
      <c r="E147" s="46"/>
      <c r="F147" s="46"/>
      <c r="G147" s="46"/>
      <c r="H147" s="46"/>
      <c r="I147" s="46"/>
      <c r="J147" s="46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</row>
    <row r="148" spans="2:29">
      <c r="B148" s="44"/>
      <c r="C148" s="46"/>
      <c r="D148" s="46"/>
      <c r="E148" s="46"/>
      <c r="F148" s="46"/>
      <c r="G148" s="46"/>
      <c r="H148" s="46"/>
      <c r="I148" s="46"/>
      <c r="J148" s="46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</row>
    <row r="149" spans="2:29">
      <c r="C149" s="47"/>
      <c r="D149" s="47"/>
      <c r="E149" s="47"/>
      <c r="F149" s="47"/>
      <c r="G149" s="47"/>
      <c r="H149" s="47"/>
      <c r="I149" s="47"/>
      <c r="J149" s="47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</row>
    <row r="150" spans="2:29">
      <c r="C150" s="47"/>
      <c r="D150" s="47"/>
      <c r="E150" s="47"/>
      <c r="F150" s="47"/>
      <c r="G150" s="47"/>
      <c r="H150" s="47"/>
      <c r="I150" s="47"/>
      <c r="J150" s="47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</row>
    <row r="151" spans="2:29">
      <c r="C151" s="47"/>
      <c r="D151" s="47"/>
      <c r="E151" s="47"/>
      <c r="F151" s="47"/>
      <c r="G151" s="47"/>
      <c r="H151" s="47"/>
      <c r="I151" s="47"/>
      <c r="J151" s="47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</row>
    <row r="152" spans="2:29">
      <c r="C152" s="47"/>
      <c r="D152" s="47"/>
      <c r="E152" s="47"/>
      <c r="F152" s="47"/>
      <c r="G152" s="47"/>
      <c r="H152" s="47"/>
      <c r="I152" s="47"/>
      <c r="J152" s="47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</row>
    <row r="153" spans="2:29">
      <c r="C153" s="47"/>
      <c r="D153" s="47"/>
      <c r="E153" s="47"/>
      <c r="F153" s="47"/>
      <c r="G153" s="47"/>
      <c r="H153" s="47"/>
      <c r="I153" s="47"/>
      <c r="J153" s="47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</row>
    <row r="154" spans="2:29">
      <c r="C154" s="47"/>
      <c r="D154" s="47"/>
      <c r="E154" s="47"/>
      <c r="F154" s="47"/>
      <c r="G154" s="47"/>
      <c r="H154" s="47"/>
      <c r="I154" s="47"/>
      <c r="J154" s="47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</row>
    <row r="155" spans="2:29">
      <c r="C155" s="47"/>
      <c r="D155" s="47"/>
      <c r="E155" s="47"/>
      <c r="F155" s="47"/>
      <c r="G155" s="47"/>
      <c r="H155" s="47"/>
      <c r="I155" s="47"/>
      <c r="J155" s="47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</row>
    <row r="156" spans="2:29">
      <c r="C156" s="47"/>
      <c r="D156" s="47"/>
      <c r="E156" s="47"/>
      <c r="F156" s="47"/>
      <c r="G156" s="47"/>
      <c r="H156" s="47"/>
      <c r="I156" s="47"/>
      <c r="J156" s="47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</row>
    <row r="157" spans="2:29">
      <c r="C157" s="47"/>
      <c r="D157" s="47"/>
      <c r="E157" s="47"/>
      <c r="F157" s="47"/>
      <c r="G157" s="47"/>
      <c r="H157" s="47"/>
      <c r="I157" s="47"/>
      <c r="J157" s="47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</row>
    <row r="158" spans="2:29">
      <c r="C158" s="47"/>
      <c r="D158" s="47"/>
      <c r="E158" s="47"/>
      <c r="F158" s="47"/>
      <c r="G158" s="47"/>
      <c r="H158" s="47"/>
      <c r="I158" s="47"/>
      <c r="J158" s="47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</row>
    <row r="159" spans="2:29">
      <c r="C159" s="47"/>
      <c r="D159" s="47"/>
      <c r="E159" s="47"/>
      <c r="F159" s="47"/>
      <c r="G159" s="47"/>
      <c r="H159" s="47"/>
      <c r="I159" s="47"/>
      <c r="J159" s="47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</row>
    <row r="160" spans="2:29">
      <c r="C160" s="47"/>
      <c r="D160" s="47"/>
      <c r="E160" s="47"/>
      <c r="F160" s="47"/>
      <c r="G160" s="47"/>
      <c r="H160" s="47"/>
      <c r="I160" s="47"/>
      <c r="J160" s="47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</row>
    <row r="161" spans="3:29">
      <c r="C161" s="47"/>
      <c r="D161" s="47"/>
      <c r="E161" s="47"/>
      <c r="F161" s="47"/>
      <c r="G161" s="47"/>
      <c r="H161" s="47"/>
      <c r="I161" s="47"/>
      <c r="J161" s="47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</row>
    <row r="162" spans="3:29">
      <c r="C162" s="47"/>
      <c r="D162" s="47"/>
      <c r="E162" s="47"/>
      <c r="F162" s="47"/>
      <c r="G162" s="47"/>
      <c r="H162" s="47"/>
      <c r="I162" s="47"/>
      <c r="J162" s="47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</row>
    <row r="163" spans="3:29">
      <c r="C163" s="47"/>
      <c r="D163" s="47"/>
      <c r="E163" s="47"/>
      <c r="F163" s="47"/>
      <c r="G163" s="47"/>
      <c r="H163" s="47"/>
      <c r="I163" s="47"/>
      <c r="J163" s="47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</row>
    <row r="164" spans="3:29">
      <c r="C164" s="47"/>
      <c r="D164" s="47"/>
      <c r="E164" s="47"/>
      <c r="F164" s="47"/>
      <c r="G164" s="47"/>
      <c r="H164" s="47"/>
      <c r="I164" s="47"/>
      <c r="J164" s="47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</row>
    <row r="165" spans="3:29">
      <c r="C165" s="47"/>
      <c r="D165" s="47"/>
      <c r="E165" s="47"/>
      <c r="F165" s="47"/>
      <c r="G165" s="47"/>
      <c r="H165" s="47"/>
      <c r="I165" s="47"/>
      <c r="J165" s="47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</row>
    <row r="166" spans="3:29">
      <c r="C166" s="47"/>
      <c r="D166" s="47"/>
      <c r="E166" s="47"/>
      <c r="F166" s="47"/>
      <c r="G166" s="47"/>
      <c r="H166" s="47"/>
      <c r="I166" s="47"/>
      <c r="J166" s="47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3:29">
      <c r="C167" s="47"/>
      <c r="D167" s="47"/>
      <c r="E167" s="47"/>
      <c r="F167" s="47"/>
      <c r="G167" s="47"/>
      <c r="H167" s="47"/>
      <c r="I167" s="47"/>
      <c r="J167" s="47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</row>
    <row r="168" spans="3:29">
      <c r="C168" s="47"/>
      <c r="D168" s="47"/>
      <c r="E168" s="47"/>
      <c r="F168" s="47"/>
      <c r="G168" s="47"/>
      <c r="H168" s="47"/>
      <c r="I168" s="47"/>
      <c r="J168" s="47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</row>
    <row r="169" spans="3:29">
      <c r="C169" s="47"/>
      <c r="D169" s="47"/>
      <c r="E169" s="47"/>
      <c r="F169" s="47"/>
      <c r="G169" s="47"/>
      <c r="H169" s="47"/>
      <c r="I169" s="47"/>
      <c r="J169" s="47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</row>
    <row r="170" spans="3:29">
      <c r="C170" s="47"/>
      <c r="D170" s="47"/>
      <c r="E170" s="47"/>
      <c r="F170" s="47"/>
      <c r="G170" s="47"/>
      <c r="H170" s="47"/>
      <c r="I170" s="47"/>
      <c r="J170" s="47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</row>
    <row r="171" spans="3:29">
      <c r="C171" s="47"/>
      <c r="D171" s="47"/>
      <c r="E171" s="47"/>
      <c r="F171" s="47"/>
      <c r="G171" s="47"/>
      <c r="H171" s="47"/>
      <c r="I171" s="47"/>
      <c r="J171" s="47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</row>
    <row r="172" spans="3:29">
      <c r="C172" s="47"/>
      <c r="D172" s="47"/>
      <c r="E172" s="47"/>
      <c r="F172" s="47"/>
      <c r="G172" s="47"/>
      <c r="H172" s="47"/>
      <c r="I172" s="47"/>
      <c r="J172" s="47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</row>
    <row r="173" spans="3:29">
      <c r="C173" s="47"/>
      <c r="D173" s="47"/>
      <c r="E173" s="47"/>
      <c r="F173" s="47"/>
      <c r="G173" s="47"/>
      <c r="H173" s="47"/>
      <c r="I173" s="47"/>
      <c r="J173" s="47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</row>
    <row r="174" spans="3:29">
      <c r="C174" s="47"/>
      <c r="D174" s="47"/>
      <c r="E174" s="47"/>
      <c r="F174" s="47"/>
      <c r="G174" s="47"/>
      <c r="H174" s="47"/>
      <c r="I174" s="47"/>
      <c r="J174" s="47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</row>
    <row r="175" spans="3:29">
      <c r="C175" s="47"/>
      <c r="D175" s="47"/>
      <c r="E175" s="47"/>
      <c r="F175" s="47"/>
      <c r="G175" s="47"/>
      <c r="H175" s="47"/>
      <c r="I175" s="47"/>
      <c r="J175" s="47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</row>
    <row r="176" spans="3:29">
      <c r="C176" s="47"/>
      <c r="D176" s="47"/>
      <c r="E176" s="47"/>
      <c r="F176" s="47"/>
      <c r="G176" s="47"/>
      <c r="H176" s="47"/>
      <c r="I176" s="47"/>
      <c r="J176" s="47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</row>
    <row r="177" spans="3:29">
      <c r="C177" s="47"/>
      <c r="D177" s="47"/>
      <c r="E177" s="47"/>
      <c r="F177" s="47"/>
      <c r="G177" s="47"/>
      <c r="H177" s="47"/>
      <c r="I177" s="47"/>
      <c r="J177" s="47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</row>
    <row r="178" spans="3:29">
      <c r="C178" s="47"/>
      <c r="D178" s="47"/>
      <c r="E178" s="47"/>
      <c r="F178" s="47"/>
      <c r="G178" s="47"/>
      <c r="H178" s="47"/>
      <c r="I178" s="47"/>
      <c r="J178" s="47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</row>
    <row r="179" spans="3:29">
      <c r="C179" s="47"/>
      <c r="D179" s="47"/>
      <c r="E179" s="47"/>
      <c r="F179" s="47"/>
      <c r="G179" s="47"/>
      <c r="H179" s="47"/>
      <c r="I179" s="47"/>
      <c r="J179" s="47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</row>
    <row r="180" spans="3:29">
      <c r="C180" s="47"/>
      <c r="D180" s="47"/>
      <c r="E180" s="47"/>
      <c r="F180" s="47"/>
      <c r="G180" s="47"/>
      <c r="H180" s="47"/>
      <c r="I180" s="47"/>
      <c r="J180" s="47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</row>
    <row r="181" spans="3:29">
      <c r="C181" s="47"/>
      <c r="D181" s="47"/>
      <c r="E181" s="47"/>
      <c r="F181" s="47"/>
      <c r="G181" s="47"/>
      <c r="H181" s="47"/>
      <c r="I181" s="47"/>
      <c r="J181" s="47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</row>
    <row r="182" spans="3:29">
      <c r="C182" s="47"/>
      <c r="D182" s="47"/>
      <c r="E182" s="47"/>
      <c r="F182" s="47"/>
      <c r="G182" s="47"/>
      <c r="H182" s="47"/>
      <c r="I182" s="47"/>
      <c r="J182" s="47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</row>
    <row r="183" spans="3:29">
      <c r="C183" s="47"/>
      <c r="D183" s="47"/>
      <c r="E183" s="47"/>
      <c r="F183" s="47"/>
      <c r="G183" s="47"/>
      <c r="H183" s="47"/>
      <c r="I183" s="47"/>
      <c r="J183" s="47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</row>
    <row r="184" spans="3:29">
      <c r="C184" s="47"/>
      <c r="D184" s="47"/>
      <c r="E184" s="47"/>
      <c r="F184" s="47"/>
      <c r="G184" s="47"/>
      <c r="H184" s="47"/>
      <c r="I184" s="47"/>
      <c r="J184" s="47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</row>
    <row r="185" spans="3:29">
      <c r="C185" s="47"/>
      <c r="D185" s="47"/>
      <c r="E185" s="47"/>
      <c r="F185" s="47"/>
      <c r="G185" s="47"/>
      <c r="H185" s="47"/>
      <c r="I185" s="47"/>
      <c r="J185" s="47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</row>
    <row r="186" spans="3:29">
      <c r="C186" s="47"/>
      <c r="D186" s="47"/>
      <c r="E186" s="47"/>
      <c r="F186" s="47"/>
      <c r="G186" s="47"/>
      <c r="H186" s="47"/>
      <c r="I186" s="47"/>
      <c r="J186" s="47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</row>
    <row r="187" spans="3:29">
      <c r="C187" s="47"/>
      <c r="D187" s="47"/>
      <c r="E187" s="47"/>
      <c r="F187" s="47"/>
      <c r="G187" s="47"/>
      <c r="H187" s="47"/>
      <c r="I187" s="47"/>
      <c r="J187" s="47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</row>
    <row r="188" spans="3:29">
      <c r="C188" s="47"/>
      <c r="D188" s="47"/>
      <c r="E188" s="47"/>
      <c r="F188" s="47"/>
      <c r="G188" s="47"/>
      <c r="H188" s="47"/>
      <c r="I188" s="47"/>
      <c r="J188" s="47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</row>
    <row r="189" spans="3:29">
      <c r="C189" s="47"/>
      <c r="D189" s="47"/>
      <c r="E189" s="47"/>
      <c r="F189" s="47"/>
      <c r="G189" s="47"/>
      <c r="H189" s="47"/>
      <c r="I189" s="47"/>
      <c r="J189" s="47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</row>
    <row r="190" spans="3:29">
      <c r="C190" s="47"/>
      <c r="D190" s="47"/>
      <c r="E190" s="47"/>
      <c r="F190" s="47"/>
      <c r="G190" s="47"/>
      <c r="H190" s="47"/>
      <c r="I190" s="47"/>
      <c r="J190" s="47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</row>
    <row r="191" spans="3:29">
      <c r="C191" s="47"/>
      <c r="D191" s="47"/>
      <c r="E191" s="47"/>
      <c r="F191" s="47"/>
      <c r="G191" s="47"/>
      <c r="H191" s="47"/>
      <c r="I191" s="47"/>
      <c r="J191" s="47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</row>
    <row r="192" spans="3:29">
      <c r="C192" s="47"/>
      <c r="D192" s="47"/>
      <c r="E192" s="47"/>
      <c r="F192" s="47"/>
      <c r="G192" s="47"/>
      <c r="H192" s="47"/>
      <c r="I192" s="47"/>
      <c r="J192" s="47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</row>
    <row r="193" spans="3:29">
      <c r="C193" s="47"/>
      <c r="D193" s="47"/>
      <c r="E193" s="47"/>
      <c r="F193" s="47"/>
      <c r="G193" s="47"/>
      <c r="H193" s="47"/>
      <c r="I193" s="47"/>
      <c r="J193" s="47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</row>
    <row r="194" spans="3:29">
      <c r="C194" s="47"/>
      <c r="D194" s="47"/>
      <c r="E194" s="47"/>
      <c r="F194" s="47"/>
      <c r="G194" s="47"/>
      <c r="H194" s="47"/>
      <c r="I194" s="47"/>
      <c r="J194" s="47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</row>
    <row r="195" spans="3:29">
      <c r="C195" s="47"/>
      <c r="D195" s="47"/>
      <c r="E195" s="47"/>
      <c r="F195" s="47"/>
      <c r="G195" s="47"/>
      <c r="H195" s="47"/>
      <c r="I195" s="47"/>
      <c r="J195" s="47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</row>
    <row r="196" spans="3:29">
      <c r="C196" s="47"/>
      <c r="D196" s="47"/>
      <c r="E196" s="47"/>
      <c r="F196" s="47"/>
      <c r="G196" s="47"/>
      <c r="H196" s="47"/>
      <c r="I196" s="47"/>
      <c r="J196" s="47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</row>
    <row r="197" spans="3:29">
      <c r="C197" s="47"/>
      <c r="D197" s="47"/>
      <c r="E197" s="47"/>
      <c r="F197" s="47"/>
      <c r="G197" s="47"/>
      <c r="H197" s="47"/>
      <c r="I197" s="47"/>
      <c r="J197" s="47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</row>
    <row r="198" spans="3:29">
      <c r="C198" s="47"/>
      <c r="D198" s="47"/>
      <c r="E198" s="47"/>
      <c r="F198" s="47"/>
      <c r="G198" s="47"/>
      <c r="H198" s="47"/>
      <c r="I198" s="47"/>
      <c r="J198" s="47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</row>
    <row r="199" spans="3:29">
      <c r="C199" s="47"/>
      <c r="D199" s="47"/>
      <c r="E199" s="47"/>
      <c r="F199" s="47"/>
      <c r="G199" s="47"/>
      <c r="H199" s="47"/>
      <c r="I199" s="47"/>
      <c r="J199" s="47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</row>
    <row r="200" spans="3:29">
      <c r="C200" s="47"/>
      <c r="D200" s="47"/>
      <c r="E200" s="47"/>
      <c r="F200" s="47"/>
      <c r="G200" s="47"/>
      <c r="H200" s="47"/>
      <c r="I200" s="47"/>
      <c r="J200" s="47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</row>
    <row r="201" spans="3:29">
      <c r="C201" s="47"/>
      <c r="D201" s="47"/>
      <c r="E201" s="47"/>
      <c r="F201" s="47"/>
      <c r="G201" s="47"/>
      <c r="H201" s="47"/>
      <c r="I201" s="47"/>
      <c r="J201" s="47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</row>
    <row r="202" spans="3:29">
      <c r="C202" s="47"/>
      <c r="D202" s="47"/>
      <c r="E202" s="47"/>
      <c r="F202" s="47"/>
      <c r="G202" s="47"/>
      <c r="H202" s="47"/>
      <c r="I202" s="47"/>
      <c r="J202" s="47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</row>
    <row r="203" spans="3:29">
      <c r="C203" s="47"/>
      <c r="D203" s="47"/>
      <c r="E203" s="47"/>
      <c r="F203" s="47"/>
      <c r="G203" s="47"/>
      <c r="H203" s="47"/>
      <c r="I203" s="47"/>
      <c r="J203" s="47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</row>
    <row r="204" spans="3:29">
      <c r="C204" s="47"/>
      <c r="D204" s="47"/>
      <c r="E204" s="47"/>
      <c r="F204" s="47"/>
      <c r="G204" s="47"/>
      <c r="H204" s="47"/>
      <c r="I204" s="47"/>
      <c r="J204" s="47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</row>
    <row r="205" spans="3:29">
      <c r="C205" s="47"/>
      <c r="D205" s="47"/>
      <c r="E205" s="47"/>
      <c r="F205" s="47"/>
      <c r="G205" s="47"/>
      <c r="H205" s="47"/>
      <c r="I205" s="47"/>
      <c r="J205" s="47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</row>
    <row r="206" spans="3:29">
      <c r="C206" s="47"/>
      <c r="D206" s="47"/>
      <c r="E206" s="47"/>
      <c r="F206" s="47"/>
      <c r="G206" s="47"/>
      <c r="H206" s="47"/>
      <c r="I206" s="47"/>
      <c r="J206" s="47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</row>
    <row r="207" spans="3:29">
      <c r="C207" s="47"/>
      <c r="D207" s="47"/>
      <c r="E207" s="47"/>
      <c r="F207" s="47"/>
      <c r="G207" s="47"/>
      <c r="H207" s="47"/>
      <c r="I207" s="47"/>
      <c r="J207" s="47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</row>
    <row r="208" spans="3:29">
      <c r="C208" s="47"/>
      <c r="D208" s="47"/>
      <c r="E208" s="47"/>
      <c r="F208" s="47"/>
      <c r="G208" s="47"/>
      <c r="H208" s="47"/>
      <c r="I208" s="47"/>
      <c r="J208" s="47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</row>
    <row r="209" spans="3:29">
      <c r="C209" s="47"/>
      <c r="D209" s="47"/>
      <c r="E209" s="47"/>
      <c r="F209" s="47"/>
      <c r="G209" s="47"/>
      <c r="H209" s="47"/>
      <c r="I209" s="47"/>
      <c r="J209" s="47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</row>
    <row r="210" spans="3:29">
      <c r="C210" s="47"/>
      <c r="D210" s="47"/>
      <c r="E210" s="47"/>
      <c r="F210" s="47"/>
      <c r="G210" s="47"/>
      <c r="H210" s="47"/>
      <c r="I210" s="47"/>
      <c r="J210" s="47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</row>
    <row r="211" spans="3:29">
      <c r="C211" s="47"/>
      <c r="D211" s="47"/>
      <c r="E211" s="47"/>
      <c r="F211" s="47"/>
      <c r="G211" s="47"/>
      <c r="H211" s="47"/>
      <c r="I211" s="47"/>
      <c r="J211" s="47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</row>
    <row r="212" spans="3:29">
      <c r="C212" s="47"/>
      <c r="D212" s="47"/>
      <c r="E212" s="47"/>
      <c r="F212" s="47"/>
      <c r="G212" s="47"/>
      <c r="H212" s="47"/>
      <c r="I212" s="47"/>
      <c r="J212" s="47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</row>
    <row r="213" spans="3:29">
      <c r="C213" s="47"/>
      <c r="D213" s="47"/>
      <c r="E213" s="47"/>
      <c r="F213" s="47"/>
      <c r="G213" s="47"/>
      <c r="H213" s="47"/>
      <c r="I213" s="47"/>
      <c r="J213" s="47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</row>
    <row r="214" spans="3:29">
      <c r="C214" s="47"/>
      <c r="D214" s="47"/>
      <c r="E214" s="47"/>
      <c r="F214" s="47"/>
      <c r="G214" s="47"/>
      <c r="H214" s="47"/>
      <c r="I214" s="47"/>
      <c r="J214" s="47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</row>
    <row r="215" spans="3:29">
      <c r="C215" s="47"/>
      <c r="D215" s="47"/>
      <c r="E215" s="47"/>
      <c r="F215" s="47"/>
      <c r="G215" s="47"/>
      <c r="H215" s="47"/>
      <c r="I215" s="47"/>
      <c r="J215" s="47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</row>
    <row r="216" spans="3:29">
      <c r="C216" s="47"/>
      <c r="D216" s="47"/>
      <c r="E216" s="47"/>
      <c r="F216" s="47"/>
      <c r="G216" s="47"/>
      <c r="H216" s="47"/>
      <c r="I216" s="47"/>
      <c r="J216" s="47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</row>
    <row r="217" spans="3:29">
      <c r="C217" s="47"/>
      <c r="D217" s="47"/>
      <c r="E217" s="47"/>
      <c r="F217" s="47"/>
      <c r="G217" s="47"/>
      <c r="H217" s="47"/>
      <c r="I217" s="47"/>
      <c r="J217" s="47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</row>
    <row r="218" spans="3:29">
      <c r="C218" s="47"/>
      <c r="D218" s="47"/>
      <c r="E218" s="47"/>
      <c r="F218" s="47"/>
      <c r="G218" s="47"/>
      <c r="H218" s="47"/>
      <c r="I218" s="47"/>
      <c r="J218" s="47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</row>
    <row r="219" spans="3:29">
      <c r="C219" s="47"/>
      <c r="D219" s="47"/>
      <c r="E219" s="47"/>
      <c r="F219" s="47"/>
      <c r="G219" s="47"/>
      <c r="H219" s="47"/>
      <c r="I219" s="47"/>
      <c r="J219" s="47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</row>
    <row r="220" spans="3:29">
      <c r="C220" s="47"/>
      <c r="D220" s="47"/>
      <c r="E220" s="47"/>
      <c r="F220" s="47"/>
      <c r="G220" s="47"/>
      <c r="H220" s="47"/>
      <c r="I220" s="47"/>
      <c r="J220" s="47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</row>
    <row r="221" spans="3:29">
      <c r="C221" s="47"/>
      <c r="D221" s="47"/>
      <c r="E221" s="47"/>
      <c r="F221" s="47"/>
      <c r="G221" s="47"/>
      <c r="H221" s="47"/>
      <c r="I221" s="47"/>
      <c r="J221" s="47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</row>
    <row r="222" spans="3:29">
      <c r="C222" s="47"/>
      <c r="D222" s="47"/>
      <c r="E222" s="47"/>
      <c r="F222" s="47"/>
      <c r="G222" s="47"/>
      <c r="H222" s="47"/>
      <c r="I222" s="47"/>
      <c r="J222" s="47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</row>
    <row r="223" spans="3:29">
      <c r="C223" s="47"/>
      <c r="D223" s="47"/>
      <c r="E223" s="47"/>
      <c r="F223" s="47"/>
      <c r="G223" s="47"/>
      <c r="H223" s="47"/>
      <c r="I223" s="47"/>
      <c r="J223" s="47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</row>
    <row r="224" spans="3:29">
      <c r="C224" s="47"/>
      <c r="D224" s="47"/>
      <c r="E224" s="47"/>
      <c r="F224" s="47"/>
      <c r="G224" s="47"/>
      <c r="H224" s="47"/>
      <c r="I224" s="47"/>
      <c r="J224" s="47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</row>
    <row r="225" spans="3:29">
      <c r="C225" s="47"/>
      <c r="D225" s="47"/>
      <c r="E225" s="47"/>
      <c r="F225" s="47"/>
      <c r="G225" s="47"/>
      <c r="H225" s="47"/>
      <c r="I225" s="47"/>
      <c r="J225" s="47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</row>
    <row r="226" spans="3:29">
      <c r="C226" s="47"/>
      <c r="D226" s="47"/>
      <c r="E226" s="47"/>
      <c r="F226" s="47"/>
      <c r="G226" s="47"/>
      <c r="H226" s="47"/>
      <c r="I226" s="47"/>
      <c r="J226" s="47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</row>
    <row r="227" spans="3:29">
      <c r="C227" s="47"/>
      <c r="D227" s="47"/>
      <c r="E227" s="47"/>
      <c r="F227" s="47"/>
      <c r="G227" s="47"/>
      <c r="H227" s="47"/>
      <c r="I227" s="47"/>
      <c r="J227" s="47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</row>
    <row r="228" spans="3:29">
      <c r="C228" s="47"/>
      <c r="D228" s="47"/>
      <c r="E228" s="47"/>
      <c r="F228" s="47"/>
      <c r="G228" s="47"/>
      <c r="H228" s="47"/>
      <c r="I228" s="47"/>
      <c r="J228" s="47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</row>
    <row r="229" spans="3:29">
      <c r="C229" s="47"/>
      <c r="D229" s="47"/>
      <c r="E229" s="47"/>
      <c r="F229" s="47"/>
      <c r="G229" s="47"/>
      <c r="H229" s="47"/>
      <c r="I229" s="47"/>
      <c r="J229" s="47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</row>
    <row r="230" spans="3:29">
      <c r="C230" s="47"/>
      <c r="D230" s="47"/>
      <c r="E230" s="47"/>
      <c r="F230" s="47"/>
      <c r="G230" s="47"/>
      <c r="H230" s="47"/>
      <c r="I230" s="47"/>
      <c r="J230" s="47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</row>
    <row r="231" spans="3:29">
      <c r="C231" s="47"/>
      <c r="D231" s="47"/>
      <c r="E231" s="47"/>
      <c r="F231" s="47"/>
      <c r="G231" s="47"/>
      <c r="H231" s="47"/>
      <c r="I231" s="47"/>
      <c r="J231" s="47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</row>
    <row r="232" spans="3:29">
      <c r="C232" s="47"/>
      <c r="D232" s="47"/>
      <c r="E232" s="47"/>
      <c r="F232" s="47"/>
      <c r="G232" s="47"/>
      <c r="H232" s="47"/>
      <c r="I232" s="47"/>
      <c r="J232" s="47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</row>
    <row r="233" spans="3:29">
      <c r="C233" s="47"/>
      <c r="D233" s="47"/>
      <c r="E233" s="47"/>
      <c r="F233" s="47"/>
      <c r="G233" s="47"/>
      <c r="H233" s="47"/>
      <c r="I233" s="47"/>
      <c r="J233" s="47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</row>
    <row r="234" spans="3:29">
      <c r="C234" s="47"/>
      <c r="D234" s="47"/>
      <c r="E234" s="47"/>
      <c r="F234" s="47"/>
      <c r="G234" s="47"/>
      <c r="H234" s="47"/>
      <c r="I234" s="47"/>
      <c r="J234" s="47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</row>
    <row r="235" spans="3:29">
      <c r="C235" s="47"/>
      <c r="D235" s="47"/>
      <c r="E235" s="47"/>
      <c r="F235" s="47"/>
      <c r="G235" s="47"/>
      <c r="H235" s="47"/>
      <c r="I235" s="47"/>
      <c r="J235" s="47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</row>
    <row r="236" spans="3:29">
      <c r="C236" s="47"/>
      <c r="D236" s="47"/>
      <c r="E236" s="47"/>
      <c r="F236" s="47"/>
      <c r="G236" s="47"/>
      <c r="H236" s="47"/>
      <c r="I236" s="47"/>
      <c r="J236" s="47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</row>
    <row r="237" spans="3:29">
      <c r="C237" s="47"/>
      <c r="D237" s="47"/>
      <c r="E237" s="47"/>
      <c r="F237" s="47"/>
      <c r="G237" s="47"/>
      <c r="H237" s="47"/>
      <c r="I237" s="47"/>
      <c r="J237" s="47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</row>
    <row r="238" spans="3:29">
      <c r="C238" s="47"/>
      <c r="D238" s="47"/>
      <c r="E238" s="47"/>
      <c r="F238" s="47"/>
      <c r="G238" s="47"/>
      <c r="H238" s="47"/>
      <c r="I238" s="47"/>
      <c r="J238" s="47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</row>
    <row r="239" spans="3:29">
      <c r="C239" s="47"/>
      <c r="D239" s="47"/>
      <c r="E239" s="47"/>
      <c r="F239" s="47"/>
      <c r="G239" s="47"/>
      <c r="H239" s="47"/>
      <c r="I239" s="47"/>
      <c r="J239" s="47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</row>
    <row r="240" spans="3:29">
      <c r="C240" s="47"/>
      <c r="D240" s="47"/>
      <c r="E240" s="47"/>
      <c r="F240" s="47"/>
      <c r="G240" s="47"/>
      <c r="H240" s="47"/>
      <c r="I240" s="47"/>
      <c r="J240" s="47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</row>
    <row r="241" spans="3:29">
      <c r="C241" s="47"/>
      <c r="D241" s="47"/>
      <c r="E241" s="47"/>
      <c r="F241" s="47"/>
      <c r="G241" s="47"/>
      <c r="H241" s="47"/>
      <c r="I241" s="47"/>
      <c r="J241" s="47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</row>
    <row r="242" spans="3:29">
      <c r="C242" s="47"/>
      <c r="D242" s="47"/>
      <c r="E242" s="47"/>
      <c r="F242" s="47"/>
      <c r="G242" s="47"/>
      <c r="H242" s="47"/>
      <c r="I242" s="47"/>
      <c r="J242" s="47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</row>
    <row r="243" spans="3:29">
      <c r="C243" s="47"/>
      <c r="D243" s="47"/>
      <c r="E243" s="47"/>
      <c r="F243" s="47"/>
      <c r="G243" s="47"/>
      <c r="H243" s="47"/>
      <c r="I243" s="47"/>
      <c r="J243" s="47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</row>
    <row r="244" spans="3:29">
      <c r="C244" s="47"/>
      <c r="D244" s="47"/>
      <c r="E244" s="47"/>
      <c r="F244" s="47"/>
      <c r="G244" s="47"/>
      <c r="H244" s="47"/>
      <c r="I244" s="47"/>
      <c r="J244" s="47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</row>
    <row r="245" spans="3:29">
      <c r="C245" s="47"/>
      <c r="D245" s="47"/>
      <c r="E245" s="47"/>
      <c r="F245" s="47"/>
      <c r="G245" s="47"/>
      <c r="H245" s="47"/>
      <c r="I245" s="47"/>
      <c r="J245" s="47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</row>
    <row r="246" spans="3:29">
      <c r="C246" s="47"/>
      <c r="D246" s="47"/>
      <c r="E246" s="47"/>
      <c r="F246" s="47"/>
      <c r="G246" s="47"/>
      <c r="H246" s="47"/>
      <c r="I246" s="47"/>
      <c r="J246" s="47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</row>
    <row r="247" spans="3:29">
      <c r="C247" s="47"/>
      <c r="D247" s="47"/>
      <c r="E247" s="47"/>
      <c r="F247" s="47"/>
      <c r="G247" s="47"/>
      <c r="H247" s="47"/>
      <c r="I247" s="47"/>
      <c r="J247" s="47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</row>
    <row r="248" spans="3:29">
      <c r="C248" s="47"/>
      <c r="D248" s="47"/>
      <c r="E248" s="47"/>
      <c r="F248" s="47"/>
      <c r="G248" s="47"/>
      <c r="H248" s="47"/>
      <c r="I248" s="47"/>
      <c r="J248" s="47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</row>
    <row r="249" spans="3:29">
      <c r="C249" s="47"/>
      <c r="D249" s="47"/>
      <c r="E249" s="47"/>
      <c r="F249" s="47"/>
      <c r="G249" s="47"/>
      <c r="H249" s="47"/>
      <c r="I249" s="47"/>
      <c r="J249" s="47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</row>
    <row r="250" spans="3:29">
      <c r="C250" s="47"/>
      <c r="D250" s="47"/>
      <c r="E250" s="47"/>
      <c r="F250" s="47"/>
      <c r="G250" s="47"/>
      <c r="H250" s="47"/>
      <c r="I250" s="47"/>
      <c r="J250" s="47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</row>
    <row r="251" spans="3:29">
      <c r="C251" s="47"/>
      <c r="D251" s="47"/>
      <c r="E251" s="47"/>
      <c r="F251" s="47"/>
      <c r="G251" s="47"/>
      <c r="H251" s="47"/>
      <c r="I251" s="47"/>
      <c r="J251" s="47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</row>
    <row r="252" spans="3:29">
      <c r="C252" s="47"/>
      <c r="D252" s="47"/>
      <c r="E252" s="47"/>
      <c r="F252" s="47"/>
      <c r="G252" s="47"/>
      <c r="H252" s="47"/>
      <c r="I252" s="47"/>
      <c r="J252" s="47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</row>
    <row r="253" spans="3:29">
      <c r="C253" s="47"/>
      <c r="D253" s="47"/>
      <c r="E253" s="47"/>
      <c r="F253" s="47"/>
      <c r="G253" s="47"/>
      <c r="H253" s="47"/>
      <c r="I253" s="47"/>
      <c r="J253" s="47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</row>
    <row r="254" spans="3:29">
      <c r="C254" s="47"/>
      <c r="D254" s="47"/>
      <c r="E254" s="47"/>
      <c r="F254" s="47"/>
      <c r="G254" s="47"/>
      <c r="H254" s="47"/>
      <c r="I254" s="47"/>
      <c r="J254" s="47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</row>
    <row r="255" spans="3:29">
      <c r="C255" s="47"/>
      <c r="D255" s="47"/>
      <c r="E255" s="47"/>
      <c r="F255" s="47"/>
      <c r="G255" s="47"/>
      <c r="H255" s="47"/>
      <c r="I255" s="47"/>
      <c r="J255" s="47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</row>
    <row r="256" spans="3:29">
      <c r="C256" s="47"/>
      <c r="D256" s="47"/>
      <c r="E256" s="47"/>
      <c r="F256" s="47"/>
      <c r="G256" s="47"/>
      <c r="H256" s="47"/>
      <c r="I256" s="47"/>
      <c r="J256" s="47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</row>
    <row r="257" spans="3:29">
      <c r="C257" s="47"/>
      <c r="D257" s="47"/>
      <c r="E257" s="47"/>
      <c r="F257" s="47"/>
      <c r="G257" s="47"/>
      <c r="H257" s="47"/>
      <c r="I257" s="47"/>
      <c r="J257" s="47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</row>
    <row r="258" spans="3:29">
      <c r="C258" s="47"/>
      <c r="D258" s="47"/>
      <c r="E258" s="47"/>
      <c r="F258" s="47"/>
      <c r="G258" s="47"/>
      <c r="H258" s="47"/>
      <c r="I258" s="47"/>
      <c r="J258" s="47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</row>
    <row r="259" spans="3:29">
      <c r="C259" s="47"/>
      <c r="D259" s="47"/>
      <c r="E259" s="47"/>
      <c r="F259" s="47"/>
      <c r="G259" s="47"/>
      <c r="H259" s="47"/>
      <c r="I259" s="47"/>
      <c r="J259" s="47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</row>
    <row r="260" spans="3:29">
      <c r="C260" s="47"/>
      <c r="D260" s="47"/>
      <c r="E260" s="47"/>
      <c r="F260" s="47"/>
      <c r="G260" s="47"/>
      <c r="H260" s="47"/>
      <c r="I260" s="47"/>
      <c r="J260" s="47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</row>
    <row r="261" spans="3:29">
      <c r="C261" s="47"/>
      <c r="D261" s="47"/>
      <c r="E261" s="47"/>
      <c r="F261" s="47"/>
      <c r="G261" s="47"/>
      <c r="H261" s="47"/>
      <c r="I261" s="47"/>
      <c r="J261" s="47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</row>
    <row r="262" spans="3:29">
      <c r="C262" s="47"/>
      <c r="D262" s="47"/>
      <c r="E262" s="47"/>
      <c r="F262" s="47"/>
      <c r="G262" s="47"/>
      <c r="H262" s="47"/>
      <c r="I262" s="47"/>
      <c r="J262" s="47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</row>
    <row r="263" spans="3:29">
      <c r="C263" s="47"/>
      <c r="D263" s="47"/>
      <c r="E263" s="47"/>
      <c r="F263" s="47"/>
      <c r="G263" s="47"/>
      <c r="H263" s="47"/>
      <c r="I263" s="47"/>
      <c r="J263" s="47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</row>
    <row r="264" spans="3:29">
      <c r="C264" s="47"/>
      <c r="D264" s="47"/>
      <c r="E264" s="47"/>
      <c r="F264" s="47"/>
      <c r="G264" s="47"/>
      <c r="H264" s="47"/>
      <c r="I264" s="47"/>
      <c r="J264" s="47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</row>
    <row r="265" spans="3:29">
      <c r="C265" s="47"/>
      <c r="D265" s="47"/>
      <c r="E265" s="47"/>
      <c r="F265" s="47"/>
      <c r="G265" s="47"/>
      <c r="H265" s="47"/>
      <c r="I265" s="47"/>
      <c r="J265" s="47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</row>
    <row r="266" spans="3:29">
      <c r="C266" s="47"/>
      <c r="D266" s="47"/>
      <c r="E266" s="47"/>
      <c r="F266" s="47"/>
      <c r="G266" s="47"/>
      <c r="H266" s="47"/>
      <c r="I266" s="47"/>
      <c r="J266" s="47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</row>
    <row r="267" spans="3:29">
      <c r="C267" s="47"/>
      <c r="D267" s="47"/>
      <c r="E267" s="47"/>
      <c r="F267" s="47"/>
      <c r="G267" s="47"/>
      <c r="H267" s="47"/>
      <c r="I267" s="47"/>
      <c r="J267" s="47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</row>
    <row r="268" spans="3:29">
      <c r="C268" s="47"/>
      <c r="D268" s="47"/>
      <c r="E268" s="47"/>
      <c r="F268" s="47"/>
      <c r="G268" s="47"/>
      <c r="H268" s="47"/>
      <c r="I268" s="47"/>
      <c r="J268" s="47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</row>
    <row r="269" spans="3:29">
      <c r="C269" s="47"/>
      <c r="D269" s="47"/>
      <c r="E269" s="47"/>
      <c r="F269" s="47"/>
      <c r="G269" s="47"/>
      <c r="H269" s="47"/>
      <c r="I269" s="47"/>
      <c r="J269" s="47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</row>
    <row r="270" spans="3:29">
      <c r="C270" s="47"/>
      <c r="D270" s="47"/>
      <c r="E270" s="47"/>
      <c r="F270" s="47"/>
      <c r="G270" s="47"/>
      <c r="H270" s="47"/>
      <c r="I270" s="47"/>
      <c r="J270" s="47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</row>
    <row r="271" spans="3:29">
      <c r="C271" s="47"/>
      <c r="D271" s="47"/>
      <c r="E271" s="47"/>
      <c r="F271" s="47"/>
      <c r="G271" s="47"/>
      <c r="H271" s="47"/>
      <c r="I271" s="47"/>
      <c r="J271" s="47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</row>
    <row r="272" spans="3:29">
      <c r="C272" s="47"/>
      <c r="D272" s="47"/>
      <c r="E272" s="47"/>
      <c r="F272" s="47"/>
      <c r="G272" s="47"/>
      <c r="H272" s="47"/>
      <c r="I272" s="47"/>
      <c r="J272" s="47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</row>
    <row r="273" spans="3:29">
      <c r="C273" s="47"/>
      <c r="D273" s="47"/>
      <c r="E273" s="47"/>
      <c r="F273" s="47"/>
      <c r="G273" s="47"/>
      <c r="H273" s="47"/>
      <c r="I273" s="47"/>
      <c r="J273" s="47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</row>
    <row r="274" spans="3:29">
      <c r="C274" s="47"/>
      <c r="D274" s="47"/>
      <c r="E274" s="47"/>
      <c r="F274" s="47"/>
      <c r="G274" s="47"/>
      <c r="H274" s="47"/>
      <c r="I274" s="47"/>
      <c r="J274" s="47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</row>
    <row r="275" spans="3:29">
      <c r="C275" s="47"/>
      <c r="D275" s="47"/>
      <c r="E275" s="47"/>
      <c r="F275" s="47"/>
      <c r="G275" s="47"/>
      <c r="H275" s="47"/>
      <c r="I275" s="47"/>
      <c r="J275" s="47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</row>
    <row r="276" spans="3:29">
      <c r="C276" s="47"/>
      <c r="D276" s="47"/>
      <c r="E276" s="47"/>
      <c r="F276" s="47"/>
      <c r="G276" s="47"/>
      <c r="H276" s="47"/>
      <c r="I276" s="47"/>
      <c r="J276" s="47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</row>
    <row r="277" spans="3:29">
      <c r="C277" s="47"/>
      <c r="D277" s="47"/>
      <c r="E277" s="47"/>
      <c r="F277" s="47"/>
      <c r="G277" s="47"/>
      <c r="H277" s="47"/>
      <c r="I277" s="47"/>
      <c r="J277" s="47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</row>
    <row r="278" spans="3:29">
      <c r="C278" s="47"/>
      <c r="D278" s="47"/>
      <c r="E278" s="47"/>
      <c r="F278" s="47"/>
      <c r="G278" s="47"/>
      <c r="H278" s="47"/>
      <c r="I278" s="47"/>
      <c r="J278" s="47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</row>
    <row r="279" spans="3:29">
      <c r="C279" s="47"/>
      <c r="D279" s="47"/>
      <c r="E279" s="47"/>
      <c r="F279" s="47"/>
      <c r="G279" s="47"/>
      <c r="H279" s="47"/>
      <c r="I279" s="47"/>
      <c r="J279" s="47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</row>
    <row r="280" spans="3:29">
      <c r="C280" s="47"/>
      <c r="D280" s="47"/>
      <c r="E280" s="47"/>
      <c r="F280" s="47"/>
      <c r="G280" s="47"/>
      <c r="H280" s="47"/>
      <c r="I280" s="47"/>
      <c r="J280" s="47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</row>
    <row r="281" spans="3:29">
      <c r="C281" s="47"/>
      <c r="D281" s="47"/>
      <c r="E281" s="47"/>
      <c r="F281" s="47"/>
      <c r="G281" s="47"/>
      <c r="H281" s="47"/>
      <c r="I281" s="47"/>
      <c r="J281" s="47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</row>
    <row r="282" spans="3:29">
      <c r="C282" s="47"/>
      <c r="D282" s="47"/>
      <c r="E282" s="47"/>
      <c r="F282" s="47"/>
      <c r="G282" s="47"/>
      <c r="H282" s="47"/>
      <c r="I282" s="47"/>
      <c r="J282" s="47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</row>
    <row r="283" spans="3:29">
      <c r="C283" s="47"/>
      <c r="D283" s="47"/>
      <c r="E283" s="47"/>
      <c r="F283" s="47"/>
      <c r="G283" s="47"/>
      <c r="H283" s="47"/>
      <c r="I283" s="47"/>
      <c r="J283" s="47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</row>
    <row r="284" spans="3:29">
      <c r="C284" s="47"/>
      <c r="D284" s="47"/>
      <c r="E284" s="47"/>
      <c r="F284" s="47"/>
      <c r="G284" s="47"/>
      <c r="H284" s="47"/>
      <c r="I284" s="47"/>
      <c r="J284" s="47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</row>
    <row r="285" spans="3:29">
      <c r="C285" s="47"/>
      <c r="D285" s="47"/>
      <c r="E285" s="47"/>
      <c r="F285" s="47"/>
      <c r="G285" s="47"/>
      <c r="H285" s="47"/>
      <c r="I285" s="47"/>
      <c r="J285" s="47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</row>
    <row r="286" spans="3:29">
      <c r="C286" s="47"/>
      <c r="D286" s="47"/>
      <c r="E286" s="47"/>
      <c r="F286" s="47"/>
      <c r="G286" s="47"/>
      <c r="H286" s="47"/>
      <c r="I286" s="47"/>
      <c r="J286" s="47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</row>
    <row r="287" spans="3:29">
      <c r="C287" s="47"/>
      <c r="D287" s="47"/>
      <c r="E287" s="47"/>
      <c r="F287" s="47"/>
      <c r="G287" s="47"/>
      <c r="H287" s="47"/>
      <c r="I287" s="47"/>
      <c r="J287" s="47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</row>
    <row r="288" spans="3:29">
      <c r="C288" s="47"/>
      <c r="D288" s="47"/>
      <c r="E288" s="47"/>
      <c r="F288" s="47"/>
      <c r="G288" s="47"/>
      <c r="H288" s="47"/>
      <c r="I288" s="47"/>
      <c r="J288" s="47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</row>
    <row r="289" spans="3:29">
      <c r="C289" s="47"/>
      <c r="D289" s="47"/>
      <c r="E289" s="47"/>
      <c r="F289" s="47"/>
      <c r="G289" s="47"/>
      <c r="H289" s="47"/>
      <c r="I289" s="47"/>
      <c r="J289" s="47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</row>
    <row r="290" spans="3:29">
      <c r="C290" s="47"/>
      <c r="D290" s="47"/>
      <c r="E290" s="47"/>
      <c r="F290" s="47"/>
      <c r="G290" s="47"/>
      <c r="H290" s="47"/>
      <c r="I290" s="47"/>
      <c r="J290" s="47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</row>
    <row r="291" spans="3:29">
      <c r="C291" s="47"/>
      <c r="D291" s="47"/>
      <c r="E291" s="47"/>
      <c r="F291" s="47"/>
      <c r="G291" s="47"/>
      <c r="H291" s="47"/>
      <c r="I291" s="47"/>
      <c r="J291" s="47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</row>
    <row r="292" spans="3:29">
      <c r="C292" s="47"/>
      <c r="D292" s="47"/>
      <c r="E292" s="47"/>
      <c r="F292" s="47"/>
      <c r="G292" s="47"/>
      <c r="H292" s="47"/>
      <c r="I292" s="47"/>
      <c r="J292" s="47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</row>
    <row r="293" spans="3:29">
      <c r="C293" s="47"/>
      <c r="D293" s="47"/>
      <c r="E293" s="47"/>
      <c r="F293" s="47"/>
      <c r="G293" s="47"/>
      <c r="H293" s="47"/>
      <c r="I293" s="47"/>
      <c r="J293" s="47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</row>
    <row r="294" spans="3:29">
      <c r="C294" s="47"/>
      <c r="D294" s="47"/>
      <c r="E294" s="47"/>
      <c r="F294" s="47"/>
      <c r="G294" s="47"/>
      <c r="H294" s="47"/>
      <c r="I294" s="47"/>
      <c r="J294" s="47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</row>
    <row r="295" spans="3:29">
      <c r="C295" s="47"/>
      <c r="D295" s="47"/>
      <c r="E295" s="47"/>
      <c r="F295" s="47"/>
      <c r="G295" s="47"/>
      <c r="H295" s="47"/>
      <c r="I295" s="47"/>
      <c r="J295" s="47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</row>
    <row r="296" spans="3:29">
      <c r="C296" s="47"/>
      <c r="D296" s="47"/>
      <c r="E296" s="47"/>
      <c r="F296" s="47"/>
      <c r="G296" s="47"/>
      <c r="H296" s="47"/>
      <c r="I296" s="47"/>
      <c r="J296" s="47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</row>
    <row r="297" spans="3:29">
      <c r="C297" s="47"/>
      <c r="D297" s="47"/>
      <c r="E297" s="47"/>
      <c r="F297" s="47"/>
      <c r="G297" s="47"/>
      <c r="H297" s="47"/>
      <c r="I297" s="47"/>
      <c r="J297" s="47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</row>
    <row r="298" spans="3:29">
      <c r="C298" s="47"/>
      <c r="D298" s="47"/>
      <c r="E298" s="47"/>
      <c r="F298" s="47"/>
      <c r="G298" s="47"/>
      <c r="H298" s="47"/>
      <c r="I298" s="47"/>
      <c r="J298" s="47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</row>
    <row r="299" spans="3:29">
      <c r="C299" s="47"/>
      <c r="D299" s="47"/>
      <c r="E299" s="47"/>
      <c r="F299" s="47"/>
      <c r="G299" s="47"/>
      <c r="H299" s="47"/>
      <c r="I299" s="47"/>
      <c r="J299" s="47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</row>
    <row r="300" spans="3:29">
      <c r="C300" s="47"/>
      <c r="D300" s="47"/>
      <c r="E300" s="47"/>
      <c r="F300" s="47"/>
      <c r="G300" s="47"/>
      <c r="H300" s="47"/>
      <c r="I300" s="47"/>
      <c r="J300" s="47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</row>
    <row r="301" spans="3:29">
      <c r="C301" s="47"/>
      <c r="D301" s="47"/>
      <c r="E301" s="47"/>
      <c r="F301" s="47"/>
      <c r="G301" s="47"/>
      <c r="H301" s="47"/>
      <c r="I301" s="47"/>
      <c r="J301" s="47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</row>
    <row r="302" spans="3:29">
      <c r="C302" s="47"/>
      <c r="D302" s="47"/>
      <c r="E302" s="47"/>
      <c r="F302" s="47"/>
      <c r="G302" s="47"/>
      <c r="H302" s="47"/>
      <c r="I302" s="47"/>
      <c r="J302" s="47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</row>
    <row r="303" spans="3:29">
      <c r="C303" s="47"/>
      <c r="D303" s="47"/>
      <c r="E303" s="47"/>
      <c r="F303" s="47"/>
      <c r="G303" s="47"/>
      <c r="H303" s="47"/>
      <c r="I303" s="47"/>
      <c r="J303" s="47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</row>
    <row r="304" spans="3:29">
      <c r="C304" s="47"/>
      <c r="D304" s="47"/>
      <c r="E304" s="47"/>
      <c r="F304" s="47"/>
      <c r="G304" s="47"/>
      <c r="H304" s="47"/>
      <c r="I304" s="47"/>
      <c r="J304" s="47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</row>
    <row r="305" spans="3:29">
      <c r="C305" s="47"/>
      <c r="D305" s="47"/>
      <c r="E305" s="47"/>
      <c r="F305" s="47"/>
      <c r="G305" s="47"/>
      <c r="H305" s="47"/>
      <c r="I305" s="47"/>
      <c r="J305" s="47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</row>
    <row r="306" spans="3:29">
      <c r="C306" s="47"/>
      <c r="D306" s="47"/>
      <c r="E306" s="47"/>
      <c r="F306" s="47"/>
      <c r="G306" s="47"/>
      <c r="H306" s="47"/>
      <c r="I306" s="47"/>
      <c r="J306" s="47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</row>
    <row r="307" spans="3:29">
      <c r="C307" s="47"/>
      <c r="D307" s="47"/>
      <c r="E307" s="47"/>
      <c r="F307" s="47"/>
      <c r="G307" s="47"/>
      <c r="H307" s="47"/>
      <c r="I307" s="47"/>
      <c r="J307" s="47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</row>
    <row r="308" spans="3:29">
      <c r="C308" s="47"/>
      <c r="D308" s="47"/>
      <c r="E308" s="47"/>
      <c r="F308" s="47"/>
      <c r="G308" s="47"/>
      <c r="H308" s="47"/>
      <c r="I308" s="47"/>
      <c r="J308" s="47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</row>
    <row r="309" spans="3:29">
      <c r="C309" s="47"/>
      <c r="D309" s="47"/>
      <c r="E309" s="47"/>
      <c r="F309" s="47"/>
      <c r="G309" s="47"/>
      <c r="H309" s="47"/>
      <c r="I309" s="47"/>
      <c r="J309" s="47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</row>
    <row r="310" spans="3:29">
      <c r="C310" s="47"/>
      <c r="D310" s="47"/>
      <c r="E310" s="47"/>
      <c r="F310" s="47"/>
      <c r="G310" s="47"/>
      <c r="H310" s="47"/>
      <c r="I310" s="47"/>
      <c r="J310" s="47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</row>
    <row r="311" spans="3:29">
      <c r="C311" s="47"/>
      <c r="D311" s="47"/>
      <c r="E311" s="47"/>
      <c r="F311" s="47"/>
      <c r="G311" s="47"/>
      <c r="H311" s="47"/>
      <c r="I311" s="47"/>
      <c r="J311" s="47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</row>
    <row r="312" spans="3:29">
      <c r="C312" s="47"/>
      <c r="D312" s="47"/>
      <c r="E312" s="47"/>
      <c r="F312" s="47"/>
      <c r="G312" s="47"/>
      <c r="H312" s="47"/>
      <c r="I312" s="47"/>
      <c r="J312" s="47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</row>
    <row r="313" spans="3:29">
      <c r="C313" s="47"/>
      <c r="D313" s="47"/>
      <c r="E313" s="47"/>
      <c r="F313" s="47"/>
      <c r="G313" s="47"/>
      <c r="H313" s="47"/>
      <c r="I313" s="47"/>
      <c r="J313" s="47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</row>
    <row r="314" spans="3:29">
      <c r="C314" s="47"/>
      <c r="D314" s="47"/>
      <c r="E314" s="47"/>
      <c r="F314" s="47"/>
      <c r="G314" s="47"/>
      <c r="H314" s="47"/>
      <c r="I314" s="47"/>
      <c r="J314" s="47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</row>
    <row r="315" spans="3:29">
      <c r="C315" s="47"/>
      <c r="D315" s="47"/>
      <c r="E315" s="47"/>
      <c r="F315" s="47"/>
      <c r="G315" s="47"/>
      <c r="H315" s="47"/>
      <c r="I315" s="47"/>
      <c r="J315" s="47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</row>
    <row r="316" spans="3:29">
      <c r="C316" s="47"/>
      <c r="D316" s="47"/>
      <c r="E316" s="47"/>
      <c r="F316" s="47"/>
      <c r="G316" s="47"/>
      <c r="H316" s="47"/>
      <c r="I316" s="47"/>
      <c r="J316" s="47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</row>
    <row r="317" spans="3:29">
      <c r="C317" s="47"/>
      <c r="D317" s="47"/>
      <c r="E317" s="47"/>
      <c r="F317" s="47"/>
      <c r="G317" s="47"/>
      <c r="H317" s="47"/>
      <c r="I317" s="47"/>
      <c r="J317" s="47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</row>
    <row r="318" spans="3:29">
      <c r="C318" s="47"/>
      <c r="D318" s="47"/>
      <c r="E318" s="47"/>
      <c r="F318" s="47"/>
      <c r="G318" s="47"/>
      <c r="H318" s="47"/>
      <c r="I318" s="47"/>
      <c r="J318" s="47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</row>
    <row r="319" spans="3:29">
      <c r="C319" s="47"/>
      <c r="D319" s="47"/>
      <c r="E319" s="47"/>
      <c r="F319" s="47"/>
      <c r="G319" s="47"/>
      <c r="H319" s="47"/>
      <c r="I319" s="47"/>
      <c r="J319" s="47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</row>
    <row r="320" spans="3:29">
      <c r="C320" s="47"/>
      <c r="D320" s="47"/>
      <c r="E320" s="47"/>
      <c r="F320" s="47"/>
      <c r="G320" s="47"/>
      <c r="H320" s="47"/>
      <c r="I320" s="47"/>
      <c r="J320" s="47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</row>
    <row r="321" spans="3:29">
      <c r="C321" s="47"/>
      <c r="D321" s="47"/>
      <c r="E321" s="47"/>
      <c r="F321" s="47"/>
      <c r="G321" s="47"/>
      <c r="H321" s="47"/>
      <c r="I321" s="47"/>
      <c r="J321" s="47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</row>
    <row r="322" spans="3:29">
      <c r="C322" s="47"/>
      <c r="D322" s="47"/>
      <c r="E322" s="47"/>
      <c r="F322" s="47"/>
      <c r="G322" s="47"/>
      <c r="H322" s="47"/>
      <c r="I322" s="47"/>
      <c r="J322" s="47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</row>
    <row r="323" spans="3:29">
      <c r="C323" s="47"/>
      <c r="D323" s="47"/>
      <c r="E323" s="47"/>
      <c r="F323" s="47"/>
      <c r="G323" s="47"/>
      <c r="H323" s="47"/>
      <c r="I323" s="47"/>
      <c r="J323" s="47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</row>
    <row r="324" spans="3:29">
      <c r="C324" s="47"/>
      <c r="D324" s="47"/>
      <c r="E324" s="47"/>
      <c r="F324" s="47"/>
      <c r="G324" s="47"/>
      <c r="H324" s="47"/>
      <c r="I324" s="47"/>
      <c r="J324" s="47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</row>
    <row r="325" spans="3:29">
      <c r="C325" s="47"/>
      <c r="D325" s="47"/>
      <c r="E325" s="47"/>
      <c r="F325" s="47"/>
      <c r="G325" s="47"/>
      <c r="H325" s="47"/>
      <c r="I325" s="47"/>
      <c r="J325" s="47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</row>
    <row r="326" spans="3:29">
      <c r="C326" s="47"/>
      <c r="D326" s="47"/>
      <c r="E326" s="47"/>
      <c r="F326" s="47"/>
      <c r="G326" s="47"/>
      <c r="H326" s="47"/>
      <c r="I326" s="47"/>
      <c r="J326" s="47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</row>
    <row r="327" spans="3:29">
      <c r="C327" s="47"/>
      <c r="D327" s="47"/>
      <c r="E327" s="47"/>
      <c r="F327" s="47"/>
      <c r="G327" s="47"/>
      <c r="H327" s="47"/>
      <c r="I327" s="47"/>
      <c r="J327" s="47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</row>
    <row r="328" spans="3:29">
      <c r="C328" s="47"/>
      <c r="D328" s="47"/>
      <c r="E328" s="47"/>
      <c r="F328" s="47"/>
      <c r="G328" s="47"/>
      <c r="H328" s="47"/>
      <c r="I328" s="47"/>
      <c r="J328" s="47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</row>
    <row r="329" spans="3:29">
      <c r="C329" s="47"/>
      <c r="D329" s="47"/>
      <c r="E329" s="47"/>
      <c r="F329" s="47"/>
      <c r="G329" s="47"/>
      <c r="H329" s="47"/>
      <c r="I329" s="47"/>
      <c r="J329" s="47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</row>
    <row r="330" spans="3:29">
      <c r="C330" s="47"/>
      <c r="D330" s="47"/>
      <c r="E330" s="47"/>
      <c r="F330" s="47"/>
      <c r="G330" s="47"/>
      <c r="H330" s="47"/>
      <c r="I330" s="47"/>
      <c r="J330" s="47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</row>
    <row r="331" spans="3:29">
      <c r="C331" s="47"/>
      <c r="D331" s="47"/>
      <c r="E331" s="47"/>
      <c r="F331" s="47"/>
      <c r="G331" s="47"/>
      <c r="H331" s="47"/>
      <c r="I331" s="47"/>
      <c r="J331" s="47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</row>
    <row r="332" spans="3:29">
      <c r="C332" s="47"/>
      <c r="D332" s="47"/>
      <c r="E332" s="47"/>
      <c r="F332" s="47"/>
      <c r="G332" s="47"/>
      <c r="H332" s="47"/>
      <c r="I332" s="47"/>
      <c r="J332" s="47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</row>
    <row r="333" spans="3:29">
      <c r="C333" s="47"/>
      <c r="D333" s="47"/>
      <c r="E333" s="47"/>
      <c r="F333" s="47"/>
      <c r="G333" s="47"/>
      <c r="H333" s="47"/>
      <c r="I333" s="47"/>
      <c r="J333" s="47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</row>
    <row r="334" spans="3:29">
      <c r="C334" s="47"/>
      <c r="D334" s="47"/>
      <c r="E334" s="47"/>
      <c r="F334" s="47"/>
      <c r="G334" s="47"/>
      <c r="H334" s="47"/>
      <c r="I334" s="47"/>
      <c r="J334" s="47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</row>
    <row r="335" spans="3:29">
      <c r="C335" s="47"/>
      <c r="D335" s="47"/>
      <c r="E335" s="47"/>
      <c r="F335" s="47"/>
      <c r="G335" s="47"/>
      <c r="H335" s="47"/>
      <c r="I335" s="47"/>
      <c r="J335" s="47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</row>
    <row r="336" spans="3:29">
      <c r="C336" s="47"/>
      <c r="D336" s="47"/>
      <c r="E336" s="47"/>
      <c r="F336" s="47"/>
      <c r="G336" s="47"/>
      <c r="H336" s="47"/>
      <c r="I336" s="47"/>
      <c r="J336" s="47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</row>
    <row r="337" spans="3:29">
      <c r="C337" s="47"/>
      <c r="D337" s="47"/>
      <c r="E337" s="47"/>
      <c r="F337" s="47"/>
      <c r="G337" s="47"/>
      <c r="H337" s="47"/>
      <c r="I337" s="47"/>
      <c r="J337" s="47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</row>
    <row r="338" spans="3:29">
      <c r="C338" s="47"/>
      <c r="D338" s="47"/>
      <c r="E338" s="47"/>
      <c r="F338" s="47"/>
      <c r="G338" s="47"/>
      <c r="H338" s="47"/>
      <c r="I338" s="47"/>
      <c r="J338" s="47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</row>
    <row r="339" spans="3:29">
      <c r="C339" s="47"/>
      <c r="D339" s="47"/>
      <c r="E339" s="47"/>
      <c r="F339" s="47"/>
      <c r="G339" s="47"/>
      <c r="H339" s="47"/>
      <c r="I339" s="47"/>
      <c r="J339" s="47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</row>
    <row r="340" spans="3:29">
      <c r="C340" s="47"/>
      <c r="D340" s="47"/>
      <c r="E340" s="47"/>
      <c r="F340" s="47"/>
      <c r="G340" s="47"/>
      <c r="H340" s="47"/>
      <c r="I340" s="47"/>
      <c r="J340" s="47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</row>
    <row r="341" spans="3:29">
      <c r="C341" s="47"/>
      <c r="D341" s="47"/>
      <c r="E341" s="47"/>
      <c r="F341" s="47"/>
      <c r="G341" s="47"/>
      <c r="H341" s="47"/>
      <c r="I341" s="47"/>
      <c r="J341" s="47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</row>
    <row r="342" spans="3:29">
      <c r="C342" s="47"/>
      <c r="D342" s="47"/>
      <c r="E342" s="47"/>
      <c r="F342" s="47"/>
      <c r="G342" s="47"/>
      <c r="H342" s="47"/>
      <c r="I342" s="47"/>
      <c r="J342" s="47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</row>
    <row r="343" spans="3:29">
      <c r="C343" s="47"/>
      <c r="D343" s="47"/>
      <c r="E343" s="47"/>
      <c r="F343" s="47"/>
      <c r="G343" s="47"/>
      <c r="H343" s="47"/>
      <c r="I343" s="47"/>
      <c r="J343" s="47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</row>
    <row r="344" spans="3:29">
      <c r="C344" s="47"/>
      <c r="D344" s="47"/>
      <c r="E344" s="47"/>
      <c r="F344" s="47"/>
      <c r="G344" s="47"/>
      <c r="H344" s="47"/>
      <c r="I344" s="47"/>
      <c r="J344" s="47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</row>
    <row r="345" spans="3:29">
      <c r="C345" s="47"/>
      <c r="D345" s="47"/>
      <c r="E345" s="47"/>
      <c r="F345" s="47"/>
      <c r="G345" s="47"/>
      <c r="H345" s="47"/>
      <c r="I345" s="47"/>
      <c r="J345" s="47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</row>
    <row r="346" spans="3:29">
      <c r="C346" s="47"/>
      <c r="D346" s="47"/>
      <c r="E346" s="47"/>
      <c r="F346" s="47"/>
      <c r="G346" s="47"/>
      <c r="H346" s="47"/>
      <c r="I346" s="47"/>
      <c r="J346" s="47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</row>
    <row r="347" spans="3:29">
      <c r="C347" s="47"/>
      <c r="D347" s="47"/>
      <c r="E347" s="47"/>
      <c r="F347" s="47"/>
      <c r="G347" s="47"/>
      <c r="H347" s="47"/>
      <c r="I347" s="47"/>
      <c r="J347" s="47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</row>
    <row r="348" spans="3:29">
      <c r="C348" s="47"/>
      <c r="D348" s="47"/>
      <c r="E348" s="47"/>
      <c r="F348" s="47"/>
      <c r="G348" s="47"/>
      <c r="H348" s="47"/>
      <c r="I348" s="47"/>
      <c r="J348" s="47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</row>
    <row r="349" spans="3:29">
      <c r="C349" s="47"/>
      <c r="D349" s="47"/>
      <c r="E349" s="47"/>
      <c r="F349" s="47"/>
      <c r="G349" s="47"/>
      <c r="H349" s="47"/>
      <c r="I349" s="47"/>
      <c r="J349" s="47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</row>
    <row r="350" spans="3:29">
      <c r="C350" s="47"/>
      <c r="D350" s="47"/>
      <c r="E350" s="47"/>
      <c r="F350" s="47"/>
      <c r="G350" s="47"/>
      <c r="H350" s="47"/>
      <c r="I350" s="47"/>
      <c r="J350" s="47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</row>
    <row r="351" spans="3:29">
      <c r="C351" s="47"/>
      <c r="D351" s="47"/>
      <c r="E351" s="47"/>
      <c r="F351" s="47"/>
      <c r="G351" s="47"/>
      <c r="H351" s="47"/>
      <c r="I351" s="47"/>
      <c r="J351" s="47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</row>
    <row r="352" spans="3:29">
      <c r="C352" s="47"/>
      <c r="D352" s="47"/>
      <c r="E352" s="47"/>
      <c r="F352" s="47"/>
      <c r="G352" s="47"/>
      <c r="H352" s="47"/>
      <c r="I352" s="47"/>
      <c r="J352" s="47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</row>
    <row r="353" spans="3:29">
      <c r="C353" s="47"/>
      <c r="D353" s="47"/>
      <c r="E353" s="47"/>
      <c r="F353" s="47"/>
      <c r="G353" s="47"/>
      <c r="H353" s="47"/>
      <c r="I353" s="47"/>
      <c r="J353" s="47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</row>
    <row r="354" spans="3:29">
      <c r="C354" s="47"/>
      <c r="D354" s="47"/>
      <c r="E354" s="47"/>
      <c r="F354" s="47"/>
      <c r="G354" s="47"/>
      <c r="H354" s="47"/>
      <c r="I354" s="47"/>
      <c r="J354" s="47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</row>
    <row r="355" spans="3:29">
      <c r="C355" s="47"/>
      <c r="D355" s="47"/>
      <c r="E355" s="47"/>
      <c r="F355" s="47"/>
      <c r="G355" s="47"/>
      <c r="H355" s="47"/>
      <c r="I355" s="47"/>
      <c r="J355" s="47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</row>
    <row r="356" spans="3:29">
      <c r="C356" s="47"/>
      <c r="D356" s="47"/>
      <c r="E356" s="47"/>
      <c r="F356" s="47"/>
      <c r="G356" s="47"/>
      <c r="H356" s="47"/>
      <c r="I356" s="47"/>
      <c r="J356" s="47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</row>
    <row r="357" spans="3:29">
      <c r="C357" s="47"/>
      <c r="D357" s="47"/>
      <c r="E357" s="47"/>
      <c r="F357" s="47"/>
      <c r="G357" s="47"/>
      <c r="H357" s="47"/>
      <c r="I357" s="47"/>
      <c r="J357" s="47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</row>
    <row r="358" spans="3:29">
      <c r="C358" s="47"/>
      <c r="D358" s="47"/>
      <c r="E358" s="47"/>
      <c r="F358" s="47"/>
      <c r="G358" s="47"/>
      <c r="H358" s="47"/>
      <c r="I358" s="47"/>
      <c r="J358" s="47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</row>
    <row r="359" spans="3:29">
      <c r="C359" s="47"/>
      <c r="D359" s="47"/>
      <c r="E359" s="47"/>
      <c r="F359" s="47"/>
      <c r="G359" s="47"/>
      <c r="H359" s="47"/>
      <c r="I359" s="47"/>
      <c r="J359" s="47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</row>
    <row r="360" spans="3:29">
      <c r="C360" s="47"/>
      <c r="D360" s="47"/>
      <c r="E360" s="47"/>
      <c r="F360" s="47"/>
      <c r="G360" s="47"/>
      <c r="H360" s="47"/>
      <c r="I360" s="47"/>
      <c r="J360" s="47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</row>
    <row r="361" spans="3:29">
      <c r="C361" s="47"/>
      <c r="D361" s="47"/>
      <c r="E361" s="47"/>
      <c r="F361" s="47"/>
      <c r="G361" s="47"/>
      <c r="H361" s="47"/>
      <c r="I361" s="47"/>
      <c r="J361" s="47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</row>
    <row r="362" spans="3:29">
      <c r="C362" s="47"/>
      <c r="D362" s="47"/>
      <c r="E362" s="47"/>
      <c r="F362" s="47"/>
      <c r="G362" s="47"/>
      <c r="H362" s="47"/>
      <c r="I362" s="47"/>
      <c r="J362" s="47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</row>
    <row r="363" spans="3:29">
      <c r="C363" s="47"/>
      <c r="D363" s="47"/>
      <c r="E363" s="47"/>
      <c r="F363" s="47"/>
      <c r="G363" s="47"/>
      <c r="H363" s="47"/>
      <c r="I363" s="47"/>
      <c r="J363" s="47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</row>
    <row r="364" spans="3:29">
      <c r="C364" s="47"/>
      <c r="D364" s="47"/>
      <c r="E364" s="47"/>
      <c r="F364" s="47"/>
      <c r="G364" s="47"/>
      <c r="H364" s="47"/>
      <c r="I364" s="47"/>
      <c r="J364" s="47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</row>
    <row r="365" spans="3:29">
      <c r="C365" s="47"/>
      <c r="D365" s="47"/>
      <c r="E365" s="47"/>
      <c r="F365" s="47"/>
      <c r="G365" s="47"/>
      <c r="H365" s="47"/>
      <c r="I365" s="47"/>
      <c r="J365" s="47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</row>
    <row r="366" spans="3:29">
      <c r="C366" s="47"/>
      <c r="D366" s="47"/>
      <c r="E366" s="47"/>
      <c r="F366" s="47"/>
      <c r="G366" s="47"/>
      <c r="H366" s="47"/>
      <c r="I366" s="47"/>
      <c r="J366" s="47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</row>
    <row r="367" spans="3:29">
      <c r="C367" s="47"/>
      <c r="D367" s="47"/>
      <c r="E367" s="47"/>
      <c r="F367" s="47"/>
      <c r="G367" s="47"/>
      <c r="H367" s="47"/>
      <c r="I367" s="47"/>
      <c r="J367" s="47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</row>
    <row r="368" spans="3:29">
      <c r="C368" s="47"/>
      <c r="D368" s="47"/>
      <c r="E368" s="47"/>
      <c r="F368" s="47"/>
      <c r="G368" s="47"/>
      <c r="H368" s="47"/>
      <c r="I368" s="47"/>
      <c r="J368" s="47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</row>
    <row r="369" spans="3:29">
      <c r="C369" s="47"/>
      <c r="D369" s="47"/>
      <c r="E369" s="47"/>
      <c r="F369" s="47"/>
      <c r="G369" s="47"/>
      <c r="H369" s="47"/>
      <c r="I369" s="47"/>
      <c r="J369" s="47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</row>
    <row r="370" spans="3:29">
      <c r="C370" s="47"/>
      <c r="D370" s="47"/>
      <c r="E370" s="47"/>
      <c r="F370" s="47"/>
      <c r="G370" s="47"/>
      <c r="H370" s="47"/>
      <c r="I370" s="47"/>
      <c r="J370" s="47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</row>
    <row r="371" spans="3:29">
      <c r="C371" s="47"/>
      <c r="D371" s="47"/>
      <c r="E371" s="47"/>
      <c r="F371" s="47"/>
      <c r="G371" s="47"/>
      <c r="H371" s="47"/>
      <c r="I371" s="47"/>
      <c r="J371" s="47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</row>
    <row r="372" spans="3:29">
      <c r="C372" s="47"/>
      <c r="D372" s="47"/>
      <c r="E372" s="47"/>
      <c r="F372" s="47"/>
      <c r="G372" s="47"/>
      <c r="H372" s="47"/>
      <c r="I372" s="47"/>
      <c r="J372" s="47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</row>
    <row r="373" spans="3:29">
      <c r="C373" s="47"/>
      <c r="D373" s="47"/>
      <c r="E373" s="47"/>
      <c r="F373" s="47"/>
      <c r="G373" s="47"/>
      <c r="H373" s="47"/>
      <c r="I373" s="47"/>
      <c r="J373" s="47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</row>
    <row r="374" spans="3:29">
      <c r="C374" s="47"/>
      <c r="D374" s="47"/>
      <c r="E374" s="47"/>
      <c r="F374" s="47"/>
      <c r="G374" s="47"/>
      <c r="H374" s="47"/>
      <c r="I374" s="47"/>
      <c r="J374" s="47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</row>
    <row r="375" spans="3:29">
      <c r="C375" s="47"/>
      <c r="D375" s="47"/>
      <c r="E375" s="47"/>
      <c r="F375" s="47"/>
      <c r="G375" s="47"/>
      <c r="H375" s="47"/>
      <c r="I375" s="47"/>
      <c r="J375" s="47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</row>
    <row r="376" spans="3:29">
      <c r="C376" s="47"/>
      <c r="D376" s="47"/>
      <c r="E376" s="47"/>
      <c r="F376" s="47"/>
      <c r="G376" s="47"/>
      <c r="H376" s="47"/>
      <c r="I376" s="47"/>
      <c r="J376" s="47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</row>
    <row r="377" spans="3:29">
      <c r="C377" s="47"/>
      <c r="D377" s="47"/>
      <c r="E377" s="47"/>
      <c r="F377" s="47"/>
      <c r="G377" s="47"/>
      <c r="H377" s="47"/>
      <c r="I377" s="47"/>
      <c r="J377" s="47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</row>
    <row r="378" spans="3:29">
      <c r="C378" s="47"/>
      <c r="D378" s="47"/>
      <c r="E378" s="47"/>
      <c r="F378" s="47"/>
      <c r="G378" s="47"/>
      <c r="H378" s="47"/>
      <c r="I378" s="47"/>
      <c r="J378" s="47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</row>
    <row r="379" spans="3:29">
      <c r="C379" s="47"/>
      <c r="D379" s="47"/>
      <c r="E379" s="47"/>
      <c r="F379" s="47"/>
      <c r="G379" s="47"/>
      <c r="H379" s="47"/>
      <c r="I379" s="47"/>
      <c r="J379" s="47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</row>
    <row r="380" spans="3:29">
      <c r="C380" s="47"/>
      <c r="D380" s="47"/>
      <c r="E380" s="47"/>
      <c r="F380" s="47"/>
      <c r="G380" s="47"/>
      <c r="H380" s="47"/>
      <c r="I380" s="47"/>
      <c r="J380" s="47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</row>
    <row r="381" spans="3:29">
      <c r="C381" s="47"/>
      <c r="D381" s="47"/>
      <c r="E381" s="47"/>
      <c r="F381" s="47"/>
      <c r="G381" s="47"/>
      <c r="H381" s="47"/>
      <c r="I381" s="47"/>
      <c r="J381" s="47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</row>
    <row r="382" spans="3:29">
      <c r="C382" s="47"/>
      <c r="D382" s="47"/>
      <c r="E382" s="47"/>
      <c r="F382" s="47"/>
      <c r="G382" s="47"/>
      <c r="H382" s="47"/>
      <c r="I382" s="47"/>
      <c r="J382" s="47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</row>
    <row r="383" spans="3:29">
      <c r="C383" s="47"/>
      <c r="D383" s="47"/>
      <c r="E383" s="47"/>
      <c r="F383" s="47"/>
      <c r="G383" s="47"/>
      <c r="H383" s="47"/>
      <c r="I383" s="47"/>
      <c r="J383" s="47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</row>
    <row r="384" spans="3:29">
      <c r="C384" s="47"/>
      <c r="D384" s="47"/>
      <c r="E384" s="47"/>
      <c r="F384" s="47"/>
      <c r="G384" s="47"/>
      <c r="H384" s="47"/>
      <c r="I384" s="47"/>
      <c r="J384" s="47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</row>
    <row r="385" spans="3:29">
      <c r="C385" s="47"/>
      <c r="D385" s="47"/>
      <c r="E385" s="47"/>
      <c r="F385" s="47"/>
      <c r="G385" s="47"/>
      <c r="H385" s="47"/>
      <c r="I385" s="47"/>
      <c r="J385" s="47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</row>
    <row r="386" spans="3:29">
      <c r="C386" s="47"/>
      <c r="D386" s="47"/>
      <c r="E386" s="47"/>
      <c r="F386" s="47"/>
      <c r="G386" s="47"/>
      <c r="H386" s="47"/>
      <c r="I386" s="47"/>
      <c r="J386" s="47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</row>
    <row r="387" spans="3:29">
      <c r="C387" s="47"/>
      <c r="D387" s="47"/>
      <c r="E387" s="47"/>
      <c r="F387" s="47"/>
      <c r="G387" s="47"/>
      <c r="H387" s="47"/>
      <c r="I387" s="47"/>
      <c r="J387" s="47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</row>
    <row r="388" spans="3:29">
      <c r="C388" s="47"/>
      <c r="D388" s="47"/>
      <c r="E388" s="47"/>
      <c r="F388" s="47"/>
      <c r="G388" s="47"/>
      <c r="H388" s="47"/>
      <c r="I388" s="47"/>
      <c r="J388" s="47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</row>
    <row r="389" spans="3:29">
      <c r="C389" s="47"/>
      <c r="D389" s="47"/>
      <c r="E389" s="47"/>
      <c r="F389" s="47"/>
      <c r="G389" s="47"/>
      <c r="H389" s="47"/>
      <c r="I389" s="47"/>
      <c r="J389" s="47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</row>
    <row r="390" spans="3:29">
      <c r="C390" s="47"/>
      <c r="D390" s="47"/>
      <c r="E390" s="47"/>
      <c r="F390" s="47"/>
      <c r="G390" s="47"/>
      <c r="H390" s="47"/>
      <c r="I390" s="47"/>
      <c r="J390" s="47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</row>
    <row r="391" spans="3:29">
      <c r="C391" s="47"/>
      <c r="D391" s="47"/>
      <c r="E391" s="47"/>
      <c r="F391" s="47"/>
      <c r="G391" s="47"/>
      <c r="H391" s="47"/>
      <c r="I391" s="47"/>
      <c r="J391" s="47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</row>
    <row r="392" spans="3:29">
      <c r="C392" s="47"/>
      <c r="D392" s="47"/>
      <c r="E392" s="47"/>
      <c r="F392" s="47"/>
      <c r="G392" s="47"/>
      <c r="H392" s="47"/>
      <c r="I392" s="47"/>
      <c r="J392" s="47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</row>
    <row r="393" spans="3:29">
      <c r="C393" s="47"/>
      <c r="D393" s="47"/>
      <c r="E393" s="47"/>
      <c r="F393" s="47"/>
      <c r="G393" s="47"/>
      <c r="H393" s="47"/>
      <c r="I393" s="47"/>
      <c r="J393" s="47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</row>
    <row r="394" spans="3:29">
      <c r="C394" s="47"/>
      <c r="D394" s="47"/>
      <c r="E394" s="47"/>
      <c r="F394" s="47"/>
      <c r="G394" s="47"/>
      <c r="H394" s="47"/>
      <c r="I394" s="47"/>
      <c r="J394" s="47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</row>
    <row r="395" spans="3:29">
      <c r="C395" s="47"/>
      <c r="D395" s="47"/>
      <c r="E395" s="47"/>
      <c r="F395" s="47"/>
      <c r="G395" s="47"/>
      <c r="H395" s="47"/>
      <c r="I395" s="47"/>
      <c r="J395" s="47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</row>
    <row r="396" spans="3:29">
      <c r="C396" s="47"/>
      <c r="D396" s="47"/>
      <c r="E396" s="47"/>
      <c r="F396" s="47"/>
      <c r="G396" s="47"/>
      <c r="H396" s="47"/>
      <c r="I396" s="47"/>
      <c r="J396" s="47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</row>
    <row r="397" spans="3:29">
      <c r="C397" s="47"/>
      <c r="D397" s="47"/>
      <c r="E397" s="47"/>
      <c r="F397" s="47"/>
      <c r="G397" s="47"/>
      <c r="H397" s="47"/>
      <c r="I397" s="47"/>
      <c r="J397" s="47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</row>
    <row r="398" spans="3:29">
      <c r="C398" s="47"/>
      <c r="D398" s="47"/>
      <c r="E398" s="47"/>
      <c r="F398" s="47"/>
      <c r="G398" s="47"/>
      <c r="H398" s="47"/>
      <c r="I398" s="47"/>
      <c r="J398" s="47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</row>
    <row r="399" spans="3:29">
      <c r="C399" s="47"/>
      <c r="D399" s="47"/>
      <c r="E399" s="47"/>
      <c r="F399" s="47"/>
      <c r="G399" s="47"/>
      <c r="H399" s="47"/>
      <c r="I399" s="47"/>
      <c r="J399" s="47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</row>
    <row r="400" spans="3:29">
      <c r="C400" s="47"/>
      <c r="D400" s="47"/>
      <c r="E400" s="47"/>
      <c r="F400" s="47"/>
      <c r="G400" s="47"/>
      <c r="H400" s="47"/>
      <c r="I400" s="47"/>
      <c r="J400" s="47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</row>
    <row r="401" spans="3:29">
      <c r="C401" s="47"/>
      <c r="D401" s="47"/>
      <c r="E401" s="47"/>
      <c r="F401" s="47"/>
      <c r="G401" s="47"/>
      <c r="H401" s="47"/>
      <c r="I401" s="47"/>
      <c r="J401" s="47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</row>
    <row r="402" spans="3:29">
      <c r="C402" s="47"/>
      <c r="D402" s="47"/>
      <c r="E402" s="47"/>
      <c r="F402" s="47"/>
      <c r="G402" s="47"/>
      <c r="H402" s="47"/>
      <c r="I402" s="47"/>
      <c r="J402" s="47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</row>
    <row r="403" spans="3:29">
      <c r="C403" s="48"/>
      <c r="D403" s="48"/>
      <c r="E403" s="48"/>
      <c r="F403" s="48"/>
      <c r="G403" s="48"/>
      <c r="H403" s="48"/>
      <c r="I403" s="48"/>
      <c r="J403" s="4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</row>
    <row r="404" spans="3:29">
      <c r="C404" s="48"/>
      <c r="D404" s="48"/>
      <c r="E404" s="48"/>
      <c r="F404" s="48"/>
      <c r="G404" s="48"/>
      <c r="H404" s="48"/>
      <c r="I404" s="48"/>
      <c r="J404" s="4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</row>
    <row r="405" spans="3:29">
      <c r="C405" s="48"/>
      <c r="D405" s="48"/>
      <c r="E405" s="48"/>
      <c r="F405" s="48"/>
      <c r="G405" s="48"/>
      <c r="H405" s="48"/>
      <c r="I405" s="48"/>
      <c r="J405" s="4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</row>
    <row r="406" spans="3:29">
      <c r="C406" s="48"/>
      <c r="D406" s="48"/>
      <c r="E406" s="48"/>
      <c r="F406" s="48"/>
      <c r="G406" s="48"/>
      <c r="H406" s="48"/>
      <c r="I406" s="48"/>
      <c r="J406" s="4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</row>
    <row r="407" spans="3:29">
      <c r="C407" s="48"/>
      <c r="D407" s="48"/>
      <c r="E407" s="48"/>
      <c r="F407" s="48"/>
      <c r="G407" s="48"/>
      <c r="H407" s="48"/>
      <c r="I407" s="48"/>
      <c r="J407" s="4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</row>
    <row r="408" spans="3:29">
      <c r="C408" s="48"/>
      <c r="D408" s="48"/>
      <c r="E408" s="48"/>
      <c r="F408" s="48"/>
      <c r="G408" s="48"/>
      <c r="H408" s="48"/>
      <c r="I408" s="48"/>
      <c r="J408" s="4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</row>
    <row r="409" spans="3:29">
      <c r="C409" s="48"/>
      <c r="D409" s="48"/>
      <c r="E409" s="48"/>
      <c r="F409" s="48"/>
      <c r="G409" s="48"/>
      <c r="H409" s="48"/>
      <c r="I409" s="48"/>
      <c r="J409" s="4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</row>
    <row r="410" spans="3:29">
      <c r="C410" s="48"/>
      <c r="D410" s="48"/>
      <c r="E410" s="48"/>
      <c r="F410" s="48"/>
      <c r="G410" s="48"/>
      <c r="H410" s="48"/>
      <c r="I410" s="48"/>
      <c r="J410" s="4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</row>
    <row r="411" spans="3:29">
      <c r="C411" s="48"/>
      <c r="D411" s="48"/>
      <c r="E411" s="48"/>
      <c r="F411" s="48"/>
      <c r="G411" s="48"/>
      <c r="H411" s="48"/>
      <c r="I411" s="48"/>
      <c r="J411" s="4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</row>
    <row r="412" spans="3:29">
      <c r="C412" s="48"/>
      <c r="D412" s="48"/>
      <c r="E412" s="48"/>
      <c r="F412" s="48"/>
      <c r="G412" s="48"/>
      <c r="H412" s="48"/>
      <c r="I412" s="48"/>
      <c r="J412" s="4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</row>
    <row r="413" spans="3:29">
      <c r="C413" s="48"/>
      <c r="D413" s="48"/>
      <c r="E413" s="48"/>
      <c r="F413" s="48"/>
      <c r="G413" s="48"/>
      <c r="H413" s="48"/>
      <c r="I413" s="48"/>
      <c r="J413" s="4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</row>
    <row r="414" spans="3:29">
      <c r="C414" s="48"/>
      <c r="D414" s="48"/>
      <c r="E414" s="48"/>
      <c r="F414" s="48"/>
      <c r="G414" s="48"/>
      <c r="H414" s="48"/>
      <c r="I414" s="48"/>
      <c r="J414" s="4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</row>
    <row r="415" spans="3:29">
      <c r="C415" s="48"/>
      <c r="D415" s="48"/>
      <c r="E415" s="48"/>
      <c r="F415" s="48"/>
      <c r="G415" s="48"/>
      <c r="H415" s="48"/>
      <c r="I415" s="48"/>
      <c r="J415" s="4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</row>
    <row r="416" spans="3:29">
      <c r="C416" s="48"/>
      <c r="D416" s="48"/>
      <c r="E416" s="48"/>
      <c r="F416" s="48"/>
      <c r="G416" s="48"/>
      <c r="H416" s="48"/>
      <c r="I416" s="48"/>
      <c r="J416" s="4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</row>
    <row r="417" spans="3:29">
      <c r="C417" s="48"/>
      <c r="D417" s="48"/>
      <c r="E417" s="48"/>
      <c r="F417" s="48"/>
      <c r="G417" s="48"/>
      <c r="H417" s="48"/>
      <c r="I417" s="48"/>
      <c r="J417" s="4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</row>
    <row r="418" spans="3:29">
      <c r="C418" s="48"/>
      <c r="D418" s="48"/>
      <c r="E418" s="48"/>
      <c r="F418" s="48"/>
      <c r="G418" s="48"/>
      <c r="H418" s="48"/>
      <c r="I418" s="48"/>
      <c r="J418" s="4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</row>
    <row r="419" spans="3:29">
      <c r="C419" s="48"/>
      <c r="D419" s="48"/>
      <c r="E419" s="48"/>
      <c r="F419" s="48"/>
      <c r="G419" s="48"/>
      <c r="H419" s="48"/>
      <c r="I419" s="48"/>
      <c r="J419" s="4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</row>
    <row r="420" spans="3:29">
      <c r="C420" s="48"/>
      <c r="D420" s="48"/>
      <c r="E420" s="48"/>
      <c r="F420" s="48"/>
      <c r="G420" s="48"/>
      <c r="H420" s="48"/>
      <c r="I420" s="48"/>
      <c r="J420" s="4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</row>
    <row r="421" spans="3:29">
      <c r="C421" s="48"/>
      <c r="D421" s="48"/>
      <c r="E421" s="48"/>
      <c r="F421" s="48"/>
      <c r="G421" s="48"/>
      <c r="H421" s="48"/>
      <c r="I421" s="48"/>
      <c r="J421" s="4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</row>
    <row r="422" spans="3:29">
      <c r="C422" s="48"/>
      <c r="D422" s="48"/>
      <c r="E422" s="48"/>
      <c r="F422" s="48"/>
      <c r="G422" s="48"/>
      <c r="H422" s="48"/>
      <c r="I422" s="48"/>
      <c r="J422" s="4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</row>
    <row r="423" spans="3:29">
      <c r="C423" s="48"/>
      <c r="D423" s="48"/>
      <c r="E423" s="48"/>
      <c r="F423" s="48"/>
      <c r="G423" s="48"/>
      <c r="H423" s="48"/>
      <c r="I423" s="48"/>
      <c r="J423" s="4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</row>
    <row r="424" spans="3:29">
      <c r="C424" s="48"/>
      <c r="D424" s="48"/>
      <c r="E424" s="48"/>
      <c r="F424" s="48"/>
      <c r="G424" s="48"/>
      <c r="H424" s="48"/>
      <c r="I424" s="48"/>
      <c r="J424" s="4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</row>
    <row r="425" spans="3:29">
      <c r="C425" s="48"/>
      <c r="D425" s="48"/>
      <c r="E425" s="48"/>
      <c r="F425" s="48"/>
      <c r="G425" s="48"/>
      <c r="H425" s="48"/>
      <c r="I425" s="48"/>
      <c r="J425" s="4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</row>
    <row r="426" spans="3:29">
      <c r="C426" s="48"/>
      <c r="D426" s="48"/>
      <c r="E426" s="48"/>
      <c r="F426" s="48"/>
      <c r="G426" s="48"/>
      <c r="H426" s="48"/>
      <c r="I426" s="48"/>
      <c r="J426" s="4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</row>
    <row r="427" spans="3:29">
      <c r="C427" s="48"/>
      <c r="D427" s="48"/>
      <c r="E427" s="48"/>
      <c r="F427" s="48"/>
      <c r="G427" s="48"/>
      <c r="H427" s="48"/>
      <c r="I427" s="48"/>
      <c r="J427" s="4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</row>
    <row r="428" spans="3:29">
      <c r="C428" s="48"/>
      <c r="D428" s="48"/>
      <c r="E428" s="48"/>
      <c r="F428" s="48"/>
      <c r="G428" s="48"/>
      <c r="H428" s="48"/>
      <c r="I428" s="48"/>
      <c r="J428" s="4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</row>
    <row r="429" spans="3:29">
      <c r="C429" s="48"/>
      <c r="D429" s="48"/>
      <c r="E429" s="48"/>
      <c r="F429" s="48"/>
      <c r="G429" s="48"/>
      <c r="H429" s="48"/>
      <c r="I429" s="48"/>
      <c r="J429" s="4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</row>
    <row r="430" spans="3:29">
      <c r="C430" s="48"/>
      <c r="D430" s="48"/>
      <c r="E430" s="48"/>
      <c r="F430" s="48"/>
      <c r="G430" s="48"/>
      <c r="H430" s="48"/>
      <c r="I430" s="48"/>
      <c r="J430" s="4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</row>
    <row r="431" spans="3:29">
      <c r="C431" s="48"/>
      <c r="D431" s="48"/>
      <c r="E431" s="48"/>
      <c r="F431" s="48"/>
      <c r="G431" s="48"/>
      <c r="H431" s="48"/>
      <c r="I431" s="48"/>
      <c r="J431" s="4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</row>
    <row r="432" spans="3:29">
      <c r="C432" s="48"/>
      <c r="D432" s="48"/>
      <c r="E432" s="48"/>
      <c r="F432" s="48"/>
      <c r="G432" s="48"/>
      <c r="H432" s="48"/>
      <c r="I432" s="48"/>
      <c r="J432" s="4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</row>
    <row r="433" spans="3:29">
      <c r="C433" s="48"/>
      <c r="D433" s="48"/>
      <c r="E433" s="48"/>
      <c r="F433" s="48"/>
      <c r="G433" s="48"/>
      <c r="H433" s="48"/>
      <c r="I433" s="48"/>
      <c r="J433" s="4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</row>
    <row r="434" spans="3:29">
      <c r="C434" s="48"/>
      <c r="D434" s="48"/>
      <c r="E434" s="48"/>
      <c r="F434" s="48"/>
      <c r="G434" s="48"/>
      <c r="H434" s="48"/>
      <c r="I434" s="48"/>
      <c r="J434" s="4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</row>
    <row r="435" spans="3:29">
      <c r="C435" s="48"/>
      <c r="D435" s="48"/>
      <c r="E435" s="48"/>
      <c r="F435" s="48"/>
      <c r="G435" s="48"/>
      <c r="H435" s="48"/>
      <c r="I435" s="48"/>
      <c r="J435" s="4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</row>
    <row r="436" spans="3:29">
      <c r="C436" s="48"/>
      <c r="D436" s="48"/>
      <c r="E436" s="48"/>
      <c r="F436" s="48"/>
      <c r="G436" s="48"/>
      <c r="H436" s="48"/>
      <c r="I436" s="48"/>
      <c r="J436" s="4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</row>
    <row r="437" spans="3:29">
      <c r="C437" s="48"/>
      <c r="D437" s="48"/>
      <c r="E437" s="48"/>
      <c r="F437" s="48"/>
      <c r="G437" s="48"/>
      <c r="H437" s="48"/>
      <c r="I437" s="48"/>
      <c r="J437" s="4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</row>
    <row r="438" spans="3:29">
      <c r="C438" s="48"/>
      <c r="D438" s="48"/>
      <c r="E438" s="48"/>
      <c r="F438" s="48"/>
      <c r="G438" s="48"/>
      <c r="H438" s="48"/>
      <c r="I438" s="48"/>
      <c r="J438" s="4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</row>
    <row r="439" spans="3:29">
      <c r="C439" s="48"/>
      <c r="D439" s="48"/>
      <c r="E439" s="48"/>
      <c r="F439" s="48"/>
      <c r="G439" s="48"/>
      <c r="H439" s="48"/>
      <c r="I439" s="48"/>
      <c r="J439" s="4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</row>
    <row r="440" spans="3:29">
      <c r="C440" s="48"/>
      <c r="D440" s="48"/>
      <c r="E440" s="48"/>
      <c r="F440" s="48"/>
      <c r="G440" s="48"/>
      <c r="H440" s="48"/>
      <c r="I440" s="48"/>
      <c r="J440" s="4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</row>
    <row r="441" spans="3:29">
      <c r="C441" s="48"/>
      <c r="D441" s="48"/>
      <c r="E441" s="48"/>
      <c r="F441" s="48"/>
      <c r="G441" s="48"/>
      <c r="H441" s="48"/>
      <c r="I441" s="48"/>
      <c r="J441" s="4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</row>
    <row r="442" spans="3:29">
      <c r="C442" s="48"/>
      <c r="D442" s="48"/>
      <c r="E442" s="48"/>
      <c r="F442" s="48"/>
      <c r="G442" s="48"/>
      <c r="H442" s="48"/>
      <c r="I442" s="48"/>
      <c r="J442" s="4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</row>
    <row r="443" spans="3:29">
      <c r="C443" s="48"/>
      <c r="D443" s="48"/>
      <c r="E443" s="48"/>
      <c r="F443" s="48"/>
      <c r="G443" s="48"/>
      <c r="H443" s="48"/>
      <c r="I443" s="48"/>
      <c r="J443" s="4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</row>
    <row r="444" spans="3:29">
      <c r="C444" s="48"/>
      <c r="D444" s="48"/>
      <c r="E444" s="48"/>
      <c r="F444" s="48"/>
      <c r="G444" s="48"/>
      <c r="H444" s="48"/>
      <c r="I444" s="48"/>
      <c r="J444" s="4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</row>
    <row r="445" spans="3:29">
      <c r="C445" s="48"/>
      <c r="D445" s="48"/>
      <c r="E445" s="48"/>
      <c r="F445" s="48"/>
      <c r="G445" s="48"/>
      <c r="H445" s="48"/>
      <c r="I445" s="48"/>
      <c r="J445" s="4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</row>
    <row r="446" spans="3:29">
      <c r="C446" s="48"/>
      <c r="D446" s="48"/>
      <c r="E446" s="48"/>
      <c r="F446" s="48"/>
      <c r="G446" s="48"/>
      <c r="H446" s="48"/>
      <c r="I446" s="48"/>
      <c r="J446" s="4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</row>
    <row r="447" spans="3:29">
      <c r="C447" s="48"/>
      <c r="D447" s="48"/>
      <c r="E447" s="48"/>
      <c r="F447" s="48"/>
      <c r="G447" s="48"/>
      <c r="H447" s="48"/>
      <c r="I447" s="48"/>
      <c r="J447" s="4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</row>
    <row r="448" spans="3:29">
      <c r="C448" s="48"/>
      <c r="D448" s="48"/>
      <c r="E448" s="48"/>
      <c r="F448" s="48"/>
      <c r="G448" s="48"/>
      <c r="H448" s="48"/>
      <c r="I448" s="48"/>
      <c r="J448" s="4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</row>
    <row r="449" spans="3:29">
      <c r="C449" s="48"/>
      <c r="D449" s="48"/>
      <c r="E449" s="48"/>
      <c r="F449" s="48"/>
      <c r="G449" s="48"/>
      <c r="H449" s="48"/>
      <c r="I449" s="48"/>
      <c r="J449" s="4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</row>
    <row r="450" spans="3:29">
      <c r="C450" s="48"/>
      <c r="D450" s="48"/>
      <c r="E450" s="48"/>
      <c r="F450" s="48"/>
      <c r="G450" s="48"/>
      <c r="H450" s="48"/>
      <c r="I450" s="48"/>
      <c r="J450" s="4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</row>
    <row r="451" spans="3:29">
      <c r="C451" s="48"/>
      <c r="D451" s="48"/>
      <c r="E451" s="48"/>
      <c r="F451" s="48"/>
      <c r="G451" s="48"/>
      <c r="H451" s="48"/>
      <c r="I451" s="48"/>
      <c r="J451" s="4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</row>
    <row r="452" spans="3:29">
      <c r="C452" s="48"/>
      <c r="D452" s="48"/>
      <c r="E452" s="48"/>
      <c r="F452" s="48"/>
      <c r="G452" s="48"/>
      <c r="H452" s="48"/>
      <c r="I452" s="48"/>
      <c r="J452" s="4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</row>
    <row r="453" spans="3:29">
      <c r="C453" s="48"/>
      <c r="D453" s="48"/>
      <c r="E453" s="48"/>
      <c r="F453" s="48"/>
      <c r="G453" s="48"/>
      <c r="H453" s="48"/>
      <c r="I453" s="48"/>
      <c r="J453" s="4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</row>
    <row r="454" spans="3:29">
      <c r="C454" s="48"/>
      <c r="D454" s="48"/>
      <c r="E454" s="48"/>
      <c r="F454" s="48"/>
      <c r="G454" s="48"/>
      <c r="H454" s="48"/>
      <c r="I454" s="48"/>
      <c r="J454" s="4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</row>
    <row r="455" spans="3:29">
      <c r="C455" s="48"/>
      <c r="D455" s="48"/>
      <c r="E455" s="48"/>
      <c r="F455" s="48"/>
      <c r="G455" s="48"/>
      <c r="H455" s="48"/>
      <c r="I455" s="48"/>
      <c r="J455" s="4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</row>
    <row r="456" spans="3:29">
      <c r="C456" s="48"/>
      <c r="D456" s="48"/>
      <c r="E456" s="48"/>
      <c r="F456" s="48"/>
      <c r="G456" s="48"/>
      <c r="H456" s="48"/>
      <c r="I456" s="48"/>
      <c r="J456" s="4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</row>
    <row r="457" spans="3:29">
      <c r="C457" s="48"/>
      <c r="D457" s="48"/>
      <c r="E457" s="48"/>
      <c r="F457" s="48"/>
      <c r="G457" s="48"/>
      <c r="H457" s="48"/>
      <c r="I457" s="48"/>
      <c r="J457" s="4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</row>
    <row r="458" spans="3:29">
      <c r="C458" s="48"/>
      <c r="D458" s="48"/>
      <c r="E458" s="48"/>
      <c r="F458" s="48"/>
      <c r="G458" s="48"/>
      <c r="H458" s="48"/>
      <c r="I458" s="48"/>
      <c r="J458" s="4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</row>
    <row r="459" spans="3:29">
      <c r="C459" s="48"/>
      <c r="D459" s="48"/>
      <c r="E459" s="48"/>
      <c r="F459" s="48"/>
      <c r="G459" s="48"/>
      <c r="H459" s="48"/>
      <c r="I459" s="48"/>
      <c r="J459" s="4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</row>
    <row r="460" spans="3:29">
      <c r="C460" s="48"/>
      <c r="D460" s="48"/>
      <c r="E460" s="48"/>
      <c r="F460" s="48"/>
      <c r="G460" s="48"/>
      <c r="H460" s="48"/>
      <c r="I460" s="48"/>
      <c r="J460" s="4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</row>
    <row r="461" spans="3:29">
      <c r="C461" s="48"/>
      <c r="D461" s="48"/>
      <c r="E461" s="48"/>
      <c r="F461" s="48"/>
      <c r="G461" s="48"/>
      <c r="H461" s="48"/>
      <c r="I461" s="48"/>
      <c r="J461" s="4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</row>
    <row r="462" spans="3:29">
      <c r="C462" s="48"/>
      <c r="D462" s="48"/>
      <c r="E462" s="48"/>
      <c r="F462" s="48"/>
      <c r="G462" s="48"/>
      <c r="H462" s="48"/>
      <c r="I462" s="48"/>
      <c r="J462" s="4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</row>
    <row r="463" spans="3:29">
      <c r="C463" s="48"/>
      <c r="D463" s="48"/>
      <c r="E463" s="48"/>
      <c r="F463" s="48"/>
      <c r="G463" s="48"/>
      <c r="H463" s="48"/>
      <c r="I463" s="48"/>
      <c r="J463" s="4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</row>
    <row r="464" spans="3:29">
      <c r="C464" s="48"/>
      <c r="D464" s="48"/>
      <c r="E464" s="48"/>
      <c r="F464" s="48"/>
      <c r="G464" s="48"/>
      <c r="H464" s="48"/>
      <c r="I464" s="48"/>
      <c r="J464" s="4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</row>
    <row r="465" spans="3:29">
      <c r="C465" s="48"/>
      <c r="D465" s="48"/>
      <c r="E465" s="48"/>
      <c r="F465" s="48"/>
      <c r="G465" s="48"/>
      <c r="H465" s="48"/>
      <c r="I465" s="48"/>
      <c r="J465" s="4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</row>
    <row r="466" spans="3:29">
      <c r="C466" s="48"/>
      <c r="D466" s="48"/>
      <c r="E466" s="48"/>
      <c r="F466" s="48"/>
      <c r="G466" s="48"/>
      <c r="H466" s="48"/>
      <c r="I466" s="48"/>
      <c r="J466" s="4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</row>
    <row r="467" spans="3:29">
      <c r="C467" s="48"/>
      <c r="D467" s="48"/>
      <c r="E467" s="48"/>
      <c r="F467" s="48"/>
      <c r="G467" s="48"/>
      <c r="H467" s="48"/>
      <c r="I467" s="48"/>
      <c r="J467" s="4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</row>
    <row r="468" spans="3:29">
      <c r="C468" s="48"/>
      <c r="D468" s="48"/>
      <c r="E468" s="48"/>
      <c r="F468" s="48"/>
      <c r="G468" s="48"/>
      <c r="H468" s="48"/>
      <c r="I468" s="48"/>
      <c r="J468" s="4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</row>
    <row r="469" spans="3:29">
      <c r="C469" s="48"/>
      <c r="D469" s="48"/>
      <c r="E469" s="48"/>
      <c r="F469" s="48"/>
      <c r="G469" s="48"/>
      <c r="H469" s="48"/>
      <c r="I469" s="48"/>
      <c r="J469" s="4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</row>
    <row r="470" spans="3:29">
      <c r="C470" s="48"/>
      <c r="D470" s="48"/>
      <c r="E470" s="48"/>
      <c r="F470" s="48"/>
      <c r="G470" s="48"/>
      <c r="H470" s="48"/>
      <c r="I470" s="48"/>
      <c r="J470" s="4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</row>
    <row r="471" spans="3:29">
      <c r="C471" s="48"/>
      <c r="D471" s="48"/>
      <c r="E471" s="48"/>
      <c r="F471" s="48"/>
      <c r="G471" s="48"/>
      <c r="H471" s="48"/>
      <c r="I471" s="48"/>
      <c r="J471" s="4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</row>
    <row r="472" spans="3:29">
      <c r="C472" s="48"/>
      <c r="D472" s="48"/>
      <c r="E472" s="48"/>
      <c r="F472" s="48"/>
      <c r="G472" s="48"/>
      <c r="H472" s="48"/>
      <c r="I472" s="48"/>
      <c r="J472" s="4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</row>
    <row r="473" spans="3:29">
      <c r="C473" s="48"/>
      <c r="D473" s="48"/>
      <c r="E473" s="48"/>
      <c r="F473" s="48"/>
      <c r="G473" s="48"/>
      <c r="H473" s="48"/>
      <c r="I473" s="48"/>
      <c r="J473" s="4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</row>
    <row r="474" spans="3:29">
      <c r="C474" s="48"/>
      <c r="D474" s="48"/>
      <c r="E474" s="48"/>
      <c r="F474" s="48"/>
      <c r="G474" s="48"/>
      <c r="H474" s="48"/>
      <c r="I474" s="48"/>
      <c r="J474" s="4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</row>
    <row r="475" spans="3:29">
      <c r="C475" s="48"/>
      <c r="D475" s="48"/>
      <c r="E475" s="48"/>
      <c r="F475" s="48"/>
      <c r="G475" s="48"/>
      <c r="H475" s="48"/>
      <c r="I475" s="48"/>
      <c r="J475" s="4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</row>
    <row r="476" spans="3:29">
      <c r="C476" s="48"/>
      <c r="D476" s="48"/>
      <c r="E476" s="48"/>
      <c r="F476" s="48"/>
      <c r="G476" s="48"/>
      <c r="H476" s="48"/>
      <c r="I476" s="48"/>
      <c r="J476" s="4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</row>
    <row r="477" spans="3:29">
      <c r="C477" s="48"/>
      <c r="D477" s="48"/>
      <c r="E477" s="48"/>
      <c r="F477" s="48"/>
      <c r="G477" s="48"/>
      <c r="H477" s="48"/>
      <c r="I477" s="48"/>
      <c r="J477" s="4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</row>
    <row r="478" spans="3:29">
      <c r="C478" s="48"/>
      <c r="D478" s="48"/>
      <c r="E478" s="48"/>
      <c r="F478" s="48"/>
      <c r="G478" s="48"/>
      <c r="H478" s="48"/>
      <c r="I478" s="48"/>
      <c r="J478" s="4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</row>
    <row r="479" spans="3:29">
      <c r="C479" s="48"/>
      <c r="D479" s="48"/>
      <c r="E479" s="48"/>
      <c r="F479" s="48"/>
      <c r="G479" s="48"/>
      <c r="H479" s="48"/>
      <c r="I479" s="48"/>
      <c r="J479" s="4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</row>
    <row r="480" spans="3:29">
      <c r="C480" s="48"/>
      <c r="D480" s="48"/>
      <c r="E480" s="48"/>
      <c r="F480" s="48"/>
      <c r="G480" s="48"/>
      <c r="H480" s="48"/>
      <c r="I480" s="48"/>
      <c r="J480" s="4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</row>
    <row r="481" spans="3:29">
      <c r="C481" s="48"/>
      <c r="D481" s="48"/>
      <c r="E481" s="48"/>
      <c r="F481" s="48"/>
      <c r="G481" s="48"/>
      <c r="H481" s="48"/>
      <c r="I481" s="48"/>
      <c r="J481" s="4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</row>
    <row r="482" spans="3:29">
      <c r="C482" s="48"/>
      <c r="D482" s="48"/>
      <c r="E482" s="48"/>
      <c r="F482" s="48"/>
      <c r="G482" s="48"/>
      <c r="H482" s="48"/>
      <c r="I482" s="48"/>
      <c r="J482" s="4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</row>
    <row r="483" spans="3:29">
      <c r="C483" s="48"/>
      <c r="D483" s="48"/>
      <c r="E483" s="48"/>
      <c r="F483" s="48"/>
      <c r="G483" s="48"/>
      <c r="H483" s="48"/>
      <c r="I483" s="48"/>
      <c r="J483" s="4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</row>
    <row r="484" spans="3:29">
      <c r="C484" s="48"/>
      <c r="D484" s="48"/>
      <c r="E484" s="48"/>
      <c r="F484" s="48"/>
      <c r="G484" s="48"/>
      <c r="H484" s="48"/>
      <c r="I484" s="48"/>
      <c r="J484" s="4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</row>
    <row r="485" spans="3:29">
      <c r="C485" s="48"/>
      <c r="D485" s="48"/>
      <c r="E485" s="48"/>
      <c r="F485" s="48"/>
      <c r="G485" s="48"/>
      <c r="H485" s="48"/>
      <c r="I485" s="48"/>
      <c r="J485" s="4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</row>
    <row r="486" spans="3:29">
      <c r="C486" s="48"/>
      <c r="D486" s="48"/>
      <c r="E486" s="48"/>
      <c r="F486" s="48"/>
      <c r="G486" s="48"/>
      <c r="H486" s="48"/>
      <c r="I486" s="48"/>
      <c r="J486" s="4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</row>
    <row r="487" spans="3:29">
      <c r="C487" s="48"/>
      <c r="D487" s="48"/>
      <c r="E487" s="48"/>
      <c r="F487" s="48"/>
      <c r="G487" s="48"/>
      <c r="H487" s="48"/>
      <c r="I487" s="48"/>
      <c r="J487" s="4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</row>
    <row r="488" spans="3:29">
      <c r="C488" s="48"/>
      <c r="D488" s="48"/>
      <c r="E488" s="48"/>
      <c r="F488" s="48"/>
      <c r="G488" s="48"/>
      <c r="H488" s="48"/>
      <c r="I488" s="48"/>
      <c r="J488" s="4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</row>
    <row r="489" spans="3:29">
      <c r="C489" s="48"/>
      <c r="D489" s="48"/>
      <c r="E489" s="48"/>
      <c r="F489" s="48"/>
      <c r="G489" s="48"/>
      <c r="H489" s="48"/>
      <c r="I489" s="48"/>
      <c r="J489" s="4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</row>
    <row r="490" spans="3:29">
      <c r="C490" s="48"/>
      <c r="D490" s="48"/>
      <c r="E490" s="48"/>
      <c r="F490" s="48"/>
      <c r="G490" s="48"/>
      <c r="H490" s="48"/>
      <c r="I490" s="48"/>
      <c r="J490" s="4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</row>
    <row r="491" spans="3:29">
      <c r="C491" s="48"/>
      <c r="D491" s="48"/>
      <c r="E491" s="48"/>
      <c r="F491" s="48"/>
      <c r="G491" s="48"/>
      <c r="H491" s="48"/>
      <c r="I491" s="48"/>
      <c r="J491" s="4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</row>
    <row r="492" spans="3:29">
      <c r="C492" s="48"/>
      <c r="D492" s="48"/>
      <c r="E492" s="48"/>
      <c r="F492" s="48"/>
      <c r="G492" s="48"/>
      <c r="H492" s="48"/>
      <c r="I492" s="48"/>
      <c r="J492" s="4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</row>
    <row r="493" spans="3:29">
      <c r="C493" s="48"/>
      <c r="D493" s="48"/>
      <c r="E493" s="48"/>
      <c r="F493" s="48"/>
      <c r="G493" s="48"/>
      <c r="H493" s="48"/>
      <c r="I493" s="48"/>
      <c r="J493" s="4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</row>
    <row r="494" spans="3:29">
      <c r="C494" s="48"/>
      <c r="D494" s="48"/>
      <c r="E494" s="48"/>
      <c r="F494" s="48"/>
      <c r="G494" s="48"/>
      <c r="H494" s="48"/>
      <c r="I494" s="48"/>
      <c r="J494" s="4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</row>
    <row r="495" spans="3:29">
      <c r="C495" s="48"/>
      <c r="D495" s="48"/>
      <c r="E495" s="48"/>
      <c r="F495" s="48"/>
      <c r="G495" s="48"/>
      <c r="H495" s="48"/>
      <c r="I495" s="48"/>
      <c r="J495" s="4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</row>
    <row r="496" spans="3:29">
      <c r="C496" s="48"/>
      <c r="D496" s="48"/>
      <c r="E496" s="48"/>
      <c r="F496" s="48"/>
      <c r="G496" s="48"/>
      <c r="H496" s="48"/>
      <c r="I496" s="48"/>
      <c r="J496" s="4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</row>
    <row r="497" spans="3:29">
      <c r="C497" s="48"/>
      <c r="D497" s="48"/>
      <c r="E497" s="48"/>
      <c r="F497" s="48"/>
      <c r="G497" s="48"/>
      <c r="H497" s="48"/>
      <c r="I497" s="48"/>
      <c r="J497" s="4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</row>
    <row r="498" spans="3:29">
      <c r="C498" s="48"/>
      <c r="D498" s="48"/>
      <c r="E498" s="48"/>
      <c r="F498" s="48"/>
      <c r="G498" s="48"/>
      <c r="H498" s="48"/>
      <c r="I498" s="48"/>
      <c r="J498" s="4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</row>
    <row r="499" spans="3:29">
      <c r="C499" s="48"/>
      <c r="D499" s="48"/>
      <c r="E499" s="48"/>
      <c r="F499" s="48"/>
      <c r="G499" s="48"/>
      <c r="H499" s="48"/>
      <c r="I499" s="48"/>
      <c r="J499" s="4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</row>
    <row r="500" spans="3:29">
      <c r="C500" s="48"/>
      <c r="D500" s="48"/>
      <c r="E500" s="48"/>
      <c r="F500" s="48"/>
      <c r="G500" s="48"/>
      <c r="H500" s="48"/>
      <c r="I500" s="48"/>
      <c r="J500" s="4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</row>
    <row r="501" spans="3:29">
      <c r="C501" s="48"/>
      <c r="D501" s="48"/>
      <c r="E501" s="48"/>
      <c r="F501" s="48"/>
      <c r="G501" s="48"/>
      <c r="H501" s="48"/>
      <c r="I501" s="48"/>
      <c r="J501" s="4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</row>
    <row r="502" spans="3:29">
      <c r="C502" s="48"/>
      <c r="D502" s="48"/>
      <c r="E502" s="48"/>
      <c r="F502" s="48"/>
      <c r="G502" s="48"/>
      <c r="H502" s="48"/>
      <c r="I502" s="48"/>
      <c r="J502" s="4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</row>
    <row r="503" spans="3:29">
      <c r="C503" s="48"/>
      <c r="D503" s="48"/>
      <c r="E503" s="48"/>
      <c r="F503" s="48"/>
      <c r="G503" s="48"/>
      <c r="H503" s="48"/>
      <c r="I503" s="48"/>
      <c r="J503" s="4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</row>
    <row r="504" spans="3:29">
      <c r="C504" s="48"/>
      <c r="D504" s="48"/>
      <c r="E504" s="48"/>
      <c r="F504" s="48"/>
      <c r="G504" s="48"/>
      <c r="H504" s="48"/>
      <c r="I504" s="48"/>
      <c r="J504" s="4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</row>
    <row r="505" spans="3:29">
      <c r="C505" s="48"/>
      <c r="D505" s="48"/>
      <c r="E505" s="48"/>
      <c r="F505" s="48"/>
      <c r="G505" s="48"/>
      <c r="H505" s="48"/>
      <c r="I505" s="48"/>
      <c r="J505" s="4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</row>
    <row r="506" spans="3:29">
      <c r="C506" s="48"/>
      <c r="D506" s="48"/>
      <c r="E506" s="48"/>
      <c r="F506" s="48"/>
      <c r="G506" s="48"/>
      <c r="H506" s="48"/>
      <c r="I506" s="48"/>
      <c r="J506" s="4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</row>
    <row r="507" spans="3:29">
      <c r="C507" s="48"/>
      <c r="D507" s="48"/>
      <c r="E507" s="48"/>
      <c r="F507" s="48"/>
      <c r="G507" s="48"/>
      <c r="H507" s="48"/>
      <c r="I507" s="48"/>
      <c r="J507" s="4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</row>
    <row r="508" spans="3:29">
      <c r="C508" s="48"/>
      <c r="D508" s="48"/>
      <c r="E508" s="48"/>
      <c r="F508" s="48"/>
      <c r="G508" s="48"/>
      <c r="H508" s="48"/>
      <c r="I508" s="48"/>
      <c r="J508" s="4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</row>
    <row r="509" spans="3:29">
      <c r="C509" s="48"/>
      <c r="D509" s="48"/>
      <c r="E509" s="48"/>
      <c r="F509" s="48"/>
      <c r="G509" s="48"/>
      <c r="H509" s="48"/>
      <c r="I509" s="48"/>
      <c r="J509" s="4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</row>
    <row r="510" spans="3:29">
      <c r="C510" s="48"/>
      <c r="D510" s="48"/>
      <c r="E510" s="48"/>
      <c r="F510" s="48"/>
      <c r="G510" s="48"/>
      <c r="H510" s="48"/>
      <c r="I510" s="48"/>
      <c r="J510" s="4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</row>
    <row r="511" spans="3:29">
      <c r="C511" s="48"/>
      <c r="D511" s="48"/>
      <c r="E511" s="48"/>
      <c r="F511" s="48"/>
      <c r="G511" s="48"/>
      <c r="H511" s="48"/>
      <c r="I511" s="48"/>
      <c r="J511" s="4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</row>
    <row r="512" spans="3:29">
      <c r="C512" s="48"/>
      <c r="D512" s="48"/>
      <c r="E512" s="48"/>
      <c r="F512" s="48"/>
      <c r="G512" s="48"/>
      <c r="H512" s="48"/>
      <c r="I512" s="48"/>
      <c r="J512" s="4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</row>
    <row r="513" spans="3:29">
      <c r="C513" s="48"/>
      <c r="D513" s="48"/>
      <c r="E513" s="48"/>
      <c r="F513" s="48"/>
      <c r="G513" s="48"/>
      <c r="H513" s="48"/>
      <c r="I513" s="48"/>
      <c r="J513" s="4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</row>
    <row r="514" spans="3:29">
      <c r="C514" s="48"/>
      <c r="D514" s="48"/>
      <c r="E514" s="48"/>
      <c r="F514" s="48"/>
      <c r="G514" s="48"/>
      <c r="H514" s="48"/>
      <c r="I514" s="48"/>
      <c r="J514" s="4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</row>
    <row r="515" spans="3:29">
      <c r="C515" s="48"/>
      <c r="D515" s="48"/>
      <c r="E515" s="48"/>
      <c r="F515" s="48"/>
      <c r="G515" s="48"/>
      <c r="H515" s="48"/>
      <c r="I515" s="48"/>
      <c r="J515" s="4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</row>
    <row r="516" spans="3:29">
      <c r="C516" s="48"/>
      <c r="D516" s="48"/>
      <c r="E516" s="48"/>
      <c r="F516" s="48"/>
      <c r="G516" s="48"/>
      <c r="H516" s="48"/>
      <c r="I516" s="48"/>
      <c r="J516" s="4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</row>
    <row r="517" spans="3:29">
      <c r="C517" s="48"/>
      <c r="D517" s="48"/>
      <c r="E517" s="48"/>
      <c r="F517" s="48"/>
      <c r="G517" s="48"/>
      <c r="H517" s="48"/>
      <c r="I517" s="48"/>
      <c r="J517" s="4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</row>
    <row r="518" spans="3:29">
      <c r="C518" s="48"/>
      <c r="D518" s="48"/>
      <c r="E518" s="48"/>
      <c r="F518" s="48"/>
      <c r="G518" s="48"/>
      <c r="H518" s="48"/>
      <c r="I518" s="48"/>
      <c r="J518" s="4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</row>
    <row r="519" spans="3:29">
      <c r="C519" s="48"/>
      <c r="D519" s="48"/>
      <c r="E519" s="48"/>
      <c r="F519" s="48"/>
      <c r="G519" s="48"/>
      <c r="H519" s="48"/>
      <c r="I519" s="48"/>
      <c r="J519" s="4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</row>
    <row r="520" spans="3:29">
      <c r="C520" s="48"/>
      <c r="D520" s="48"/>
      <c r="E520" s="48"/>
      <c r="F520" s="48"/>
      <c r="G520" s="48"/>
      <c r="H520" s="48"/>
      <c r="I520" s="48"/>
      <c r="J520" s="4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</row>
    <row r="521" spans="3:29">
      <c r="C521" s="48"/>
      <c r="D521" s="48"/>
      <c r="E521" s="48"/>
      <c r="F521" s="48"/>
      <c r="G521" s="48"/>
      <c r="H521" s="48"/>
      <c r="I521" s="48"/>
      <c r="J521" s="4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</row>
    <row r="522" spans="3:29">
      <c r="C522" s="48"/>
      <c r="D522" s="48"/>
      <c r="E522" s="48"/>
      <c r="F522" s="48"/>
      <c r="G522" s="48"/>
      <c r="H522" s="48"/>
      <c r="I522" s="48"/>
      <c r="J522" s="4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</row>
    <row r="523" spans="3:29">
      <c r="C523" s="48"/>
      <c r="D523" s="48"/>
      <c r="E523" s="48"/>
      <c r="F523" s="48"/>
      <c r="G523" s="48"/>
      <c r="H523" s="48"/>
      <c r="I523" s="48"/>
      <c r="J523" s="4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</row>
    <row r="524" spans="3:29">
      <c r="C524" s="48"/>
      <c r="D524" s="48"/>
      <c r="E524" s="48"/>
      <c r="F524" s="48"/>
      <c r="G524" s="48"/>
      <c r="H524" s="48"/>
      <c r="I524" s="48"/>
      <c r="J524" s="4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</row>
    <row r="525" spans="3:29">
      <c r="C525" s="48"/>
      <c r="D525" s="48"/>
      <c r="E525" s="48"/>
      <c r="F525" s="48"/>
      <c r="G525" s="48"/>
      <c r="H525" s="48"/>
      <c r="I525" s="48"/>
      <c r="J525" s="4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</row>
    <row r="526" spans="3:29">
      <c r="C526" s="48"/>
      <c r="D526" s="48"/>
      <c r="E526" s="48"/>
      <c r="F526" s="48"/>
      <c r="G526" s="48"/>
      <c r="H526" s="48"/>
      <c r="I526" s="48"/>
      <c r="J526" s="4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</row>
    <row r="527" spans="3:29">
      <c r="C527" s="48"/>
      <c r="D527" s="48"/>
      <c r="E527" s="48"/>
      <c r="F527" s="48"/>
      <c r="G527" s="48"/>
      <c r="H527" s="48"/>
      <c r="I527" s="48"/>
      <c r="J527" s="4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</row>
    <row r="528" spans="3:29">
      <c r="C528" s="48"/>
      <c r="D528" s="48"/>
      <c r="E528" s="48"/>
      <c r="F528" s="48"/>
      <c r="G528" s="48"/>
      <c r="H528" s="48"/>
      <c r="I528" s="48"/>
      <c r="J528" s="4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</row>
    <row r="529" spans="3:29">
      <c r="C529" s="48"/>
      <c r="D529" s="48"/>
      <c r="E529" s="48"/>
      <c r="F529" s="48"/>
      <c r="G529" s="48"/>
      <c r="H529" s="48"/>
      <c r="I529" s="48"/>
      <c r="J529" s="4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</row>
    <row r="530" spans="3:29">
      <c r="C530" s="48"/>
      <c r="D530" s="48"/>
      <c r="E530" s="48"/>
      <c r="F530" s="48"/>
      <c r="G530" s="48"/>
      <c r="H530" s="48"/>
      <c r="I530" s="48"/>
      <c r="J530" s="4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</row>
    <row r="531" spans="3:29">
      <c r="C531" s="48"/>
      <c r="D531" s="48"/>
      <c r="E531" s="48"/>
      <c r="F531" s="48"/>
      <c r="G531" s="48"/>
      <c r="H531" s="48"/>
      <c r="I531" s="48"/>
      <c r="J531" s="4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</row>
    <row r="532" spans="3:29">
      <c r="C532" s="48"/>
      <c r="D532" s="48"/>
      <c r="E532" s="48"/>
      <c r="F532" s="48"/>
      <c r="G532" s="48"/>
      <c r="H532" s="48"/>
      <c r="I532" s="48"/>
      <c r="J532" s="4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</row>
    <row r="533" spans="3:29">
      <c r="C533" s="48"/>
      <c r="D533" s="48"/>
      <c r="E533" s="48"/>
      <c r="F533" s="48"/>
      <c r="G533" s="48"/>
      <c r="H533" s="48"/>
      <c r="I533" s="48"/>
      <c r="J533" s="4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</row>
    <row r="534" spans="3:29">
      <c r="C534" s="48"/>
      <c r="D534" s="48"/>
      <c r="E534" s="48"/>
      <c r="F534" s="48"/>
      <c r="G534" s="48"/>
      <c r="H534" s="48"/>
      <c r="I534" s="48"/>
      <c r="J534" s="4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</row>
    <row r="535" spans="3:29">
      <c r="C535" s="48"/>
      <c r="D535" s="48"/>
      <c r="E535" s="48"/>
      <c r="F535" s="48"/>
      <c r="G535" s="48"/>
      <c r="H535" s="48"/>
      <c r="I535" s="48"/>
      <c r="J535" s="4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</row>
    <row r="536" spans="3:29">
      <c r="C536" s="48"/>
      <c r="D536" s="48"/>
      <c r="E536" s="48"/>
      <c r="F536" s="48"/>
      <c r="G536" s="48"/>
      <c r="H536" s="48"/>
      <c r="I536" s="48"/>
      <c r="J536" s="4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</row>
    <row r="537" spans="3:29">
      <c r="C537" s="48"/>
      <c r="D537" s="48"/>
      <c r="E537" s="48"/>
      <c r="F537" s="48"/>
      <c r="G537" s="48"/>
      <c r="H537" s="48"/>
      <c r="I537" s="48"/>
      <c r="J537" s="4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</row>
    <row r="538" spans="3:29">
      <c r="C538" s="48"/>
      <c r="D538" s="48"/>
      <c r="E538" s="48"/>
      <c r="F538" s="48"/>
      <c r="G538" s="48"/>
      <c r="H538" s="48"/>
      <c r="I538" s="48"/>
      <c r="J538" s="4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</row>
    <row r="539" spans="3:29">
      <c r="C539" s="48"/>
      <c r="D539" s="48"/>
      <c r="E539" s="48"/>
      <c r="F539" s="48"/>
      <c r="G539" s="48"/>
      <c r="H539" s="48"/>
      <c r="I539" s="48"/>
      <c r="J539" s="4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</row>
    <row r="540" spans="3:29">
      <c r="C540" s="48"/>
      <c r="D540" s="48"/>
      <c r="E540" s="48"/>
      <c r="F540" s="48"/>
      <c r="G540" s="48"/>
      <c r="H540" s="48"/>
      <c r="I540" s="48"/>
      <c r="J540" s="4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</row>
    <row r="541" spans="3:29">
      <c r="C541" s="48"/>
      <c r="D541" s="48"/>
      <c r="E541" s="48"/>
      <c r="F541" s="48"/>
      <c r="G541" s="48"/>
      <c r="H541" s="48"/>
      <c r="I541" s="48"/>
      <c r="J541" s="4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</row>
    <row r="542" spans="3:29">
      <c r="C542" s="48"/>
      <c r="D542" s="48"/>
      <c r="E542" s="48"/>
      <c r="F542" s="48"/>
      <c r="G542" s="48"/>
      <c r="H542" s="48"/>
      <c r="I542" s="48"/>
      <c r="J542" s="4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</row>
    <row r="543" spans="3:29">
      <c r="C543" s="48"/>
      <c r="D543" s="48"/>
      <c r="E543" s="48"/>
      <c r="F543" s="48"/>
      <c r="G543" s="48"/>
      <c r="H543" s="48"/>
      <c r="I543" s="48"/>
      <c r="J543" s="4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</row>
    <row r="544" spans="3:29">
      <c r="C544" s="48"/>
      <c r="D544" s="48"/>
      <c r="E544" s="48"/>
      <c r="F544" s="48"/>
      <c r="G544" s="48"/>
      <c r="H544" s="48"/>
      <c r="I544" s="48"/>
      <c r="J544" s="4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</row>
    <row r="545" spans="3:29">
      <c r="C545" s="48"/>
      <c r="D545" s="48"/>
      <c r="E545" s="48"/>
      <c r="F545" s="48"/>
      <c r="G545" s="48"/>
      <c r="H545" s="48"/>
      <c r="I545" s="48"/>
      <c r="J545" s="4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</row>
    <row r="546" spans="3:29">
      <c r="C546" s="48"/>
      <c r="D546" s="48"/>
      <c r="E546" s="48"/>
      <c r="F546" s="48"/>
      <c r="G546" s="48"/>
      <c r="H546" s="48"/>
      <c r="I546" s="48"/>
      <c r="J546" s="4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</row>
    <row r="547" spans="3:29">
      <c r="C547" s="48"/>
      <c r="D547" s="48"/>
      <c r="E547" s="48"/>
      <c r="F547" s="48"/>
      <c r="G547" s="48"/>
      <c r="H547" s="48"/>
      <c r="I547" s="48"/>
      <c r="J547" s="4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</row>
    <row r="548" spans="3:29">
      <c r="C548" s="48"/>
      <c r="D548" s="48"/>
      <c r="E548" s="48"/>
      <c r="F548" s="48"/>
      <c r="G548" s="48"/>
      <c r="H548" s="48"/>
      <c r="I548" s="48"/>
      <c r="J548" s="4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</row>
    <row r="549" spans="3:29">
      <c r="C549" s="48"/>
      <c r="D549" s="48"/>
      <c r="E549" s="48"/>
      <c r="F549" s="48"/>
      <c r="G549" s="48"/>
      <c r="H549" s="48"/>
      <c r="I549" s="48"/>
      <c r="J549" s="4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</row>
    <row r="550" spans="3:29">
      <c r="C550" s="48"/>
      <c r="D550" s="48"/>
      <c r="E550" s="48"/>
      <c r="F550" s="48"/>
      <c r="G550" s="48"/>
      <c r="H550" s="48"/>
      <c r="I550" s="48"/>
      <c r="J550" s="4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</row>
    <row r="551" spans="3:29">
      <c r="C551" s="48"/>
      <c r="D551" s="48"/>
      <c r="E551" s="48"/>
      <c r="F551" s="48"/>
      <c r="G551" s="48"/>
      <c r="H551" s="48"/>
      <c r="I551" s="48"/>
      <c r="J551" s="4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</row>
    <row r="552" spans="3:29">
      <c r="C552" s="48"/>
      <c r="D552" s="48"/>
      <c r="E552" s="48"/>
      <c r="F552" s="48"/>
      <c r="G552" s="48"/>
      <c r="H552" s="48"/>
      <c r="I552" s="48"/>
      <c r="J552" s="4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</row>
    <row r="553" spans="3:29">
      <c r="C553" s="48"/>
      <c r="D553" s="48"/>
      <c r="E553" s="48"/>
      <c r="F553" s="48"/>
      <c r="G553" s="48"/>
      <c r="H553" s="48"/>
      <c r="I553" s="48"/>
      <c r="J553" s="4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</row>
    <row r="554" spans="3:29">
      <c r="C554" s="48"/>
      <c r="D554" s="48"/>
      <c r="E554" s="48"/>
      <c r="F554" s="48"/>
      <c r="G554" s="48"/>
      <c r="H554" s="48"/>
      <c r="I554" s="48"/>
      <c r="J554" s="4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</row>
    <row r="555" spans="3:29">
      <c r="C555" s="48"/>
      <c r="D555" s="48"/>
      <c r="E555" s="48"/>
      <c r="F555" s="48"/>
      <c r="G555" s="48"/>
      <c r="H555" s="48"/>
      <c r="I555" s="48"/>
      <c r="J555" s="4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</row>
    <row r="556" spans="3:29">
      <c r="C556" s="48"/>
      <c r="D556" s="48"/>
      <c r="E556" s="48"/>
      <c r="F556" s="48"/>
      <c r="G556" s="48"/>
      <c r="H556" s="48"/>
      <c r="I556" s="48"/>
      <c r="J556" s="4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</row>
    <row r="557" spans="3:29">
      <c r="C557" s="48"/>
      <c r="D557" s="48"/>
      <c r="E557" s="48"/>
      <c r="F557" s="48"/>
      <c r="G557" s="48"/>
      <c r="H557" s="48"/>
      <c r="I557" s="48"/>
      <c r="J557" s="4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</row>
    <row r="558" spans="3:29">
      <c r="C558" s="48"/>
      <c r="D558" s="48"/>
      <c r="E558" s="48"/>
      <c r="F558" s="48"/>
      <c r="G558" s="48"/>
      <c r="H558" s="48"/>
      <c r="I558" s="48"/>
      <c r="J558" s="4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</row>
    <row r="559" spans="3:29">
      <c r="C559" s="48"/>
      <c r="D559" s="48"/>
      <c r="E559" s="48"/>
      <c r="F559" s="48"/>
      <c r="G559" s="48"/>
      <c r="H559" s="48"/>
      <c r="I559" s="48"/>
      <c r="J559" s="4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</row>
    <row r="560" spans="3:29">
      <c r="C560" s="48"/>
      <c r="D560" s="48"/>
      <c r="E560" s="48"/>
      <c r="F560" s="48"/>
      <c r="G560" s="48"/>
      <c r="H560" s="48"/>
      <c r="I560" s="48"/>
      <c r="J560" s="4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</row>
    <row r="561" spans="3:29">
      <c r="C561" s="48"/>
      <c r="D561" s="48"/>
      <c r="E561" s="48"/>
      <c r="F561" s="48"/>
      <c r="G561" s="48"/>
      <c r="H561" s="48"/>
      <c r="I561" s="48"/>
      <c r="J561" s="4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</row>
    <row r="562" spans="3:29">
      <c r="C562" s="48"/>
      <c r="D562" s="48"/>
      <c r="E562" s="48"/>
      <c r="F562" s="48"/>
      <c r="G562" s="48"/>
      <c r="H562" s="48"/>
      <c r="I562" s="48"/>
      <c r="J562" s="4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</row>
    <row r="563" spans="3:29">
      <c r="C563" s="48"/>
      <c r="D563" s="48"/>
      <c r="E563" s="48"/>
      <c r="F563" s="48"/>
      <c r="G563" s="48"/>
      <c r="H563" s="48"/>
      <c r="I563" s="48"/>
      <c r="J563" s="4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</row>
    <row r="564" spans="3:29">
      <c r="C564" s="48"/>
      <c r="D564" s="48"/>
      <c r="E564" s="48"/>
      <c r="F564" s="48"/>
      <c r="G564" s="48"/>
      <c r="H564" s="48"/>
      <c r="I564" s="48"/>
      <c r="J564" s="4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</row>
    <row r="565" spans="3:29">
      <c r="C565" s="48"/>
      <c r="D565" s="48"/>
      <c r="E565" s="48"/>
      <c r="F565" s="48"/>
      <c r="G565" s="48"/>
      <c r="H565" s="48"/>
      <c r="I565" s="48"/>
      <c r="J565" s="4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</row>
    <row r="566" spans="3:29">
      <c r="C566" s="48"/>
      <c r="D566" s="48"/>
      <c r="E566" s="48"/>
      <c r="F566" s="48"/>
      <c r="G566" s="48"/>
      <c r="H566" s="48"/>
      <c r="I566" s="48"/>
      <c r="J566" s="4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</row>
    <row r="567" spans="3:29">
      <c r="C567" s="48"/>
      <c r="D567" s="48"/>
      <c r="E567" s="48"/>
      <c r="F567" s="48"/>
      <c r="G567" s="48"/>
      <c r="H567" s="48"/>
      <c r="I567" s="48"/>
      <c r="J567" s="4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</row>
    <row r="568" spans="3:29">
      <c r="C568" s="48"/>
      <c r="D568" s="48"/>
      <c r="E568" s="48"/>
      <c r="F568" s="48"/>
      <c r="G568" s="48"/>
      <c r="H568" s="48"/>
      <c r="I568" s="48"/>
      <c r="J568" s="4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</row>
    <row r="569" spans="3:29">
      <c r="C569" s="48"/>
      <c r="D569" s="48"/>
      <c r="E569" s="48"/>
      <c r="F569" s="48"/>
      <c r="G569" s="48"/>
      <c r="H569" s="48"/>
      <c r="I569" s="48"/>
      <c r="J569" s="4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</row>
    <row r="570" spans="3:29">
      <c r="C570" s="48"/>
      <c r="D570" s="48"/>
      <c r="E570" s="48"/>
      <c r="F570" s="48"/>
      <c r="G570" s="48"/>
      <c r="H570" s="48"/>
      <c r="I570" s="48"/>
      <c r="J570" s="4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</row>
    <row r="571" spans="3:29">
      <c r="C571" s="48"/>
      <c r="D571" s="48"/>
      <c r="E571" s="48"/>
      <c r="F571" s="48"/>
      <c r="G571" s="48"/>
      <c r="H571" s="48"/>
      <c r="I571" s="48"/>
      <c r="J571" s="4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</row>
    <row r="572" spans="3:29">
      <c r="C572" s="48"/>
      <c r="D572" s="48"/>
      <c r="E572" s="48"/>
      <c r="F572" s="48"/>
      <c r="G572" s="48"/>
      <c r="H572" s="48"/>
      <c r="I572" s="48"/>
      <c r="J572" s="4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</row>
    <row r="573" spans="3:29">
      <c r="C573" s="48"/>
      <c r="D573" s="48"/>
      <c r="E573" s="48"/>
      <c r="F573" s="48"/>
      <c r="G573" s="48"/>
      <c r="H573" s="48"/>
      <c r="I573" s="48"/>
      <c r="J573" s="4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</row>
    <row r="574" spans="3:29">
      <c r="C574" s="48"/>
      <c r="D574" s="48"/>
      <c r="E574" s="48"/>
      <c r="F574" s="48"/>
      <c r="G574" s="48"/>
      <c r="H574" s="48"/>
      <c r="I574" s="48"/>
      <c r="J574" s="4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</row>
    <row r="575" spans="3:29">
      <c r="C575" s="48"/>
      <c r="D575" s="48"/>
      <c r="E575" s="48"/>
      <c r="F575" s="48"/>
      <c r="G575" s="48"/>
      <c r="H575" s="48"/>
      <c r="I575" s="48"/>
      <c r="J575" s="4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</row>
    <row r="576" spans="3:29">
      <c r="C576" s="48"/>
      <c r="D576" s="48"/>
      <c r="E576" s="48"/>
      <c r="F576" s="48"/>
      <c r="G576" s="48"/>
      <c r="H576" s="48"/>
      <c r="I576" s="48"/>
      <c r="J576" s="4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</row>
    <row r="577" spans="3:29">
      <c r="C577" s="48"/>
      <c r="D577" s="48"/>
      <c r="E577" s="48"/>
      <c r="F577" s="48"/>
      <c r="G577" s="48"/>
      <c r="H577" s="48"/>
      <c r="I577" s="48"/>
      <c r="J577" s="4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</row>
    <row r="578" spans="3:29">
      <c r="C578" s="48"/>
      <c r="D578" s="48"/>
      <c r="E578" s="48"/>
      <c r="F578" s="48"/>
      <c r="G578" s="48"/>
      <c r="H578" s="48"/>
      <c r="I578" s="48"/>
      <c r="J578" s="4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</row>
    <row r="579" spans="3:29">
      <c r="C579" s="48"/>
      <c r="D579" s="48"/>
      <c r="E579" s="48"/>
      <c r="F579" s="48"/>
      <c r="G579" s="48"/>
      <c r="H579" s="48"/>
      <c r="I579" s="48"/>
      <c r="J579" s="4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</row>
    <row r="580" spans="3:29">
      <c r="C580" s="48"/>
      <c r="D580" s="48"/>
      <c r="E580" s="48"/>
      <c r="F580" s="48"/>
      <c r="G580" s="48"/>
      <c r="H580" s="48"/>
      <c r="I580" s="48"/>
      <c r="J580" s="4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</row>
    <row r="581" spans="3:29">
      <c r="C581" s="48"/>
      <c r="D581" s="48"/>
      <c r="E581" s="48"/>
      <c r="F581" s="48"/>
      <c r="G581" s="48"/>
      <c r="H581" s="48"/>
      <c r="I581" s="48"/>
      <c r="J581" s="4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</row>
    <row r="582" spans="3:29">
      <c r="C582" s="48"/>
      <c r="D582" s="48"/>
      <c r="E582" s="48"/>
      <c r="F582" s="48"/>
      <c r="G582" s="48"/>
      <c r="H582" s="48"/>
      <c r="I582" s="48"/>
      <c r="J582" s="4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</row>
    <row r="583" spans="3:29">
      <c r="C583" s="48"/>
      <c r="D583" s="48"/>
      <c r="E583" s="48"/>
      <c r="F583" s="48"/>
      <c r="G583" s="48"/>
      <c r="H583" s="48"/>
      <c r="I583" s="48"/>
      <c r="J583" s="4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</row>
    <row r="584" spans="3:29">
      <c r="C584" s="48"/>
      <c r="D584" s="48"/>
      <c r="E584" s="48"/>
      <c r="F584" s="48"/>
      <c r="G584" s="48"/>
      <c r="H584" s="48"/>
      <c r="I584" s="48"/>
      <c r="J584" s="4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</row>
    <row r="585" spans="3:29">
      <c r="C585" s="48"/>
      <c r="D585" s="48"/>
      <c r="E585" s="48"/>
      <c r="F585" s="48"/>
      <c r="G585" s="48"/>
      <c r="H585" s="48"/>
      <c r="I585" s="48"/>
      <c r="J585" s="4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</row>
    <row r="586" spans="3:29">
      <c r="C586" s="48"/>
      <c r="D586" s="48"/>
      <c r="E586" s="48"/>
      <c r="F586" s="48"/>
      <c r="G586" s="48"/>
      <c r="H586" s="48"/>
      <c r="I586" s="48"/>
      <c r="J586" s="4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</row>
    <row r="587" spans="3:29">
      <c r="C587" s="48"/>
      <c r="D587" s="48"/>
      <c r="E587" s="48"/>
      <c r="F587" s="48"/>
      <c r="G587" s="48"/>
      <c r="H587" s="48"/>
      <c r="I587" s="48"/>
      <c r="J587" s="4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</row>
    <row r="588" spans="3:29">
      <c r="C588" s="48"/>
      <c r="D588" s="48"/>
      <c r="E588" s="48"/>
      <c r="F588" s="48"/>
      <c r="G588" s="48"/>
      <c r="H588" s="48"/>
      <c r="I588" s="48"/>
      <c r="J588" s="4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</row>
    <row r="589" spans="3:29">
      <c r="C589" s="48"/>
      <c r="D589" s="48"/>
      <c r="E589" s="48"/>
      <c r="F589" s="48"/>
      <c r="G589" s="48"/>
      <c r="H589" s="48"/>
      <c r="I589" s="48"/>
      <c r="J589" s="4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</row>
    <row r="590" spans="3:29">
      <c r="C590" s="48"/>
      <c r="D590" s="48"/>
      <c r="E590" s="48"/>
      <c r="F590" s="48"/>
      <c r="G590" s="48"/>
      <c r="H590" s="48"/>
      <c r="I590" s="48"/>
      <c r="J590" s="4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</row>
    <row r="591" spans="3:29">
      <c r="C591" s="48"/>
      <c r="D591" s="48"/>
      <c r="E591" s="48"/>
      <c r="F591" s="48"/>
      <c r="G591" s="48"/>
      <c r="H591" s="48"/>
      <c r="I591" s="48"/>
      <c r="J591" s="4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</row>
    <row r="592" spans="3:29">
      <c r="C592" s="48"/>
      <c r="D592" s="48"/>
      <c r="E592" s="48"/>
      <c r="F592" s="48"/>
      <c r="G592" s="48"/>
      <c r="H592" s="48"/>
      <c r="I592" s="48"/>
      <c r="J592" s="4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</row>
    <row r="593" spans="3:29">
      <c r="C593" s="48"/>
      <c r="D593" s="48"/>
      <c r="E593" s="48"/>
      <c r="F593" s="48"/>
      <c r="G593" s="48"/>
      <c r="H593" s="48"/>
      <c r="I593" s="48"/>
      <c r="J593" s="4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</row>
    <row r="594" spans="3:29">
      <c r="C594" s="48"/>
      <c r="D594" s="48"/>
      <c r="E594" s="48"/>
      <c r="F594" s="48"/>
      <c r="G594" s="48"/>
      <c r="H594" s="48"/>
      <c r="I594" s="48"/>
      <c r="J594" s="4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</row>
    <row r="595" spans="3:29">
      <c r="C595" s="48"/>
      <c r="D595" s="48"/>
      <c r="E595" s="48"/>
      <c r="F595" s="48"/>
      <c r="G595" s="48"/>
      <c r="H595" s="48"/>
      <c r="I595" s="48"/>
      <c r="J595" s="4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</row>
    <row r="596" spans="3:29">
      <c r="C596" s="48"/>
      <c r="D596" s="48"/>
      <c r="E596" s="48"/>
      <c r="F596" s="48"/>
      <c r="G596" s="48"/>
      <c r="H596" s="48"/>
      <c r="I596" s="48"/>
      <c r="J596" s="4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</row>
    <row r="597" spans="3:29">
      <c r="C597" s="48"/>
      <c r="D597" s="48"/>
      <c r="E597" s="48"/>
      <c r="F597" s="48"/>
      <c r="G597" s="48"/>
      <c r="H597" s="48"/>
      <c r="I597" s="48"/>
      <c r="J597" s="4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</row>
    <row r="598" spans="3:29">
      <c r="C598" s="48"/>
      <c r="D598" s="48"/>
      <c r="E598" s="48"/>
      <c r="F598" s="48"/>
      <c r="G598" s="48"/>
      <c r="H598" s="48"/>
      <c r="I598" s="48"/>
      <c r="J598" s="4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</row>
    <row r="599" spans="3:29">
      <c r="C599" s="48"/>
      <c r="D599" s="48"/>
      <c r="E599" s="48"/>
      <c r="F599" s="48"/>
      <c r="G599" s="48"/>
      <c r="H599" s="48"/>
      <c r="I599" s="48"/>
      <c r="J599" s="4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</row>
    <row r="600" spans="3:29">
      <c r="C600" s="48"/>
      <c r="D600" s="48"/>
      <c r="E600" s="48"/>
      <c r="F600" s="48"/>
      <c r="G600" s="48"/>
      <c r="H600" s="48"/>
      <c r="I600" s="48"/>
      <c r="J600" s="4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</row>
    <row r="601" spans="3:29">
      <c r="C601" s="48"/>
      <c r="D601" s="48"/>
      <c r="E601" s="48"/>
      <c r="F601" s="48"/>
      <c r="G601" s="48"/>
      <c r="H601" s="48"/>
      <c r="I601" s="48"/>
      <c r="J601" s="4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</row>
    <row r="602" spans="3:29">
      <c r="C602" s="48"/>
      <c r="D602" s="48"/>
      <c r="E602" s="48"/>
      <c r="F602" s="48"/>
      <c r="G602" s="48"/>
      <c r="H602" s="48"/>
      <c r="I602" s="48"/>
      <c r="J602" s="4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</row>
    <row r="603" spans="3:29">
      <c r="C603" s="48"/>
      <c r="D603" s="48"/>
      <c r="E603" s="48"/>
      <c r="F603" s="48"/>
      <c r="G603" s="48"/>
      <c r="H603" s="48"/>
      <c r="I603" s="48"/>
      <c r="J603" s="4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</row>
    <row r="604" spans="3:29">
      <c r="C604" s="48"/>
      <c r="D604" s="48"/>
      <c r="E604" s="48"/>
      <c r="F604" s="48"/>
      <c r="G604" s="48"/>
      <c r="H604" s="48"/>
      <c r="I604" s="48"/>
      <c r="J604" s="4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</row>
    <row r="605" spans="3:29">
      <c r="C605" s="48"/>
      <c r="D605" s="48"/>
      <c r="E605" s="48"/>
      <c r="F605" s="48"/>
      <c r="G605" s="48"/>
      <c r="H605" s="48"/>
      <c r="I605" s="48"/>
      <c r="J605" s="4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</row>
    <row r="606" spans="3:29">
      <c r="C606" s="48"/>
      <c r="D606" s="48"/>
      <c r="E606" s="48"/>
      <c r="F606" s="48"/>
      <c r="G606" s="48"/>
      <c r="H606" s="48"/>
      <c r="I606" s="48"/>
      <c r="J606" s="4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</row>
    <row r="607" spans="3:29">
      <c r="C607" s="48"/>
      <c r="D607" s="48"/>
      <c r="E607" s="48"/>
      <c r="F607" s="48"/>
      <c r="G607" s="48"/>
      <c r="H607" s="48"/>
      <c r="I607" s="48"/>
      <c r="J607" s="4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</row>
    <row r="608" spans="3:29">
      <c r="C608" s="48"/>
      <c r="D608" s="48"/>
      <c r="E608" s="48"/>
      <c r="F608" s="48"/>
      <c r="G608" s="48"/>
      <c r="H608" s="48"/>
      <c r="I608" s="48"/>
      <c r="J608" s="4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</row>
    <row r="609" spans="3:29">
      <c r="C609" s="48"/>
      <c r="D609" s="48"/>
      <c r="E609" s="48"/>
      <c r="F609" s="48"/>
      <c r="G609" s="48"/>
      <c r="H609" s="48"/>
      <c r="I609" s="48"/>
      <c r="J609" s="4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</row>
    <row r="610" spans="3:29">
      <c r="C610" s="48"/>
      <c r="D610" s="48"/>
      <c r="E610" s="48"/>
      <c r="F610" s="48"/>
      <c r="G610" s="48"/>
      <c r="H610" s="48"/>
      <c r="I610" s="48"/>
      <c r="J610" s="4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</row>
    <row r="611" spans="3:29">
      <c r="C611" s="48"/>
      <c r="D611" s="48"/>
      <c r="E611" s="48"/>
      <c r="F611" s="48"/>
      <c r="G611" s="48"/>
      <c r="H611" s="48"/>
      <c r="I611" s="48"/>
      <c r="J611" s="4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</row>
    <row r="612" spans="3:29">
      <c r="C612" s="48"/>
      <c r="D612" s="48"/>
      <c r="E612" s="48"/>
      <c r="F612" s="48"/>
      <c r="G612" s="48"/>
      <c r="H612" s="48"/>
      <c r="I612" s="48"/>
      <c r="J612" s="4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</row>
    <row r="613" spans="3:29">
      <c r="C613" s="48"/>
      <c r="D613" s="48"/>
      <c r="E613" s="48"/>
      <c r="F613" s="48"/>
      <c r="G613" s="48"/>
      <c r="H613" s="48"/>
      <c r="I613" s="48"/>
      <c r="J613" s="4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</row>
    <row r="614" spans="3:29">
      <c r="C614" s="48"/>
      <c r="D614" s="48"/>
      <c r="E614" s="48"/>
      <c r="F614" s="48"/>
      <c r="G614" s="48"/>
      <c r="H614" s="48"/>
      <c r="I614" s="48"/>
      <c r="J614" s="4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</row>
    <row r="615" spans="3:29">
      <c r="C615" s="48"/>
      <c r="D615" s="48"/>
      <c r="E615" s="48"/>
      <c r="F615" s="48"/>
      <c r="G615" s="48"/>
      <c r="H615" s="48"/>
      <c r="I615" s="48"/>
      <c r="J615" s="4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</row>
    <row r="616" spans="3:29">
      <c r="C616" s="48"/>
      <c r="D616" s="48"/>
      <c r="E616" s="48"/>
      <c r="F616" s="48"/>
      <c r="G616" s="48"/>
      <c r="H616" s="48"/>
      <c r="I616" s="48"/>
      <c r="J616" s="4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</row>
    <row r="617" spans="3:29">
      <c r="C617" s="48"/>
      <c r="D617" s="48"/>
      <c r="E617" s="48"/>
      <c r="F617" s="48"/>
      <c r="G617" s="48"/>
      <c r="H617" s="48"/>
      <c r="I617" s="48"/>
      <c r="J617" s="4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</row>
    <row r="618" spans="3:29">
      <c r="C618" s="48"/>
      <c r="D618" s="48"/>
      <c r="E618" s="48"/>
      <c r="F618" s="48"/>
      <c r="G618" s="48"/>
      <c r="H618" s="48"/>
      <c r="I618" s="48"/>
      <c r="J618" s="4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</row>
    <row r="619" spans="3:29">
      <c r="C619" s="48"/>
      <c r="D619" s="48"/>
      <c r="E619" s="48"/>
      <c r="F619" s="48"/>
      <c r="G619" s="48"/>
      <c r="H619" s="48"/>
      <c r="I619" s="48"/>
      <c r="J619" s="4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</row>
    <row r="620" spans="3:29">
      <c r="C620" s="48"/>
      <c r="D620" s="48"/>
      <c r="E620" s="48"/>
      <c r="F620" s="48"/>
      <c r="G620" s="48"/>
      <c r="H620" s="48"/>
      <c r="I620" s="48"/>
      <c r="J620" s="4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</row>
    <row r="621" spans="3:29">
      <c r="C621" s="48"/>
      <c r="D621" s="48"/>
      <c r="E621" s="48"/>
      <c r="F621" s="48"/>
      <c r="G621" s="48"/>
      <c r="H621" s="48"/>
      <c r="I621" s="48"/>
      <c r="J621" s="4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</row>
    <row r="622" spans="3:29">
      <c r="C622" s="48"/>
      <c r="D622" s="48"/>
      <c r="E622" s="48"/>
      <c r="F622" s="48"/>
      <c r="G622" s="48"/>
      <c r="H622" s="48"/>
      <c r="I622" s="48"/>
      <c r="J622" s="4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</row>
    <row r="623" spans="3:29">
      <c r="C623" s="48"/>
      <c r="D623" s="48"/>
      <c r="E623" s="48"/>
      <c r="F623" s="48"/>
      <c r="G623" s="48"/>
      <c r="H623" s="48"/>
      <c r="I623" s="48"/>
      <c r="J623" s="4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</row>
    <row r="624" spans="3:29">
      <c r="C624" s="48"/>
      <c r="D624" s="48"/>
      <c r="E624" s="48"/>
      <c r="F624" s="48"/>
      <c r="G624" s="48"/>
      <c r="H624" s="48"/>
      <c r="I624" s="48"/>
      <c r="J624" s="4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</row>
    <row r="625" spans="3:29">
      <c r="C625" s="48"/>
      <c r="D625" s="48"/>
      <c r="E625" s="48"/>
      <c r="F625" s="48"/>
      <c r="G625" s="48"/>
      <c r="H625" s="48"/>
      <c r="I625" s="48"/>
      <c r="J625" s="4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</row>
    <row r="626" spans="3:29">
      <c r="C626" s="48"/>
      <c r="D626" s="48"/>
      <c r="E626" s="48"/>
      <c r="F626" s="48"/>
      <c r="G626" s="48"/>
      <c r="H626" s="48"/>
      <c r="I626" s="48"/>
      <c r="J626" s="4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</row>
    <row r="627" spans="3:29">
      <c r="C627" s="48"/>
      <c r="D627" s="48"/>
      <c r="E627" s="48"/>
      <c r="F627" s="48"/>
      <c r="G627" s="48"/>
      <c r="H627" s="48"/>
      <c r="I627" s="48"/>
      <c r="J627" s="4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</row>
    <row r="628" spans="3:29">
      <c r="C628" s="48"/>
      <c r="D628" s="48"/>
      <c r="E628" s="48"/>
      <c r="F628" s="48"/>
      <c r="G628" s="48"/>
      <c r="H628" s="48"/>
      <c r="I628" s="48"/>
      <c r="J628" s="4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</row>
    <row r="629" spans="3:29">
      <c r="C629" s="48"/>
      <c r="D629" s="48"/>
      <c r="E629" s="48"/>
      <c r="F629" s="48"/>
      <c r="G629" s="48"/>
      <c r="H629" s="48"/>
      <c r="I629" s="48"/>
      <c r="J629" s="4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</row>
    <row r="630" spans="3:29">
      <c r="C630" s="48"/>
      <c r="D630" s="48"/>
      <c r="E630" s="48"/>
      <c r="F630" s="48"/>
      <c r="G630" s="48"/>
      <c r="H630" s="48"/>
      <c r="I630" s="48"/>
      <c r="J630" s="4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</row>
    <row r="631" spans="3:29">
      <c r="C631" s="48"/>
      <c r="D631" s="48"/>
      <c r="E631" s="48"/>
      <c r="F631" s="48"/>
      <c r="G631" s="48"/>
      <c r="H631" s="48"/>
      <c r="I631" s="48"/>
      <c r="J631" s="4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</row>
    <row r="632" spans="3:29">
      <c r="C632" s="48"/>
      <c r="D632" s="48"/>
      <c r="E632" s="48"/>
      <c r="F632" s="48"/>
      <c r="G632" s="48"/>
      <c r="H632" s="48"/>
      <c r="I632" s="48"/>
      <c r="J632" s="4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</row>
    <row r="633" spans="3:29">
      <c r="C633" s="48"/>
      <c r="D633" s="48"/>
      <c r="E633" s="48"/>
      <c r="F633" s="48"/>
      <c r="G633" s="48"/>
      <c r="H633" s="48"/>
      <c r="I633" s="48"/>
      <c r="J633" s="4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</row>
    <row r="634" spans="3:29">
      <c r="C634" s="48"/>
      <c r="D634" s="48"/>
      <c r="E634" s="48"/>
      <c r="F634" s="48"/>
      <c r="G634" s="48"/>
      <c r="H634" s="48"/>
      <c r="I634" s="48"/>
      <c r="J634" s="4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</row>
    <row r="635" spans="3:29">
      <c r="C635" s="48"/>
      <c r="D635" s="48"/>
      <c r="E635" s="48"/>
      <c r="F635" s="48"/>
      <c r="G635" s="48"/>
      <c r="H635" s="48"/>
      <c r="I635" s="48"/>
      <c r="J635" s="4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</row>
    <row r="636" spans="3:29">
      <c r="C636" s="48"/>
      <c r="D636" s="48"/>
      <c r="E636" s="48"/>
      <c r="F636" s="48"/>
      <c r="G636" s="48"/>
      <c r="H636" s="48"/>
      <c r="I636" s="48"/>
      <c r="J636" s="4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</row>
    <row r="637" spans="3:29">
      <c r="C637" s="48"/>
      <c r="D637" s="48"/>
      <c r="E637" s="48"/>
      <c r="F637" s="48"/>
      <c r="G637" s="48"/>
      <c r="H637" s="48"/>
      <c r="I637" s="48"/>
      <c r="J637" s="4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</row>
    <row r="638" spans="3:29">
      <c r="C638" s="48"/>
      <c r="D638" s="48"/>
      <c r="E638" s="48"/>
      <c r="F638" s="48"/>
      <c r="G638" s="48"/>
      <c r="H638" s="48"/>
      <c r="I638" s="48"/>
      <c r="J638" s="4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</row>
    <row r="639" spans="3:29">
      <c r="C639" s="48"/>
      <c r="D639" s="48"/>
      <c r="E639" s="48"/>
      <c r="F639" s="48"/>
      <c r="G639" s="48"/>
      <c r="H639" s="48"/>
      <c r="I639" s="48"/>
      <c r="J639" s="4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</row>
    <row r="640" spans="3:29">
      <c r="C640" s="48"/>
      <c r="D640" s="48"/>
      <c r="E640" s="48"/>
      <c r="F640" s="48"/>
      <c r="G640" s="48"/>
      <c r="H640" s="48"/>
      <c r="I640" s="48"/>
      <c r="J640" s="4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</row>
    <row r="641" spans="3:29">
      <c r="C641" s="48"/>
      <c r="D641" s="48"/>
      <c r="E641" s="48"/>
      <c r="F641" s="48"/>
      <c r="G641" s="48"/>
      <c r="H641" s="48"/>
      <c r="I641" s="48"/>
      <c r="J641" s="4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</row>
    <row r="642" spans="3:29">
      <c r="C642" s="48"/>
      <c r="D642" s="48"/>
      <c r="E642" s="48"/>
      <c r="F642" s="48"/>
      <c r="G642" s="48"/>
      <c r="H642" s="48"/>
      <c r="I642" s="48"/>
      <c r="J642" s="4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</row>
    <row r="643" spans="3:29">
      <c r="C643" s="48"/>
      <c r="D643" s="48"/>
      <c r="E643" s="48"/>
      <c r="F643" s="48"/>
      <c r="G643" s="48"/>
      <c r="H643" s="48"/>
      <c r="I643" s="48"/>
      <c r="J643" s="4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</row>
    <row r="644" spans="3:29">
      <c r="C644" s="48"/>
      <c r="D644" s="48"/>
      <c r="E644" s="48"/>
      <c r="F644" s="48"/>
      <c r="G644" s="48"/>
      <c r="H644" s="48"/>
      <c r="I644" s="48"/>
      <c r="J644" s="4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</row>
    <row r="645" spans="3:29">
      <c r="C645" s="48"/>
      <c r="D645" s="48"/>
      <c r="E645" s="48"/>
      <c r="F645" s="48"/>
      <c r="G645" s="48"/>
      <c r="H645" s="48"/>
      <c r="I645" s="48"/>
      <c r="J645" s="4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</row>
    <row r="646" spans="3:29">
      <c r="C646" s="48"/>
      <c r="D646" s="48"/>
      <c r="E646" s="48"/>
      <c r="F646" s="48"/>
      <c r="G646" s="48"/>
      <c r="H646" s="48"/>
      <c r="I646" s="48"/>
      <c r="J646" s="4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</row>
    <row r="647" spans="3:29">
      <c r="C647" s="48"/>
      <c r="D647" s="48"/>
      <c r="E647" s="48"/>
      <c r="F647" s="48"/>
      <c r="G647" s="48"/>
      <c r="H647" s="48"/>
      <c r="I647" s="48"/>
      <c r="J647" s="4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</row>
    <row r="648" spans="3:29">
      <c r="C648" s="48"/>
      <c r="D648" s="48"/>
      <c r="E648" s="48"/>
      <c r="F648" s="48"/>
      <c r="G648" s="48"/>
      <c r="H648" s="48"/>
      <c r="I648" s="48"/>
      <c r="J648" s="4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</row>
    <row r="649" spans="3:29">
      <c r="C649" s="48"/>
      <c r="D649" s="48"/>
      <c r="E649" s="48"/>
      <c r="F649" s="48"/>
      <c r="G649" s="48"/>
      <c r="H649" s="48"/>
      <c r="I649" s="48"/>
      <c r="J649" s="4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</row>
    <row r="650" spans="3:29">
      <c r="C650" s="48"/>
      <c r="D650" s="48"/>
      <c r="E650" s="48"/>
      <c r="F650" s="48"/>
      <c r="G650" s="48"/>
      <c r="H650" s="48"/>
      <c r="I650" s="48"/>
      <c r="J650" s="4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</row>
    <row r="651" spans="3:29">
      <c r="C651" s="48"/>
      <c r="D651" s="48"/>
      <c r="E651" s="48"/>
      <c r="F651" s="48"/>
      <c r="G651" s="48"/>
      <c r="H651" s="48"/>
      <c r="I651" s="48"/>
      <c r="J651" s="4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</row>
    <row r="652" spans="3:29">
      <c r="C652" s="48"/>
      <c r="D652" s="48"/>
      <c r="E652" s="48"/>
      <c r="F652" s="48"/>
      <c r="G652" s="48"/>
      <c r="H652" s="48"/>
      <c r="I652" s="48"/>
      <c r="J652" s="4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</row>
    <row r="653" spans="3:29">
      <c r="C653" s="48"/>
      <c r="D653" s="48"/>
      <c r="E653" s="48"/>
      <c r="F653" s="48"/>
      <c r="G653" s="48"/>
      <c r="H653" s="48"/>
      <c r="I653" s="48"/>
      <c r="J653" s="4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</row>
    <row r="654" spans="3:29">
      <c r="C654" s="48"/>
      <c r="D654" s="48"/>
      <c r="E654" s="48"/>
      <c r="F654" s="48"/>
      <c r="G654" s="48"/>
      <c r="H654" s="48"/>
      <c r="I654" s="48"/>
      <c r="J654" s="4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</row>
    <row r="655" spans="3:29">
      <c r="C655" s="48"/>
      <c r="D655" s="48"/>
      <c r="E655" s="48"/>
      <c r="F655" s="48"/>
      <c r="G655" s="48"/>
      <c r="H655" s="48"/>
      <c r="I655" s="48"/>
      <c r="J655" s="4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</row>
    <row r="656" spans="3:29">
      <c r="C656" s="48"/>
      <c r="D656" s="48"/>
      <c r="E656" s="48"/>
      <c r="F656" s="48"/>
      <c r="G656" s="48"/>
      <c r="H656" s="48"/>
      <c r="I656" s="48"/>
      <c r="J656" s="4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</row>
    <row r="657" spans="3:29">
      <c r="C657" s="48"/>
      <c r="D657" s="48"/>
      <c r="E657" s="48"/>
      <c r="F657" s="48"/>
      <c r="G657" s="48"/>
      <c r="H657" s="48"/>
      <c r="I657" s="48"/>
      <c r="J657" s="4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</row>
    <row r="658" spans="3:29">
      <c r="C658" s="48"/>
      <c r="D658" s="48"/>
      <c r="E658" s="48"/>
      <c r="F658" s="48"/>
      <c r="G658" s="48"/>
      <c r="H658" s="48"/>
      <c r="I658" s="48"/>
      <c r="J658" s="4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</row>
    <row r="659" spans="3:29">
      <c r="C659" s="48"/>
      <c r="D659" s="48"/>
      <c r="E659" s="48"/>
      <c r="F659" s="48"/>
      <c r="G659" s="48"/>
      <c r="H659" s="48"/>
      <c r="I659" s="48"/>
      <c r="J659" s="4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</row>
    <row r="660" spans="3:29">
      <c r="C660" s="48"/>
      <c r="D660" s="48"/>
      <c r="E660" s="48"/>
      <c r="F660" s="48"/>
      <c r="G660" s="48"/>
      <c r="H660" s="48"/>
      <c r="I660" s="48"/>
      <c r="J660" s="4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</row>
    <row r="661" spans="3:29">
      <c r="C661" s="48"/>
      <c r="D661" s="48"/>
      <c r="E661" s="48"/>
      <c r="F661" s="48"/>
      <c r="G661" s="48"/>
      <c r="H661" s="48"/>
      <c r="I661" s="48"/>
      <c r="J661" s="4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</row>
    <row r="662" spans="3:29">
      <c r="C662" s="48"/>
      <c r="D662" s="48"/>
      <c r="E662" s="48"/>
      <c r="F662" s="48"/>
      <c r="G662" s="48"/>
      <c r="H662" s="48"/>
      <c r="I662" s="48"/>
      <c r="J662" s="4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</row>
    <row r="663" spans="3:29">
      <c r="C663" s="48"/>
      <c r="D663" s="48"/>
      <c r="E663" s="48"/>
      <c r="F663" s="48"/>
      <c r="G663" s="48"/>
      <c r="H663" s="48"/>
      <c r="I663" s="48"/>
      <c r="J663" s="4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</row>
    <row r="664" spans="3:29">
      <c r="C664" s="48"/>
      <c r="D664" s="48"/>
      <c r="E664" s="48"/>
      <c r="F664" s="48"/>
      <c r="G664" s="48"/>
      <c r="H664" s="48"/>
      <c r="I664" s="48"/>
      <c r="J664" s="4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</row>
    <row r="665" spans="3:29">
      <c r="C665" s="48"/>
      <c r="D665" s="48"/>
      <c r="E665" s="48"/>
      <c r="F665" s="48"/>
      <c r="G665" s="48"/>
      <c r="H665" s="48"/>
      <c r="I665" s="48"/>
      <c r="J665" s="4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</row>
    <row r="666" spans="3:29">
      <c r="C666" s="48"/>
      <c r="D666" s="48"/>
      <c r="E666" s="48"/>
      <c r="F666" s="48"/>
      <c r="G666" s="48"/>
      <c r="H666" s="48"/>
      <c r="I666" s="48"/>
      <c r="J666" s="4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</row>
    <row r="667" spans="3:29">
      <c r="C667" s="48"/>
      <c r="D667" s="48"/>
      <c r="E667" s="48"/>
      <c r="F667" s="48"/>
      <c r="G667" s="48"/>
      <c r="H667" s="48"/>
      <c r="I667" s="48"/>
      <c r="J667" s="4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</row>
    <row r="668" spans="3:29">
      <c r="C668" s="48"/>
      <c r="D668" s="48"/>
      <c r="E668" s="48"/>
      <c r="F668" s="48"/>
      <c r="G668" s="48"/>
      <c r="H668" s="48"/>
      <c r="I668" s="48"/>
      <c r="J668" s="4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</row>
    <row r="669" spans="3:29">
      <c r="C669" s="48"/>
      <c r="D669" s="48"/>
      <c r="E669" s="48"/>
      <c r="F669" s="48"/>
      <c r="G669" s="48"/>
      <c r="H669" s="48"/>
      <c r="I669" s="48"/>
      <c r="J669" s="4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</row>
    <row r="670" spans="3:29">
      <c r="C670" s="48"/>
      <c r="D670" s="48"/>
      <c r="E670" s="48"/>
      <c r="F670" s="48"/>
      <c r="G670" s="48"/>
      <c r="H670" s="48"/>
      <c r="I670" s="48"/>
      <c r="J670" s="4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</row>
    <row r="671" spans="3:29">
      <c r="C671" s="48"/>
      <c r="D671" s="48"/>
      <c r="E671" s="48"/>
      <c r="F671" s="48"/>
      <c r="G671" s="48"/>
      <c r="H671" s="48"/>
      <c r="I671" s="48"/>
      <c r="J671" s="4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</row>
    <row r="672" spans="3:29">
      <c r="C672" s="48"/>
      <c r="D672" s="48"/>
      <c r="E672" s="48"/>
      <c r="F672" s="48"/>
      <c r="G672" s="48"/>
      <c r="H672" s="48"/>
      <c r="I672" s="48"/>
      <c r="J672" s="4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</row>
    <row r="673" spans="3:29">
      <c r="C673" s="48"/>
      <c r="D673" s="48"/>
      <c r="E673" s="48"/>
      <c r="F673" s="48"/>
      <c r="G673" s="48"/>
      <c r="H673" s="48"/>
      <c r="I673" s="48"/>
      <c r="J673" s="4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</row>
    <row r="674" spans="3:29">
      <c r="C674" s="48"/>
      <c r="D674" s="48"/>
      <c r="E674" s="48"/>
      <c r="F674" s="48"/>
      <c r="G674" s="48"/>
      <c r="H674" s="48"/>
      <c r="I674" s="48"/>
      <c r="J674" s="4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</row>
    <row r="675" spans="3:29">
      <c r="C675" s="48"/>
      <c r="D675" s="48"/>
      <c r="E675" s="48"/>
      <c r="F675" s="48"/>
      <c r="G675" s="48"/>
      <c r="H675" s="48"/>
      <c r="I675" s="48"/>
      <c r="J675" s="4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</row>
    <row r="676" spans="3:29">
      <c r="C676" s="48"/>
      <c r="D676" s="48"/>
      <c r="E676" s="48"/>
      <c r="F676" s="48"/>
      <c r="G676" s="48"/>
      <c r="H676" s="48"/>
      <c r="I676" s="48"/>
      <c r="J676" s="4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</row>
    <row r="677" spans="3:29">
      <c r="C677" s="48"/>
      <c r="D677" s="48"/>
      <c r="E677" s="48"/>
      <c r="F677" s="48"/>
      <c r="G677" s="48"/>
      <c r="H677" s="48"/>
      <c r="I677" s="48"/>
      <c r="J677" s="4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</row>
    <row r="678" spans="3:29">
      <c r="C678" s="48"/>
      <c r="D678" s="48"/>
      <c r="E678" s="48"/>
      <c r="F678" s="48"/>
      <c r="G678" s="48"/>
      <c r="H678" s="48"/>
      <c r="I678" s="48"/>
      <c r="J678" s="4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</row>
    <row r="679" spans="3:29">
      <c r="C679" s="48"/>
      <c r="D679" s="48"/>
      <c r="E679" s="48"/>
      <c r="F679" s="48"/>
      <c r="G679" s="48"/>
      <c r="H679" s="48"/>
      <c r="I679" s="48"/>
      <c r="J679" s="4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</row>
    <row r="680" spans="3:29">
      <c r="C680" s="48"/>
      <c r="D680" s="48"/>
      <c r="E680" s="48"/>
      <c r="F680" s="48"/>
      <c r="G680" s="48"/>
      <c r="H680" s="48"/>
      <c r="I680" s="48"/>
      <c r="J680" s="4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</row>
    <row r="681" spans="3:29">
      <c r="C681" s="48"/>
      <c r="D681" s="48"/>
      <c r="E681" s="48"/>
      <c r="F681" s="48"/>
      <c r="G681" s="48"/>
      <c r="H681" s="48"/>
      <c r="I681" s="48"/>
      <c r="J681" s="4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</row>
    <row r="682" spans="3:29">
      <c r="C682" s="48"/>
      <c r="D682" s="48"/>
      <c r="E682" s="48"/>
      <c r="F682" s="48"/>
      <c r="G682" s="48"/>
      <c r="H682" s="48"/>
      <c r="I682" s="48"/>
      <c r="J682" s="4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</row>
    <row r="683" spans="3:29">
      <c r="C683" s="48"/>
      <c r="D683" s="48"/>
      <c r="E683" s="48"/>
      <c r="F683" s="48"/>
      <c r="G683" s="48"/>
      <c r="H683" s="48"/>
      <c r="I683" s="48"/>
      <c r="J683" s="4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</row>
    <row r="684" spans="3:29">
      <c r="C684" s="48"/>
      <c r="D684" s="48"/>
      <c r="E684" s="48"/>
      <c r="F684" s="48"/>
      <c r="G684" s="48"/>
      <c r="H684" s="48"/>
      <c r="I684" s="48"/>
      <c r="J684" s="4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</row>
    <row r="685" spans="3:29">
      <c r="C685" s="48"/>
      <c r="D685" s="48"/>
      <c r="E685" s="48"/>
      <c r="F685" s="48"/>
      <c r="G685" s="48"/>
      <c r="H685" s="48"/>
      <c r="I685" s="48"/>
      <c r="J685" s="4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</row>
    <row r="686" spans="3:29">
      <c r="C686" s="48"/>
      <c r="D686" s="48"/>
      <c r="E686" s="48"/>
      <c r="F686" s="48"/>
      <c r="G686" s="48"/>
      <c r="H686" s="48"/>
      <c r="I686" s="48"/>
      <c r="J686" s="4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</row>
    <row r="687" spans="3:29">
      <c r="C687" s="48"/>
      <c r="D687" s="48"/>
      <c r="E687" s="48"/>
      <c r="F687" s="48"/>
      <c r="G687" s="48"/>
      <c r="H687" s="48"/>
      <c r="I687" s="48"/>
      <c r="J687" s="4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</row>
    <row r="688" spans="3:29">
      <c r="C688" s="48"/>
      <c r="D688" s="48"/>
      <c r="E688" s="48"/>
      <c r="F688" s="48"/>
      <c r="G688" s="48"/>
      <c r="H688" s="48"/>
      <c r="I688" s="48"/>
      <c r="J688" s="4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</row>
    <row r="689" spans="3:29">
      <c r="C689" s="48"/>
      <c r="D689" s="48"/>
      <c r="E689" s="48"/>
      <c r="F689" s="48"/>
      <c r="G689" s="48"/>
      <c r="H689" s="48"/>
      <c r="I689" s="48"/>
      <c r="J689" s="4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</row>
    <row r="690" spans="3:29">
      <c r="C690" s="48"/>
      <c r="D690" s="48"/>
      <c r="E690" s="48"/>
      <c r="F690" s="48"/>
      <c r="G690" s="48"/>
      <c r="H690" s="48"/>
      <c r="I690" s="48"/>
      <c r="J690" s="4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</row>
    <row r="691" spans="3:29">
      <c r="C691" s="48"/>
      <c r="D691" s="48"/>
      <c r="E691" s="48"/>
      <c r="F691" s="48"/>
      <c r="G691" s="48"/>
      <c r="H691" s="48"/>
      <c r="I691" s="48"/>
      <c r="J691" s="4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</row>
    <row r="692" spans="3:29">
      <c r="C692" s="48"/>
      <c r="D692" s="48"/>
      <c r="E692" s="48"/>
      <c r="F692" s="48"/>
      <c r="G692" s="48"/>
      <c r="H692" s="48"/>
      <c r="I692" s="48"/>
      <c r="J692" s="4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</row>
    <row r="693" spans="3:29">
      <c r="C693" s="48"/>
      <c r="D693" s="48"/>
      <c r="E693" s="48"/>
      <c r="F693" s="48"/>
      <c r="G693" s="48"/>
      <c r="H693" s="48"/>
      <c r="I693" s="48"/>
      <c r="J693" s="4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</row>
    <row r="694" spans="3:29">
      <c r="C694" s="48"/>
      <c r="D694" s="48"/>
      <c r="E694" s="48"/>
      <c r="F694" s="48"/>
      <c r="G694" s="48"/>
      <c r="H694" s="48"/>
      <c r="I694" s="48"/>
      <c r="J694" s="4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</row>
    <row r="695" spans="3:29">
      <c r="C695" s="48"/>
      <c r="D695" s="48"/>
      <c r="E695" s="48"/>
      <c r="F695" s="48"/>
      <c r="G695" s="48"/>
      <c r="H695" s="48"/>
      <c r="I695" s="48"/>
      <c r="J695" s="4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</row>
    <row r="696" spans="3:29">
      <c r="C696" s="48"/>
      <c r="D696" s="48"/>
      <c r="E696" s="48"/>
      <c r="F696" s="48"/>
      <c r="G696" s="48"/>
      <c r="H696" s="48"/>
      <c r="I696" s="48"/>
      <c r="J696" s="4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</row>
    <row r="697" spans="3:29">
      <c r="C697" s="48"/>
      <c r="D697" s="48"/>
      <c r="E697" s="48"/>
      <c r="F697" s="48"/>
      <c r="G697" s="48"/>
      <c r="H697" s="48"/>
      <c r="I697" s="48"/>
      <c r="J697" s="4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</row>
    <row r="698" spans="3:29">
      <c r="C698" s="48"/>
      <c r="D698" s="48"/>
      <c r="E698" s="48"/>
      <c r="F698" s="48"/>
      <c r="G698" s="48"/>
      <c r="H698" s="48"/>
      <c r="I698" s="48"/>
      <c r="J698" s="4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</row>
    <row r="699" spans="3:29">
      <c r="C699" s="48"/>
      <c r="D699" s="48"/>
      <c r="E699" s="48"/>
      <c r="F699" s="48"/>
      <c r="G699" s="48"/>
      <c r="H699" s="48"/>
      <c r="I699" s="48"/>
      <c r="J699" s="4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</row>
    <row r="700" spans="3:29">
      <c r="C700" s="48"/>
      <c r="D700" s="48"/>
      <c r="E700" s="48"/>
      <c r="F700" s="48"/>
      <c r="G700" s="48"/>
      <c r="H700" s="48"/>
      <c r="I700" s="48"/>
      <c r="J700" s="4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</row>
    <row r="701" spans="3:29">
      <c r="C701" s="48"/>
      <c r="D701" s="48"/>
      <c r="E701" s="48"/>
      <c r="F701" s="48"/>
      <c r="G701" s="48"/>
      <c r="H701" s="48"/>
      <c r="I701" s="48"/>
      <c r="J701" s="4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</row>
    <row r="702" spans="3:29">
      <c r="C702" s="48"/>
      <c r="D702" s="48"/>
      <c r="E702" s="48"/>
      <c r="F702" s="48"/>
      <c r="G702" s="48"/>
      <c r="H702" s="48"/>
      <c r="I702" s="48"/>
      <c r="J702" s="4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</row>
    <row r="703" spans="3:29">
      <c r="C703" s="48"/>
      <c r="D703" s="48"/>
      <c r="E703" s="48"/>
      <c r="F703" s="48"/>
      <c r="G703" s="48"/>
      <c r="H703" s="48"/>
      <c r="I703" s="48"/>
      <c r="J703" s="4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</row>
    <row r="704" spans="3:29">
      <c r="C704" s="48"/>
      <c r="D704" s="48"/>
      <c r="E704" s="48"/>
      <c r="F704" s="48"/>
      <c r="G704" s="48"/>
      <c r="H704" s="48"/>
      <c r="I704" s="48"/>
      <c r="J704" s="4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</row>
    <row r="705" spans="3:29">
      <c r="C705" s="48"/>
      <c r="D705" s="48"/>
      <c r="E705" s="48"/>
      <c r="F705" s="48"/>
      <c r="G705" s="48"/>
      <c r="H705" s="48"/>
      <c r="I705" s="48"/>
      <c r="J705" s="4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</row>
    <row r="706" spans="3:29">
      <c r="C706" s="48"/>
      <c r="D706" s="48"/>
      <c r="E706" s="48"/>
      <c r="F706" s="48"/>
      <c r="G706" s="48"/>
      <c r="H706" s="48"/>
      <c r="I706" s="48"/>
      <c r="J706" s="4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</row>
    <row r="707" spans="3:29">
      <c r="C707" s="48"/>
      <c r="D707" s="48"/>
      <c r="E707" s="48"/>
      <c r="F707" s="48"/>
      <c r="G707" s="48"/>
      <c r="H707" s="48"/>
      <c r="I707" s="48"/>
      <c r="J707" s="4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</row>
    <row r="708" spans="3:29">
      <c r="C708" s="48"/>
      <c r="D708" s="48"/>
      <c r="E708" s="48"/>
      <c r="F708" s="48"/>
      <c r="G708" s="48"/>
      <c r="H708" s="48"/>
      <c r="I708" s="48"/>
      <c r="J708" s="4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</row>
    <row r="709" spans="3:29">
      <c r="C709" s="48"/>
      <c r="D709" s="48"/>
      <c r="E709" s="48"/>
      <c r="F709" s="48"/>
      <c r="G709" s="48"/>
      <c r="H709" s="48"/>
      <c r="I709" s="48"/>
      <c r="J709" s="4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</row>
    <row r="710" spans="3:29">
      <c r="C710" s="48"/>
      <c r="D710" s="48"/>
      <c r="E710" s="48"/>
      <c r="F710" s="48"/>
      <c r="G710" s="48"/>
      <c r="H710" s="48"/>
      <c r="I710" s="48"/>
      <c r="J710" s="4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</row>
    <row r="711" spans="3:29">
      <c r="C711" s="48"/>
      <c r="D711" s="48"/>
      <c r="E711" s="48"/>
      <c r="F711" s="48"/>
      <c r="G711" s="48"/>
      <c r="H711" s="48"/>
      <c r="I711" s="48"/>
      <c r="J711" s="4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</row>
    <row r="712" spans="3:29">
      <c r="C712" s="48"/>
      <c r="D712" s="48"/>
      <c r="E712" s="48"/>
      <c r="F712" s="48"/>
      <c r="G712" s="48"/>
      <c r="H712" s="48"/>
      <c r="I712" s="48"/>
      <c r="J712" s="4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</row>
    <row r="713" spans="3:29">
      <c r="C713" s="48"/>
      <c r="D713" s="48"/>
      <c r="E713" s="48"/>
      <c r="F713" s="48"/>
      <c r="G713" s="48"/>
      <c r="H713" s="48"/>
      <c r="I713" s="48"/>
      <c r="J713" s="4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</row>
    <row r="714" spans="3:29">
      <c r="C714" s="48"/>
      <c r="D714" s="48"/>
      <c r="E714" s="48"/>
      <c r="F714" s="48"/>
      <c r="G714" s="48"/>
      <c r="H714" s="48"/>
      <c r="I714" s="48"/>
      <c r="J714" s="4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</row>
    <row r="715" spans="3:29">
      <c r="C715" s="48"/>
      <c r="D715" s="48"/>
      <c r="E715" s="48"/>
      <c r="F715" s="48"/>
      <c r="G715" s="48"/>
      <c r="H715" s="48"/>
      <c r="I715" s="48"/>
      <c r="J715" s="4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</row>
    <row r="716" spans="3:29">
      <c r="C716" s="48"/>
      <c r="D716" s="48"/>
      <c r="E716" s="48"/>
      <c r="F716" s="48"/>
      <c r="G716" s="48"/>
      <c r="H716" s="48"/>
      <c r="I716" s="48"/>
      <c r="J716" s="4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</row>
    <row r="717" spans="3:29">
      <c r="C717" s="48"/>
      <c r="D717" s="48"/>
      <c r="E717" s="48"/>
      <c r="F717" s="48"/>
      <c r="G717" s="48"/>
      <c r="H717" s="48"/>
      <c r="I717" s="48"/>
      <c r="J717" s="4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</row>
    <row r="718" spans="3:29">
      <c r="C718" s="48"/>
      <c r="D718" s="48"/>
      <c r="E718" s="48"/>
      <c r="F718" s="48"/>
      <c r="G718" s="48"/>
      <c r="H718" s="48"/>
      <c r="I718" s="48"/>
      <c r="J718" s="4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</row>
    <row r="719" spans="3:29">
      <c r="C719" s="48"/>
      <c r="D719" s="48"/>
      <c r="E719" s="48"/>
      <c r="F719" s="48"/>
      <c r="G719" s="48"/>
      <c r="H719" s="48"/>
      <c r="I719" s="48"/>
      <c r="J719" s="4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</row>
    <row r="720" spans="3:29">
      <c r="C720" s="48"/>
      <c r="D720" s="48"/>
      <c r="E720" s="48"/>
      <c r="F720" s="48"/>
      <c r="G720" s="48"/>
      <c r="H720" s="48"/>
      <c r="I720" s="48"/>
      <c r="J720" s="4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</row>
    <row r="721" spans="3:29">
      <c r="C721" s="48"/>
      <c r="D721" s="48"/>
      <c r="E721" s="48"/>
      <c r="F721" s="48"/>
      <c r="G721" s="48"/>
      <c r="H721" s="48"/>
      <c r="I721" s="48"/>
      <c r="J721" s="4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</row>
    <row r="722" spans="3:29">
      <c r="C722" s="48"/>
      <c r="D722" s="48"/>
      <c r="E722" s="48"/>
      <c r="F722" s="48"/>
      <c r="G722" s="48"/>
      <c r="H722" s="48"/>
      <c r="I722" s="48"/>
      <c r="J722" s="4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</row>
    <row r="723" spans="3:29">
      <c r="C723" s="48"/>
      <c r="D723" s="48"/>
      <c r="E723" s="48"/>
      <c r="F723" s="48"/>
      <c r="G723" s="48"/>
      <c r="H723" s="48"/>
      <c r="I723" s="48"/>
      <c r="J723" s="4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</row>
    <row r="724" spans="3:29">
      <c r="C724" s="48"/>
      <c r="D724" s="48"/>
      <c r="E724" s="48"/>
      <c r="F724" s="48"/>
      <c r="G724" s="48"/>
      <c r="H724" s="48"/>
      <c r="I724" s="48"/>
      <c r="J724" s="4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</row>
    <row r="725" spans="3:29">
      <c r="C725" s="48"/>
      <c r="D725" s="48"/>
      <c r="E725" s="48"/>
      <c r="F725" s="48"/>
      <c r="G725" s="48"/>
      <c r="H725" s="48"/>
      <c r="I725" s="48"/>
      <c r="J725" s="4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</row>
    <row r="726" spans="3:29">
      <c r="C726" s="48"/>
      <c r="D726" s="48"/>
      <c r="E726" s="48"/>
      <c r="F726" s="48"/>
      <c r="G726" s="48"/>
      <c r="H726" s="48"/>
      <c r="I726" s="48"/>
      <c r="J726" s="4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</row>
    <row r="727" spans="3:29">
      <c r="C727" s="48"/>
      <c r="D727" s="48"/>
      <c r="E727" s="48"/>
      <c r="F727" s="48"/>
      <c r="G727" s="48"/>
      <c r="H727" s="48"/>
      <c r="I727" s="48"/>
      <c r="J727" s="4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</row>
    <row r="728" spans="3:29">
      <c r="C728" s="48"/>
      <c r="D728" s="48"/>
      <c r="E728" s="48"/>
      <c r="F728" s="48"/>
      <c r="G728" s="48"/>
      <c r="H728" s="48"/>
      <c r="I728" s="48"/>
      <c r="J728" s="4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</row>
    <row r="729" spans="3:29">
      <c r="C729" s="48"/>
      <c r="D729" s="48"/>
      <c r="E729" s="48"/>
      <c r="F729" s="48"/>
      <c r="G729" s="48"/>
      <c r="H729" s="48"/>
      <c r="I729" s="48"/>
      <c r="J729" s="4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</row>
    <row r="730" spans="3:29">
      <c r="C730" s="48"/>
      <c r="D730" s="48"/>
      <c r="E730" s="48"/>
      <c r="F730" s="48"/>
      <c r="G730" s="48"/>
      <c r="H730" s="48"/>
      <c r="I730" s="48"/>
      <c r="J730" s="4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</row>
    <row r="731" spans="3:29">
      <c r="C731" s="48"/>
      <c r="D731" s="48"/>
      <c r="E731" s="48"/>
      <c r="F731" s="48"/>
      <c r="G731" s="48"/>
      <c r="H731" s="48"/>
      <c r="I731" s="48"/>
      <c r="J731" s="4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</row>
    <row r="732" spans="3:29">
      <c r="C732" s="48"/>
      <c r="D732" s="48"/>
      <c r="E732" s="48"/>
      <c r="F732" s="48"/>
      <c r="G732" s="48"/>
      <c r="H732" s="48"/>
      <c r="I732" s="48"/>
      <c r="J732" s="4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</row>
    <row r="733" spans="3:29">
      <c r="C733" s="48"/>
      <c r="D733" s="48"/>
      <c r="E733" s="48"/>
      <c r="F733" s="48"/>
      <c r="G733" s="48"/>
      <c r="H733" s="48"/>
      <c r="I733" s="48"/>
      <c r="J733" s="4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</row>
    <row r="734" spans="3:29">
      <c r="C734" s="48"/>
      <c r="D734" s="48"/>
      <c r="E734" s="48"/>
      <c r="F734" s="48"/>
      <c r="G734" s="48"/>
      <c r="H734" s="48"/>
      <c r="I734" s="48"/>
      <c r="J734" s="4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</row>
    <row r="735" spans="3:29">
      <c r="C735" s="48"/>
      <c r="D735" s="48"/>
      <c r="E735" s="48"/>
      <c r="F735" s="48"/>
      <c r="G735" s="48"/>
      <c r="H735" s="48"/>
      <c r="I735" s="48"/>
      <c r="J735" s="4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</row>
    <row r="736" spans="3:29">
      <c r="C736" s="48"/>
      <c r="D736" s="48"/>
      <c r="E736" s="48"/>
      <c r="F736" s="48"/>
      <c r="G736" s="48"/>
      <c r="H736" s="48"/>
      <c r="I736" s="48"/>
      <c r="J736" s="4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</row>
    <row r="737" spans="3:29">
      <c r="C737" s="48"/>
      <c r="D737" s="48"/>
      <c r="E737" s="48"/>
      <c r="F737" s="48"/>
      <c r="G737" s="48"/>
      <c r="H737" s="48"/>
      <c r="I737" s="48"/>
      <c r="J737" s="4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</row>
    <row r="738" spans="3:29">
      <c r="C738" s="48"/>
      <c r="D738" s="48"/>
      <c r="E738" s="48"/>
      <c r="F738" s="48"/>
      <c r="G738" s="48"/>
      <c r="H738" s="48"/>
      <c r="I738" s="48"/>
      <c r="J738" s="4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</row>
    <row r="739" spans="3:29">
      <c r="C739" s="48"/>
      <c r="D739" s="48"/>
      <c r="E739" s="48"/>
      <c r="F739" s="48"/>
      <c r="G739" s="48"/>
      <c r="H739" s="48"/>
      <c r="I739" s="48"/>
      <c r="J739" s="4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</row>
    <row r="740" spans="3:29">
      <c r="C740" s="48"/>
      <c r="D740" s="48"/>
      <c r="E740" s="48"/>
      <c r="F740" s="48"/>
      <c r="G740" s="48"/>
      <c r="H740" s="48"/>
      <c r="I740" s="48"/>
      <c r="J740" s="4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</row>
    <row r="741" spans="3:29">
      <c r="C741" s="48"/>
      <c r="D741" s="48"/>
      <c r="E741" s="48"/>
      <c r="F741" s="48"/>
      <c r="G741" s="48"/>
      <c r="H741" s="48"/>
      <c r="I741" s="48"/>
      <c r="J741" s="4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</row>
    <row r="742" spans="3:29">
      <c r="C742" s="48"/>
      <c r="D742" s="48"/>
      <c r="E742" s="48"/>
      <c r="F742" s="48"/>
      <c r="G742" s="48"/>
      <c r="H742" s="48"/>
      <c r="I742" s="48"/>
      <c r="J742" s="4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</row>
    <row r="743" spans="3:29">
      <c r="C743" s="48"/>
      <c r="D743" s="48"/>
      <c r="E743" s="48"/>
      <c r="F743" s="48"/>
      <c r="G743" s="48"/>
      <c r="H743" s="48"/>
      <c r="I743" s="48"/>
      <c r="J743" s="4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</row>
    <row r="744" spans="3:29">
      <c r="C744" s="48"/>
      <c r="D744" s="48"/>
      <c r="E744" s="48"/>
      <c r="F744" s="48"/>
      <c r="G744" s="48"/>
      <c r="H744" s="48"/>
      <c r="I744" s="48"/>
      <c r="J744" s="4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</row>
    <row r="745" spans="3:29">
      <c r="C745" s="48"/>
      <c r="D745" s="48"/>
      <c r="E745" s="48"/>
      <c r="F745" s="48"/>
      <c r="G745" s="48"/>
      <c r="H745" s="48"/>
      <c r="I745" s="48"/>
      <c r="J745" s="4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</row>
    <row r="746" spans="3:29">
      <c r="C746" s="48"/>
      <c r="D746" s="48"/>
      <c r="E746" s="48"/>
      <c r="F746" s="48"/>
      <c r="G746" s="48"/>
      <c r="H746" s="48"/>
      <c r="I746" s="48"/>
      <c r="J746" s="4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</row>
    <row r="747" spans="3:29">
      <c r="C747" s="48"/>
      <c r="D747" s="48"/>
      <c r="E747" s="48"/>
      <c r="F747" s="48"/>
      <c r="G747" s="48"/>
      <c r="H747" s="48"/>
      <c r="I747" s="48"/>
      <c r="J747" s="4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</row>
    <row r="748" spans="3:29">
      <c r="C748" s="48"/>
      <c r="D748" s="48"/>
      <c r="E748" s="48"/>
      <c r="F748" s="48"/>
      <c r="G748" s="48"/>
      <c r="H748" s="48"/>
      <c r="I748" s="48"/>
      <c r="J748" s="4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</row>
    <row r="749" spans="3:29">
      <c r="C749" s="48"/>
      <c r="D749" s="48"/>
      <c r="E749" s="48"/>
      <c r="F749" s="48"/>
      <c r="G749" s="48"/>
      <c r="H749" s="48"/>
      <c r="I749" s="48"/>
      <c r="J749" s="4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</row>
    <row r="750" spans="3:29">
      <c r="C750" s="48"/>
      <c r="D750" s="48"/>
      <c r="E750" s="48"/>
      <c r="F750" s="48"/>
      <c r="G750" s="48"/>
      <c r="H750" s="48"/>
      <c r="I750" s="48"/>
      <c r="J750" s="4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</row>
    <row r="751" spans="3:29">
      <c r="C751" s="48"/>
      <c r="D751" s="48"/>
      <c r="E751" s="48"/>
      <c r="F751" s="48"/>
      <c r="G751" s="48"/>
      <c r="H751" s="48"/>
      <c r="I751" s="48"/>
      <c r="J751" s="4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</row>
    <row r="752" spans="3:29">
      <c r="C752" s="48"/>
      <c r="D752" s="48"/>
      <c r="E752" s="48"/>
      <c r="F752" s="48"/>
      <c r="G752" s="48"/>
      <c r="H752" s="48"/>
      <c r="I752" s="48"/>
      <c r="J752" s="4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</row>
    <row r="753" spans="3:29">
      <c r="C753" s="48"/>
      <c r="D753" s="48"/>
      <c r="E753" s="48"/>
      <c r="F753" s="48"/>
      <c r="G753" s="48"/>
      <c r="H753" s="48"/>
      <c r="I753" s="48"/>
      <c r="J753" s="4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</row>
    <row r="754" spans="3:29">
      <c r="C754" s="48"/>
      <c r="D754" s="48"/>
      <c r="E754" s="48"/>
      <c r="F754" s="48"/>
      <c r="G754" s="48"/>
      <c r="H754" s="48"/>
      <c r="I754" s="48"/>
      <c r="J754" s="4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</row>
    <row r="755" spans="3:29">
      <c r="C755" s="48"/>
      <c r="D755" s="48"/>
      <c r="E755" s="48"/>
      <c r="F755" s="48"/>
      <c r="G755" s="48"/>
      <c r="H755" s="48"/>
      <c r="I755" s="48"/>
      <c r="J755" s="4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</row>
    <row r="756" spans="3:29">
      <c r="C756" s="48"/>
      <c r="D756" s="48"/>
      <c r="E756" s="48"/>
      <c r="F756" s="48"/>
      <c r="G756" s="48"/>
      <c r="H756" s="48"/>
      <c r="I756" s="48"/>
      <c r="J756" s="4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</row>
    <row r="757" spans="3:29">
      <c r="C757" s="48"/>
      <c r="D757" s="48"/>
      <c r="E757" s="48"/>
      <c r="F757" s="48"/>
      <c r="G757" s="48"/>
      <c r="H757" s="48"/>
      <c r="I757" s="48"/>
      <c r="J757" s="4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</row>
    <row r="758" spans="3:29">
      <c r="C758" s="48"/>
      <c r="D758" s="48"/>
      <c r="E758" s="48"/>
      <c r="F758" s="48"/>
      <c r="G758" s="48"/>
      <c r="H758" s="48"/>
      <c r="I758" s="48"/>
      <c r="J758" s="4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</row>
    <row r="759" spans="3:29">
      <c r="C759" s="48"/>
      <c r="D759" s="48"/>
      <c r="E759" s="48"/>
      <c r="F759" s="48"/>
      <c r="G759" s="48"/>
      <c r="H759" s="48"/>
      <c r="I759" s="48"/>
      <c r="J759" s="4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</row>
    <row r="760" spans="3:29">
      <c r="C760" s="48"/>
      <c r="D760" s="48"/>
      <c r="E760" s="48"/>
      <c r="F760" s="48"/>
      <c r="G760" s="48"/>
      <c r="H760" s="48"/>
      <c r="I760" s="48"/>
      <c r="J760" s="4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</row>
    <row r="761" spans="3:29">
      <c r="C761" s="48"/>
      <c r="D761" s="48"/>
      <c r="E761" s="48"/>
      <c r="F761" s="48"/>
      <c r="G761" s="48"/>
      <c r="H761" s="48"/>
      <c r="I761" s="48"/>
      <c r="J761" s="4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</row>
    <row r="762" spans="3:29">
      <c r="C762" s="48"/>
      <c r="D762" s="48"/>
      <c r="E762" s="48"/>
      <c r="F762" s="48"/>
      <c r="G762" s="48"/>
      <c r="H762" s="48"/>
      <c r="I762" s="48"/>
      <c r="J762" s="4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</row>
    <row r="763" spans="3:29">
      <c r="C763" s="48"/>
      <c r="D763" s="48"/>
      <c r="E763" s="48"/>
      <c r="F763" s="48"/>
      <c r="G763" s="48"/>
      <c r="H763" s="48"/>
      <c r="I763" s="48"/>
      <c r="J763" s="4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</row>
    <row r="764" spans="3:29">
      <c r="C764" s="48"/>
      <c r="D764" s="48"/>
      <c r="E764" s="48"/>
      <c r="F764" s="48"/>
      <c r="G764" s="48"/>
      <c r="H764" s="48"/>
      <c r="I764" s="48"/>
      <c r="J764" s="4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</row>
    <row r="765" spans="3:29">
      <c r="C765" s="48"/>
      <c r="D765" s="48"/>
      <c r="E765" s="48"/>
      <c r="F765" s="48"/>
      <c r="G765" s="48"/>
      <c r="H765" s="48"/>
      <c r="I765" s="48"/>
      <c r="J765" s="4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</row>
    <row r="766" spans="3:29">
      <c r="C766" s="48"/>
      <c r="D766" s="48"/>
      <c r="E766" s="48"/>
      <c r="F766" s="48"/>
      <c r="G766" s="48"/>
      <c r="H766" s="48"/>
      <c r="I766" s="48"/>
      <c r="J766" s="4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</row>
    <row r="767" spans="3:29">
      <c r="C767" s="48"/>
      <c r="D767" s="48"/>
      <c r="E767" s="48"/>
      <c r="F767" s="48"/>
      <c r="G767" s="48"/>
      <c r="H767" s="48"/>
      <c r="I767" s="48"/>
      <c r="J767" s="4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</row>
    <row r="768" spans="3:29">
      <c r="C768" s="48"/>
      <c r="D768" s="48"/>
      <c r="E768" s="48"/>
      <c r="F768" s="48"/>
      <c r="G768" s="48"/>
      <c r="H768" s="48"/>
      <c r="I768" s="48"/>
      <c r="J768" s="4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</row>
    <row r="769" spans="3:29">
      <c r="C769" s="48"/>
      <c r="D769" s="48"/>
      <c r="E769" s="48"/>
      <c r="F769" s="48"/>
      <c r="G769" s="48"/>
      <c r="H769" s="48"/>
      <c r="I769" s="48"/>
      <c r="J769" s="4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</row>
    <row r="770" spans="3:29">
      <c r="C770" s="48"/>
      <c r="D770" s="48"/>
      <c r="E770" s="48"/>
      <c r="F770" s="48"/>
      <c r="G770" s="48"/>
      <c r="H770" s="48"/>
      <c r="I770" s="48"/>
      <c r="J770" s="4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</row>
    <row r="771" spans="3:29">
      <c r="C771" s="48"/>
      <c r="D771" s="48"/>
      <c r="E771" s="48"/>
      <c r="F771" s="48"/>
      <c r="G771" s="48"/>
      <c r="H771" s="48"/>
      <c r="I771" s="48"/>
      <c r="J771" s="4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</row>
    <row r="772" spans="3:29">
      <c r="C772" s="48"/>
      <c r="D772" s="48"/>
      <c r="E772" s="48"/>
      <c r="F772" s="48"/>
      <c r="G772" s="48"/>
      <c r="H772" s="48"/>
      <c r="I772" s="48"/>
      <c r="J772" s="4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</row>
    <row r="773" spans="3:29">
      <c r="C773" s="48"/>
      <c r="D773" s="48"/>
      <c r="E773" s="48"/>
      <c r="F773" s="48"/>
      <c r="G773" s="48"/>
      <c r="H773" s="48"/>
      <c r="I773" s="48"/>
      <c r="J773" s="4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</row>
    <row r="774" spans="3:29">
      <c r="C774" s="48"/>
      <c r="D774" s="48"/>
      <c r="E774" s="48"/>
      <c r="F774" s="48"/>
      <c r="G774" s="48"/>
      <c r="H774" s="48"/>
      <c r="I774" s="48"/>
      <c r="J774" s="4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</row>
    <row r="775" spans="3:29">
      <c r="C775" s="48"/>
      <c r="D775" s="48"/>
      <c r="E775" s="48"/>
      <c r="F775" s="48"/>
      <c r="G775" s="48"/>
      <c r="H775" s="48"/>
      <c r="I775" s="48"/>
      <c r="J775" s="4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</row>
    <row r="776" spans="3:29">
      <c r="C776" s="48"/>
      <c r="D776" s="48"/>
      <c r="E776" s="48"/>
      <c r="F776" s="48"/>
      <c r="G776" s="48"/>
      <c r="H776" s="48"/>
      <c r="I776" s="48"/>
      <c r="J776" s="4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</row>
    <row r="777" spans="3:29">
      <c r="C777" s="48"/>
      <c r="D777" s="48"/>
      <c r="E777" s="48"/>
      <c r="F777" s="48"/>
      <c r="G777" s="48"/>
      <c r="H777" s="48"/>
      <c r="I777" s="48"/>
      <c r="J777" s="4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</row>
    <row r="778" spans="3:29">
      <c r="C778" s="48"/>
      <c r="D778" s="48"/>
      <c r="E778" s="48"/>
      <c r="F778" s="48"/>
      <c r="G778" s="48"/>
      <c r="H778" s="48"/>
      <c r="I778" s="48"/>
      <c r="J778" s="4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</row>
    <row r="779" spans="3:29">
      <c r="C779" s="48"/>
      <c r="D779" s="48"/>
      <c r="E779" s="48"/>
      <c r="F779" s="48"/>
      <c r="G779" s="48"/>
      <c r="H779" s="48"/>
      <c r="I779" s="48"/>
      <c r="J779" s="4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</row>
    <row r="780" spans="3:29">
      <c r="C780" s="48"/>
      <c r="D780" s="48"/>
      <c r="E780" s="48"/>
      <c r="F780" s="48"/>
      <c r="G780" s="48"/>
      <c r="H780" s="48"/>
      <c r="I780" s="48"/>
      <c r="J780" s="4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</row>
    <row r="781" spans="3:29">
      <c r="C781" s="48"/>
      <c r="D781" s="48"/>
      <c r="E781" s="48"/>
      <c r="F781" s="48"/>
      <c r="G781" s="48"/>
      <c r="H781" s="48"/>
      <c r="I781" s="48"/>
      <c r="J781" s="4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</row>
    <row r="782" spans="3:29">
      <c r="C782" s="48"/>
      <c r="D782" s="48"/>
      <c r="E782" s="48"/>
      <c r="F782" s="48"/>
      <c r="G782" s="48"/>
      <c r="H782" s="48"/>
      <c r="I782" s="48"/>
      <c r="J782" s="4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</row>
    <row r="783" spans="3:29">
      <c r="C783" s="48"/>
      <c r="D783" s="48"/>
      <c r="E783" s="48"/>
      <c r="F783" s="48"/>
      <c r="G783" s="48"/>
      <c r="H783" s="48"/>
      <c r="I783" s="48"/>
      <c r="J783" s="4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</row>
    <row r="784" spans="3:29">
      <c r="C784" s="48"/>
      <c r="D784" s="48"/>
      <c r="E784" s="48"/>
      <c r="F784" s="48"/>
      <c r="G784" s="48"/>
      <c r="H784" s="48"/>
      <c r="I784" s="48"/>
      <c r="J784" s="4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</row>
    <row r="785" spans="3:29">
      <c r="C785" s="48"/>
      <c r="D785" s="48"/>
      <c r="E785" s="48"/>
      <c r="F785" s="48"/>
      <c r="G785" s="48"/>
      <c r="H785" s="48"/>
      <c r="I785" s="48"/>
      <c r="J785" s="4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</row>
    <row r="786" spans="3:29">
      <c r="C786" s="48"/>
      <c r="D786" s="48"/>
      <c r="E786" s="48"/>
      <c r="F786" s="48"/>
      <c r="G786" s="48"/>
      <c r="H786" s="48"/>
      <c r="I786" s="48"/>
      <c r="J786" s="4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</row>
    <row r="787" spans="3:29">
      <c r="C787" s="48"/>
      <c r="D787" s="48"/>
      <c r="E787" s="48"/>
      <c r="F787" s="48"/>
      <c r="G787" s="48"/>
      <c r="H787" s="48"/>
      <c r="I787" s="48"/>
      <c r="J787" s="4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</row>
    <row r="788" spans="3:29">
      <c r="C788" s="48"/>
      <c r="D788" s="48"/>
      <c r="E788" s="48"/>
      <c r="F788" s="48"/>
      <c r="G788" s="48"/>
      <c r="H788" s="48"/>
      <c r="I788" s="48"/>
      <c r="J788" s="4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</row>
    <row r="789" spans="3:29">
      <c r="C789" s="48"/>
      <c r="D789" s="48"/>
      <c r="E789" s="48"/>
      <c r="F789" s="48"/>
      <c r="G789" s="48"/>
      <c r="H789" s="48"/>
      <c r="I789" s="48"/>
      <c r="J789" s="4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</row>
    <row r="790" spans="3:29">
      <c r="C790" s="48"/>
      <c r="D790" s="48"/>
      <c r="E790" s="48"/>
      <c r="F790" s="48"/>
      <c r="G790" s="48"/>
      <c r="H790" s="48"/>
      <c r="I790" s="48"/>
      <c r="J790" s="4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</row>
    <row r="791" spans="3:29">
      <c r="C791" s="48"/>
      <c r="D791" s="48"/>
      <c r="E791" s="48"/>
      <c r="F791" s="48"/>
      <c r="G791" s="48"/>
      <c r="H791" s="48"/>
      <c r="I791" s="48"/>
      <c r="J791" s="4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</row>
    <row r="792" spans="3:29">
      <c r="C792" s="48"/>
      <c r="D792" s="48"/>
      <c r="E792" s="48"/>
      <c r="F792" s="48"/>
      <c r="G792" s="48"/>
      <c r="H792" s="48"/>
      <c r="I792" s="48"/>
      <c r="J792" s="4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</row>
    <row r="793" spans="3:29">
      <c r="C793" s="48"/>
      <c r="D793" s="48"/>
      <c r="E793" s="48"/>
      <c r="F793" s="48"/>
      <c r="G793" s="48"/>
      <c r="H793" s="48"/>
      <c r="I793" s="48"/>
      <c r="J793" s="4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</row>
    <row r="794" spans="3:29">
      <c r="C794" s="48"/>
      <c r="D794" s="48"/>
      <c r="E794" s="48"/>
      <c r="F794" s="48"/>
      <c r="G794" s="48"/>
      <c r="H794" s="48"/>
      <c r="I794" s="48"/>
      <c r="J794" s="4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</row>
    <row r="795" spans="3:29">
      <c r="C795" s="48"/>
      <c r="D795" s="48"/>
      <c r="E795" s="48"/>
      <c r="F795" s="48"/>
      <c r="G795" s="48"/>
      <c r="H795" s="48"/>
      <c r="I795" s="48"/>
      <c r="J795" s="4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</row>
    <row r="796" spans="3:29">
      <c r="C796" s="48"/>
      <c r="D796" s="48"/>
      <c r="E796" s="48"/>
      <c r="F796" s="48"/>
      <c r="G796" s="48"/>
      <c r="H796" s="48"/>
      <c r="I796" s="48"/>
      <c r="J796" s="4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</row>
    <row r="797" spans="3:29">
      <c r="C797" s="48"/>
      <c r="D797" s="48"/>
      <c r="E797" s="48"/>
      <c r="F797" s="48"/>
      <c r="G797" s="48"/>
      <c r="H797" s="48"/>
      <c r="I797" s="48"/>
      <c r="J797" s="4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</row>
    <row r="798" spans="3:29">
      <c r="C798" s="48"/>
      <c r="D798" s="48"/>
      <c r="E798" s="48"/>
      <c r="F798" s="48"/>
      <c r="G798" s="48"/>
      <c r="H798" s="48"/>
      <c r="I798" s="48"/>
      <c r="J798" s="4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</row>
    <row r="799" spans="3:29">
      <c r="C799" s="48"/>
      <c r="D799" s="48"/>
      <c r="E799" s="48"/>
      <c r="F799" s="48"/>
      <c r="G799" s="48"/>
      <c r="H799" s="48"/>
      <c r="I799" s="48"/>
      <c r="J799" s="4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</row>
    <row r="800" spans="3:29">
      <c r="C800" s="48"/>
      <c r="D800" s="48"/>
      <c r="E800" s="48"/>
      <c r="F800" s="48"/>
      <c r="G800" s="48"/>
      <c r="H800" s="48"/>
      <c r="I800" s="48"/>
      <c r="J800" s="4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</row>
    <row r="801" spans="3:29">
      <c r="C801" s="48"/>
      <c r="D801" s="48"/>
      <c r="E801" s="48"/>
      <c r="F801" s="48"/>
      <c r="G801" s="48"/>
      <c r="H801" s="48"/>
      <c r="I801" s="48"/>
      <c r="J801" s="4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</row>
    <row r="802" spans="3:29">
      <c r="C802" s="48"/>
      <c r="D802" s="48"/>
      <c r="E802" s="48"/>
      <c r="F802" s="48"/>
      <c r="G802" s="48"/>
      <c r="H802" s="48"/>
      <c r="I802" s="48"/>
      <c r="J802" s="4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</row>
    <row r="803" spans="3:29">
      <c r="C803" s="48"/>
      <c r="D803" s="48"/>
      <c r="E803" s="48"/>
      <c r="F803" s="48"/>
      <c r="G803" s="48"/>
      <c r="H803" s="48"/>
      <c r="I803" s="48"/>
      <c r="J803" s="4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</row>
    <row r="804" spans="3:29">
      <c r="C804" s="48"/>
      <c r="D804" s="48"/>
      <c r="E804" s="48"/>
      <c r="F804" s="48"/>
      <c r="G804" s="48"/>
      <c r="H804" s="48"/>
      <c r="I804" s="48"/>
      <c r="J804" s="4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</row>
    <row r="805" spans="3:29">
      <c r="C805" s="48"/>
      <c r="D805" s="48"/>
      <c r="E805" s="48"/>
      <c r="F805" s="48"/>
      <c r="G805" s="48"/>
      <c r="H805" s="48"/>
      <c r="I805" s="48"/>
      <c r="J805" s="4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</row>
    <row r="806" spans="3:29">
      <c r="C806" s="48"/>
      <c r="D806" s="48"/>
      <c r="E806" s="48"/>
      <c r="F806" s="48"/>
      <c r="G806" s="48"/>
      <c r="H806" s="48"/>
      <c r="I806" s="48"/>
      <c r="J806" s="4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</row>
    <row r="807" spans="3:29">
      <c r="C807" s="48"/>
      <c r="D807" s="48"/>
      <c r="E807" s="48"/>
      <c r="F807" s="48"/>
      <c r="G807" s="48"/>
      <c r="H807" s="48"/>
      <c r="I807" s="48"/>
      <c r="J807" s="4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</row>
    <row r="808" spans="3:29">
      <c r="C808" s="48"/>
      <c r="D808" s="48"/>
      <c r="E808" s="48"/>
      <c r="F808" s="48"/>
      <c r="G808" s="48"/>
      <c r="H808" s="48"/>
      <c r="I808" s="48"/>
      <c r="J808" s="4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</row>
    <row r="809" spans="3:29">
      <c r="C809" s="48"/>
      <c r="D809" s="48"/>
      <c r="E809" s="48"/>
      <c r="F809" s="48"/>
      <c r="G809" s="48"/>
      <c r="H809" s="48"/>
      <c r="I809" s="48"/>
      <c r="J809" s="4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</row>
    <row r="810" spans="3:29">
      <c r="C810" s="48"/>
      <c r="D810" s="48"/>
      <c r="E810" s="48"/>
      <c r="F810" s="48"/>
      <c r="G810" s="48"/>
      <c r="H810" s="48"/>
      <c r="I810" s="48"/>
      <c r="J810" s="4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</row>
    <row r="811" spans="3:29">
      <c r="C811" s="48"/>
      <c r="D811" s="48"/>
      <c r="E811" s="48"/>
      <c r="F811" s="48"/>
      <c r="G811" s="48"/>
      <c r="H811" s="48"/>
      <c r="I811" s="48"/>
      <c r="J811" s="4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</row>
    <row r="812" spans="3:29">
      <c r="C812" s="48"/>
      <c r="D812" s="48"/>
      <c r="E812" s="48"/>
      <c r="F812" s="48"/>
      <c r="G812" s="48"/>
      <c r="H812" s="48"/>
      <c r="I812" s="48"/>
      <c r="J812" s="4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</row>
    <row r="813" spans="3:29">
      <c r="C813" s="48"/>
      <c r="D813" s="48"/>
      <c r="E813" s="48"/>
      <c r="F813" s="48"/>
      <c r="G813" s="48"/>
      <c r="H813" s="48"/>
      <c r="I813" s="48"/>
      <c r="J813" s="4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</row>
    <row r="814" spans="3:29">
      <c r="C814" s="48"/>
      <c r="D814" s="48"/>
      <c r="E814" s="48"/>
      <c r="F814" s="48"/>
      <c r="G814" s="48"/>
      <c r="H814" s="48"/>
      <c r="I814" s="48"/>
      <c r="J814" s="4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</row>
    <row r="815" spans="3:29">
      <c r="C815" s="48"/>
      <c r="D815" s="48"/>
      <c r="E815" s="48"/>
      <c r="F815" s="48"/>
      <c r="G815" s="48"/>
      <c r="H815" s="48"/>
      <c r="I815" s="48"/>
      <c r="J815" s="4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</row>
    <row r="816" spans="3:29">
      <c r="C816" s="48"/>
      <c r="D816" s="48"/>
      <c r="E816" s="48"/>
      <c r="F816" s="48"/>
      <c r="G816" s="48"/>
      <c r="H816" s="48"/>
      <c r="I816" s="48"/>
      <c r="J816" s="4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</row>
    <row r="817" spans="3:29">
      <c r="C817" s="48"/>
      <c r="D817" s="48"/>
      <c r="E817" s="48"/>
      <c r="F817" s="48"/>
      <c r="G817" s="48"/>
      <c r="H817" s="48"/>
      <c r="I817" s="48"/>
      <c r="J817" s="4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</row>
    <row r="818" spans="3:29">
      <c r="C818" s="48"/>
      <c r="D818" s="48"/>
      <c r="E818" s="48"/>
      <c r="F818" s="48"/>
      <c r="G818" s="48"/>
      <c r="H818" s="48"/>
      <c r="I818" s="48"/>
      <c r="J818" s="4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</row>
    <row r="819" spans="3:29">
      <c r="C819" s="48"/>
      <c r="D819" s="48"/>
      <c r="E819" s="48"/>
      <c r="F819" s="48"/>
      <c r="G819" s="48"/>
      <c r="H819" s="48"/>
      <c r="I819" s="48"/>
      <c r="J819" s="4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</row>
    <row r="820" spans="3:29">
      <c r="C820" s="48"/>
      <c r="D820" s="48"/>
      <c r="E820" s="48"/>
      <c r="F820" s="48"/>
      <c r="G820" s="48"/>
      <c r="H820" s="48"/>
      <c r="I820" s="48"/>
      <c r="J820" s="4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</row>
    <row r="821" spans="3:29">
      <c r="C821" s="48"/>
      <c r="D821" s="48"/>
      <c r="E821" s="48"/>
      <c r="F821" s="48"/>
      <c r="G821" s="48"/>
      <c r="H821" s="48"/>
      <c r="I821" s="48"/>
      <c r="J821" s="4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</row>
    <row r="822" spans="3:29">
      <c r="C822" s="48"/>
      <c r="D822" s="48"/>
      <c r="E822" s="48"/>
      <c r="F822" s="48"/>
      <c r="G822" s="48"/>
      <c r="H822" s="48"/>
      <c r="I822" s="48"/>
      <c r="J822" s="4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</row>
    <row r="823" spans="3:29">
      <c r="C823" s="48"/>
      <c r="D823" s="48"/>
      <c r="E823" s="48"/>
      <c r="F823" s="48"/>
      <c r="G823" s="48"/>
      <c r="H823" s="48"/>
      <c r="I823" s="48"/>
      <c r="J823" s="4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</row>
    <row r="824" spans="3:29">
      <c r="C824" s="48"/>
      <c r="D824" s="48"/>
      <c r="E824" s="48"/>
      <c r="F824" s="48"/>
      <c r="G824" s="48"/>
      <c r="H824" s="48"/>
      <c r="I824" s="48"/>
      <c r="J824" s="4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</row>
    <row r="825" spans="3:29">
      <c r="C825" s="48"/>
      <c r="D825" s="48"/>
      <c r="E825" s="48"/>
      <c r="F825" s="48"/>
      <c r="G825" s="48"/>
      <c r="H825" s="48"/>
      <c r="I825" s="48"/>
      <c r="J825" s="4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</row>
    <row r="826" spans="3:29">
      <c r="C826" s="48"/>
      <c r="D826" s="48"/>
      <c r="E826" s="48"/>
      <c r="F826" s="48"/>
      <c r="G826" s="48"/>
      <c r="H826" s="48"/>
      <c r="I826" s="48"/>
      <c r="J826" s="4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</row>
    <row r="827" spans="3:29">
      <c r="C827" s="48"/>
      <c r="D827" s="48"/>
      <c r="E827" s="48"/>
      <c r="F827" s="48"/>
      <c r="G827" s="48"/>
      <c r="H827" s="48"/>
      <c r="I827" s="48"/>
      <c r="J827" s="4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</row>
    <row r="828" spans="3:29">
      <c r="C828" s="48"/>
      <c r="D828" s="48"/>
      <c r="E828" s="48"/>
      <c r="F828" s="48"/>
      <c r="G828" s="48"/>
      <c r="H828" s="48"/>
      <c r="I828" s="48"/>
      <c r="J828" s="4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</row>
    <row r="829" spans="3:29">
      <c r="C829" s="48"/>
      <c r="D829" s="48"/>
      <c r="E829" s="48"/>
      <c r="F829" s="48"/>
      <c r="G829" s="48"/>
      <c r="H829" s="48"/>
      <c r="I829" s="48"/>
      <c r="J829" s="4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</row>
    <row r="830" spans="3:29">
      <c r="C830" s="48"/>
      <c r="D830" s="48"/>
      <c r="E830" s="48"/>
      <c r="F830" s="48"/>
      <c r="G830" s="48"/>
      <c r="H830" s="48"/>
      <c r="I830" s="48"/>
      <c r="J830" s="4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</row>
    <row r="831" spans="3:29">
      <c r="C831" s="48"/>
      <c r="D831" s="48"/>
      <c r="E831" s="48"/>
      <c r="F831" s="48"/>
      <c r="G831" s="48"/>
      <c r="H831" s="48"/>
      <c r="I831" s="48"/>
      <c r="J831" s="4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</row>
    <row r="832" spans="3:29">
      <c r="C832" s="48"/>
      <c r="D832" s="48"/>
      <c r="E832" s="48"/>
      <c r="F832" s="48"/>
      <c r="G832" s="48"/>
      <c r="H832" s="48"/>
      <c r="I832" s="48"/>
      <c r="J832" s="4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</row>
    <row r="833" spans="3:29">
      <c r="C833" s="48"/>
      <c r="D833" s="48"/>
      <c r="E833" s="48"/>
      <c r="F833" s="48"/>
      <c r="G833" s="48"/>
      <c r="H833" s="48"/>
      <c r="I833" s="48"/>
      <c r="J833" s="4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</row>
    <row r="834" spans="3:29">
      <c r="C834" s="48"/>
      <c r="D834" s="48"/>
      <c r="E834" s="48"/>
      <c r="F834" s="48"/>
      <c r="G834" s="48"/>
      <c r="H834" s="48"/>
      <c r="I834" s="48"/>
      <c r="J834" s="4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</row>
    <row r="835" spans="3:29">
      <c r="C835" s="48"/>
      <c r="D835" s="48"/>
      <c r="E835" s="48"/>
      <c r="F835" s="48"/>
      <c r="G835" s="48"/>
      <c r="H835" s="48"/>
      <c r="I835" s="48"/>
      <c r="J835" s="4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</row>
    <row r="836" spans="3:29">
      <c r="C836" s="48"/>
      <c r="D836" s="48"/>
      <c r="E836" s="48"/>
      <c r="F836" s="48"/>
      <c r="G836" s="48"/>
      <c r="H836" s="48"/>
      <c r="I836" s="48"/>
      <c r="J836" s="4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</row>
    <row r="837" spans="3:29">
      <c r="C837" s="48"/>
      <c r="D837" s="48"/>
      <c r="E837" s="48"/>
      <c r="F837" s="48"/>
      <c r="G837" s="48"/>
      <c r="H837" s="48"/>
      <c r="I837" s="48"/>
      <c r="J837" s="4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</row>
    <row r="838" spans="3:29">
      <c r="C838" s="48"/>
      <c r="D838" s="48"/>
      <c r="E838" s="48"/>
      <c r="F838" s="48"/>
      <c r="G838" s="48"/>
      <c r="H838" s="48"/>
      <c r="I838" s="48"/>
      <c r="J838" s="4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</row>
    <row r="839" spans="3:29">
      <c r="C839" s="48"/>
      <c r="D839" s="48"/>
      <c r="E839" s="48"/>
      <c r="F839" s="48"/>
      <c r="G839" s="48"/>
      <c r="H839" s="48"/>
      <c r="I839" s="48"/>
      <c r="J839" s="4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</row>
    <row r="840" spans="3:29">
      <c r="C840" s="48"/>
      <c r="D840" s="48"/>
      <c r="E840" s="48"/>
      <c r="F840" s="48"/>
      <c r="G840" s="48"/>
      <c r="H840" s="48"/>
      <c r="I840" s="48"/>
      <c r="J840" s="4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</row>
    <row r="841" spans="3:29">
      <c r="C841" s="48"/>
      <c r="D841" s="48"/>
      <c r="E841" s="48"/>
      <c r="F841" s="48"/>
      <c r="G841" s="48"/>
      <c r="H841" s="48"/>
      <c r="I841" s="48"/>
      <c r="J841" s="4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</row>
    <row r="842" spans="3:29">
      <c r="C842" s="48"/>
      <c r="D842" s="48"/>
      <c r="E842" s="48"/>
      <c r="F842" s="48"/>
      <c r="G842" s="48"/>
      <c r="H842" s="48"/>
      <c r="I842" s="48"/>
      <c r="J842" s="4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</row>
    <row r="843" spans="3:29">
      <c r="C843" s="48"/>
      <c r="D843" s="48"/>
      <c r="E843" s="48"/>
      <c r="F843" s="48"/>
      <c r="G843" s="48"/>
      <c r="H843" s="48"/>
      <c r="I843" s="48"/>
      <c r="J843" s="4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</row>
    <row r="844" spans="3:29">
      <c r="C844" s="48"/>
      <c r="D844" s="48"/>
      <c r="E844" s="48"/>
      <c r="F844" s="48"/>
      <c r="G844" s="48"/>
      <c r="H844" s="48"/>
      <c r="I844" s="48"/>
      <c r="J844" s="4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</row>
    <row r="845" spans="3:29">
      <c r="C845" s="48"/>
      <c r="D845" s="48"/>
      <c r="E845" s="48"/>
      <c r="F845" s="48"/>
      <c r="G845" s="48"/>
      <c r="H845" s="48"/>
      <c r="I845" s="48"/>
      <c r="J845" s="4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</row>
    <row r="846" spans="3:29">
      <c r="C846" s="48"/>
      <c r="D846" s="48"/>
      <c r="E846" s="48"/>
      <c r="F846" s="48"/>
      <c r="G846" s="48"/>
      <c r="H846" s="48"/>
      <c r="I846" s="48"/>
      <c r="J846" s="4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</row>
    <row r="847" spans="3:29">
      <c r="C847" s="48"/>
      <c r="D847" s="48"/>
      <c r="E847" s="48"/>
      <c r="F847" s="48"/>
      <c r="G847" s="48"/>
      <c r="H847" s="48"/>
      <c r="I847" s="48"/>
      <c r="J847" s="4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</row>
    <row r="848" spans="3:29">
      <c r="C848" s="48"/>
      <c r="D848" s="48"/>
      <c r="E848" s="48"/>
      <c r="F848" s="48"/>
      <c r="G848" s="48"/>
      <c r="H848" s="48"/>
      <c r="I848" s="48"/>
      <c r="J848" s="4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</row>
    <row r="849" spans="3:29">
      <c r="C849" s="48"/>
      <c r="D849" s="48"/>
      <c r="E849" s="48"/>
      <c r="F849" s="48"/>
      <c r="G849" s="48"/>
      <c r="H849" s="48"/>
      <c r="I849" s="48"/>
      <c r="J849" s="4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</row>
    <row r="850" spans="3:29">
      <c r="C850" s="48"/>
      <c r="D850" s="48"/>
      <c r="E850" s="48"/>
      <c r="F850" s="48"/>
      <c r="G850" s="48"/>
      <c r="H850" s="48"/>
      <c r="I850" s="48"/>
      <c r="J850" s="4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</row>
    <row r="851" spans="3:29">
      <c r="C851" s="48"/>
      <c r="D851" s="48"/>
      <c r="E851" s="48"/>
      <c r="F851" s="48"/>
      <c r="G851" s="48"/>
      <c r="H851" s="48"/>
      <c r="I851" s="48"/>
      <c r="J851" s="4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</row>
    <row r="852" spans="3:29">
      <c r="C852" s="48"/>
      <c r="D852" s="48"/>
      <c r="E852" s="48"/>
      <c r="F852" s="48"/>
      <c r="G852" s="48"/>
      <c r="H852" s="48"/>
      <c r="I852" s="48"/>
      <c r="J852" s="4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</row>
    <row r="853" spans="3:29">
      <c r="C853" s="48"/>
      <c r="D853" s="48"/>
      <c r="E853" s="48"/>
      <c r="F853" s="48"/>
      <c r="G853" s="48"/>
      <c r="H853" s="48"/>
      <c r="I853" s="48"/>
      <c r="J853" s="4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</row>
    <row r="854" spans="3:29">
      <c r="C854" s="48"/>
      <c r="D854" s="48"/>
      <c r="E854" s="48"/>
      <c r="F854" s="48"/>
      <c r="G854" s="48"/>
      <c r="H854" s="48"/>
      <c r="I854" s="48"/>
      <c r="J854" s="4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</row>
    <row r="855" spans="3:29">
      <c r="C855" s="48"/>
      <c r="D855" s="48"/>
      <c r="E855" s="48"/>
      <c r="F855" s="48"/>
      <c r="G855" s="48"/>
      <c r="H855" s="48"/>
      <c r="I855" s="48"/>
      <c r="J855" s="4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</row>
    <row r="856" spans="3:29">
      <c r="C856" s="48"/>
      <c r="D856" s="48"/>
      <c r="E856" s="48"/>
      <c r="F856" s="48"/>
      <c r="G856" s="48"/>
      <c r="H856" s="48"/>
      <c r="I856" s="48"/>
      <c r="J856" s="4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</row>
    <row r="857" spans="3:29">
      <c r="C857" s="48"/>
      <c r="D857" s="48"/>
      <c r="E857" s="48"/>
      <c r="F857" s="48"/>
      <c r="G857" s="48"/>
      <c r="H857" s="48"/>
      <c r="I857" s="48"/>
      <c r="J857" s="4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</row>
    <row r="858" spans="3:29">
      <c r="C858" s="48"/>
      <c r="D858" s="48"/>
      <c r="E858" s="48"/>
      <c r="F858" s="48"/>
      <c r="G858" s="48"/>
      <c r="H858" s="48"/>
      <c r="I858" s="48"/>
      <c r="J858" s="4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</row>
    <row r="859" spans="3:29">
      <c r="C859" s="48"/>
      <c r="D859" s="48"/>
      <c r="E859" s="48"/>
      <c r="F859" s="48"/>
      <c r="G859" s="48"/>
      <c r="H859" s="48"/>
      <c r="I859" s="48"/>
      <c r="J859" s="4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</row>
    <row r="860" spans="3:29">
      <c r="C860" s="48"/>
      <c r="D860" s="48"/>
      <c r="E860" s="48"/>
      <c r="F860" s="48"/>
      <c r="G860" s="48"/>
      <c r="H860" s="48"/>
      <c r="I860" s="48"/>
      <c r="J860" s="4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</row>
    <row r="861" spans="3:29">
      <c r="C861" s="48"/>
      <c r="D861" s="48"/>
      <c r="E861" s="48"/>
      <c r="F861" s="48"/>
      <c r="G861" s="48"/>
      <c r="H861" s="48"/>
      <c r="I861" s="48"/>
      <c r="J861" s="4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</row>
    <row r="862" spans="3:29">
      <c r="C862" s="48"/>
      <c r="D862" s="48"/>
      <c r="E862" s="48"/>
      <c r="F862" s="48"/>
      <c r="G862" s="48"/>
      <c r="H862" s="48"/>
      <c r="I862" s="48"/>
      <c r="J862" s="4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</row>
    <row r="863" spans="3:29">
      <c r="C863" s="48"/>
      <c r="D863" s="48"/>
      <c r="E863" s="48"/>
      <c r="F863" s="48"/>
      <c r="G863" s="48"/>
      <c r="H863" s="48"/>
      <c r="I863" s="48"/>
      <c r="J863" s="4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</row>
    <row r="864" spans="3:29">
      <c r="C864" s="48"/>
      <c r="D864" s="48"/>
      <c r="E864" s="48"/>
      <c r="F864" s="48"/>
      <c r="G864" s="48"/>
      <c r="H864" s="48"/>
      <c r="I864" s="48"/>
      <c r="J864" s="4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</row>
    <row r="865" spans="3:29">
      <c r="C865" s="48"/>
      <c r="D865" s="48"/>
      <c r="E865" s="48"/>
      <c r="F865" s="48"/>
      <c r="G865" s="48"/>
      <c r="H865" s="48"/>
      <c r="I865" s="48"/>
      <c r="J865" s="4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</row>
    <row r="866" spans="3:29">
      <c r="C866" s="48"/>
      <c r="D866" s="48"/>
      <c r="E866" s="48"/>
      <c r="F866" s="48"/>
      <c r="G866" s="48"/>
      <c r="H866" s="48"/>
      <c r="I866" s="48"/>
      <c r="J866" s="4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</row>
    <row r="867" spans="3:29">
      <c r="C867" s="48"/>
      <c r="D867" s="48"/>
      <c r="E867" s="48"/>
      <c r="F867" s="48"/>
      <c r="G867" s="48"/>
      <c r="H867" s="48"/>
      <c r="I867" s="48"/>
      <c r="J867" s="4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</row>
    <row r="868" spans="3:29">
      <c r="C868" s="48"/>
      <c r="D868" s="48"/>
      <c r="E868" s="48"/>
      <c r="F868" s="48"/>
      <c r="G868" s="48"/>
      <c r="H868" s="48"/>
      <c r="I868" s="48"/>
      <c r="J868" s="4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</row>
    <row r="869" spans="3:29">
      <c r="C869" s="48"/>
      <c r="D869" s="48"/>
      <c r="E869" s="48"/>
      <c r="F869" s="48"/>
      <c r="G869" s="48"/>
      <c r="H869" s="48"/>
      <c r="I869" s="48"/>
      <c r="J869" s="4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</row>
    <row r="870" spans="3:29">
      <c r="C870" s="48"/>
      <c r="D870" s="48"/>
      <c r="E870" s="48"/>
      <c r="F870" s="48"/>
      <c r="G870" s="48"/>
      <c r="H870" s="48"/>
      <c r="I870" s="48"/>
      <c r="J870" s="4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</row>
    <row r="871" spans="3:29">
      <c r="C871" s="48"/>
      <c r="D871" s="48"/>
      <c r="E871" s="48"/>
      <c r="F871" s="48"/>
      <c r="G871" s="48"/>
      <c r="H871" s="48"/>
      <c r="I871" s="48"/>
      <c r="J871" s="4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</row>
    <row r="872" spans="3:29">
      <c r="C872" s="48"/>
      <c r="D872" s="48"/>
      <c r="E872" s="48"/>
      <c r="F872" s="48"/>
      <c r="G872" s="48"/>
      <c r="H872" s="48"/>
      <c r="I872" s="48"/>
      <c r="J872" s="4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</row>
    <row r="873" spans="3:29">
      <c r="C873" s="48"/>
      <c r="D873" s="48"/>
      <c r="E873" s="48"/>
      <c r="F873" s="48"/>
      <c r="G873" s="48"/>
      <c r="H873" s="48"/>
      <c r="I873" s="48"/>
      <c r="J873" s="4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</row>
    <row r="874" spans="3:29">
      <c r="C874" s="48"/>
      <c r="D874" s="48"/>
      <c r="E874" s="48"/>
      <c r="F874" s="48"/>
      <c r="G874" s="48"/>
      <c r="H874" s="48"/>
      <c r="I874" s="48"/>
      <c r="J874" s="4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</row>
    <row r="875" spans="3:29">
      <c r="C875" s="48"/>
      <c r="D875" s="48"/>
      <c r="E875" s="48"/>
      <c r="F875" s="48"/>
      <c r="G875" s="48"/>
      <c r="H875" s="48"/>
      <c r="I875" s="48"/>
      <c r="J875" s="4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</row>
    <row r="876" spans="3:29">
      <c r="C876" s="48"/>
      <c r="D876" s="48"/>
      <c r="E876" s="48"/>
      <c r="F876" s="48"/>
      <c r="G876" s="48"/>
      <c r="H876" s="48"/>
      <c r="I876" s="48"/>
      <c r="J876" s="4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</row>
    <row r="877" spans="3:29">
      <c r="C877" s="48"/>
      <c r="D877" s="48"/>
      <c r="E877" s="48"/>
      <c r="F877" s="48"/>
      <c r="G877" s="48"/>
      <c r="H877" s="48"/>
      <c r="I877" s="48"/>
      <c r="J877" s="4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</row>
    <row r="878" spans="3:29">
      <c r="C878" s="48"/>
      <c r="D878" s="48"/>
      <c r="E878" s="48"/>
      <c r="F878" s="48"/>
      <c r="G878" s="48"/>
      <c r="H878" s="48"/>
      <c r="I878" s="48"/>
      <c r="J878" s="4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</row>
    <row r="879" spans="3:29">
      <c r="C879" s="48"/>
      <c r="D879" s="48"/>
      <c r="E879" s="48"/>
      <c r="F879" s="48"/>
      <c r="G879" s="48"/>
      <c r="H879" s="48"/>
      <c r="I879" s="48"/>
      <c r="J879" s="4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</row>
    <row r="880" spans="3:29">
      <c r="C880" s="48"/>
      <c r="D880" s="48"/>
      <c r="E880" s="48"/>
      <c r="F880" s="48"/>
      <c r="G880" s="48"/>
      <c r="H880" s="48"/>
      <c r="I880" s="48"/>
      <c r="J880" s="4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</row>
    <row r="881" spans="3:29">
      <c r="C881" s="48"/>
      <c r="D881" s="48"/>
      <c r="E881" s="48"/>
      <c r="F881" s="48"/>
      <c r="G881" s="48"/>
      <c r="H881" s="48"/>
      <c r="I881" s="48"/>
      <c r="J881" s="4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</row>
    <row r="882" spans="3:29">
      <c r="C882" s="48"/>
      <c r="D882" s="48"/>
      <c r="E882" s="48"/>
      <c r="F882" s="48"/>
      <c r="G882" s="48"/>
      <c r="H882" s="48"/>
      <c r="I882" s="48"/>
      <c r="J882" s="4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</row>
    <row r="883" spans="3:29">
      <c r="C883" s="48"/>
      <c r="D883" s="48"/>
      <c r="E883" s="48"/>
      <c r="F883" s="48"/>
      <c r="G883" s="48"/>
      <c r="H883" s="48"/>
      <c r="I883" s="48"/>
      <c r="J883" s="4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</row>
    <row r="884" spans="3:29">
      <c r="C884" s="48"/>
      <c r="D884" s="48"/>
      <c r="E884" s="48"/>
      <c r="F884" s="48"/>
      <c r="G884" s="48"/>
      <c r="H884" s="48"/>
      <c r="I884" s="48"/>
      <c r="J884" s="4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</row>
    <row r="885" spans="3:29">
      <c r="C885" s="48"/>
      <c r="D885" s="48"/>
      <c r="E885" s="48"/>
      <c r="F885" s="48"/>
      <c r="G885" s="48"/>
      <c r="H885" s="48"/>
      <c r="I885" s="48"/>
      <c r="J885" s="4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</row>
    <row r="886" spans="3:29">
      <c r="C886" s="48"/>
      <c r="D886" s="48"/>
      <c r="E886" s="48"/>
      <c r="F886" s="48"/>
      <c r="G886" s="48"/>
      <c r="H886" s="48"/>
      <c r="I886" s="48"/>
      <c r="J886" s="4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</row>
    <row r="887" spans="3:29">
      <c r="C887" s="48"/>
      <c r="D887" s="48"/>
      <c r="E887" s="48"/>
      <c r="F887" s="48"/>
      <c r="G887" s="48"/>
      <c r="H887" s="48"/>
      <c r="I887" s="48"/>
      <c r="J887" s="4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</row>
    <row r="888" spans="3:29">
      <c r="C888" s="48"/>
      <c r="D888" s="48"/>
      <c r="E888" s="48"/>
      <c r="F888" s="48"/>
      <c r="G888" s="48"/>
      <c r="H888" s="48"/>
      <c r="I888" s="48"/>
      <c r="J888" s="4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</row>
    <row r="889" spans="3:29">
      <c r="C889" s="48"/>
      <c r="D889" s="48"/>
      <c r="E889" s="48"/>
      <c r="F889" s="48"/>
      <c r="G889" s="48"/>
      <c r="H889" s="48"/>
      <c r="I889" s="48"/>
      <c r="J889" s="4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</row>
    <row r="890" spans="3:29">
      <c r="C890" s="48"/>
      <c r="D890" s="48"/>
      <c r="E890" s="48"/>
      <c r="F890" s="48"/>
      <c r="G890" s="48"/>
      <c r="H890" s="48"/>
      <c r="I890" s="48"/>
      <c r="J890" s="4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</row>
    <row r="891" spans="3:29">
      <c r="C891" s="48"/>
      <c r="D891" s="48"/>
      <c r="E891" s="48"/>
      <c r="F891" s="48"/>
      <c r="G891" s="48"/>
      <c r="H891" s="48"/>
      <c r="I891" s="48"/>
      <c r="J891" s="4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</row>
    <row r="892" spans="3:29">
      <c r="C892" s="48"/>
      <c r="D892" s="48"/>
      <c r="E892" s="48"/>
      <c r="F892" s="48"/>
      <c r="G892" s="48"/>
      <c r="H892" s="48"/>
      <c r="I892" s="48"/>
      <c r="J892" s="4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</row>
    <row r="893" spans="3:29">
      <c r="C893" s="48"/>
      <c r="D893" s="48"/>
      <c r="E893" s="48"/>
      <c r="F893" s="48"/>
      <c r="G893" s="48"/>
      <c r="H893" s="48"/>
      <c r="I893" s="48"/>
      <c r="J893" s="4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</row>
    <row r="894" spans="3:29">
      <c r="C894" s="48"/>
      <c r="D894" s="48"/>
      <c r="E894" s="48"/>
      <c r="F894" s="48"/>
      <c r="G894" s="48"/>
      <c r="H894" s="48"/>
      <c r="I894" s="48"/>
      <c r="J894" s="4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</row>
    <row r="895" spans="3:29">
      <c r="C895" s="48"/>
      <c r="D895" s="48"/>
      <c r="E895" s="48"/>
      <c r="F895" s="48"/>
      <c r="G895" s="48"/>
      <c r="H895" s="48"/>
      <c r="I895" s="48"/>
      <c r="J895" s="4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</row>
    <row r="896" spans="3:29">
      <c r="C896" s="48"/>
      <c r="D896" s="48"/>
      <c r="E896" s="48"/>
      <c r="F896" s="48"/>
      <c r="G896" s="48"/>
      <c r="H896" s="48"/>
      <c r="I896" s="48"/>
      <c r="J896" s="4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</row>
    <row r="897" spans="3:29">
      <c r="C897" s="48"/>
      <c r="D897" s="48"/>
      <c r="E897" s="48"/>
      <c r="F897" s="48"/>
      <c r="G897" s="48"/>
      <c r="H897" s="48"/>
      <c r="I897" s="48"/>
      <c r="J897" s="4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</row>
    <row r="898" spans="3:29">
      <c r="C898" s="48"/>
      <c r="D898" s="48"/>
      <c r="E898" s="48"/>
      <c r="F898" s="48"/>
      <c r="G898" s="48"/>
      <c r="H898" s="48"/>
      <c r="I898" s="48"/>
      <c r="J898" s="4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</row>
    <row r="899" spans="3:29">
      <c r="C899" s="48"/>
      <c r="D899" s="48"/>
      <c r="E899" s="48"/>
      <c r="F899" s="48"/>
      <c r="G899" s="48"/>
      <c r="H899" s="48"/>
      <c r="I899" s="48"/>
      <c r="J899" s="4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</row>
    <row r="900" spans="3:29">
      <c r="C900" s="48"/>
      <c r="D900" s="48"/>
      <c r="E900" s="48"/>
      <c r="F900" s="48"/>
      <c r="G900" s="48"/>
      <c r="H900" s="48"/>
      <c r="I900" s="48"/>
      <c r="J900" s="4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</row>
    <row r="901" spans="3:29">
      <c r="C901" s="48"/>
      <c r="D901" s="48"/>
      <c r="E901" s="48"/>
      <c r="F901" s="48"/>
      <c r="G901" s="48"/>
      <c r="H901" s="48"/>
      <c r="I901" s="48"/>
      <c r="J901" s="4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</row>
    <row r="902" spans="3:29">
      <c r="C902" s="48"/>
      <c r="D902" s="48"/>
      <c r="E902" s="48"/>
      <c r="F902" s="48"/>
      <c r="G902" s="48"/>
      <c r="H902" s="48"/>
      <c r="I902" s="48"/>
      <c r="J902" s="4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</row>
    <row r="903" spans="3:29">
      <c r="C903" s="48"/>
      <c r="D903" s="48"/>
      <c r="E903" s="48"/>
      <c r="F903" s="48"/>
      <c r="G903" s="48"/>
      <c r="H903" s="48"/>
      <c r="I903" s="48"/>
      <c r="J903" s="4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</row>
    <row r="904" spans="3:29">
      <c r="C904" s="48"/>
      <c r="D904" s="48"/>
      <c r="E904" s="48"/>
      <c r="F904" s="48"/>
      <c r="G904" s="48"/>
      <c r="H904" s="48"/>
      <c r="I904" s="48"/>
      <c r="J904" s="4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</row>
    <row r="905" spans="3:29">
      <c r="C905" s="48"/>
      <c r="D905" s="48"/>
      <c r="E905" s="48"/>
      <c r="F905" s="48"/>
      <c r="G905" s="48"/>
      <c r="H905" s="48"/>
      <c r="I905" s="48"/>
      <c r="J905" s="4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</row>
    <row r="906" spans="3:29">
      <c r="C906" s="48"/>
      <c r="D906" s="48"/>
      <c r="E906" s="48"/>
      <c r="F906" s="48"/>
      <c r="G906" s="48"/>
      <c r="H906" s="48"/>
      <c r="I906" s="48"/>
      <c r="J906" s="4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</row>
    <row r="907" spans="3:29">
      <c r="C907" s="48"/>
      <c r="D907" s="48"/>
      <c r="E907" s="48"/>
      <c r="F907" s="48"/>
      <c r="G907" s="48"/>
      <c r="H907" s="48"/>
      <c r="I907" s="48"/>
      <c r="J907" s="4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</row>
    <row r="908" spans="3:29">
      <c r="C908" s="48"/>
      <c r="D908" s="48"/>
      <c r="E908" s="48"/>
      <c r="F908" s="48"/>
      <c r="G908" s="48"/>
      <c r="H908" s="48"/>
      <c r="I908" s="48"/>
      <c r="J908" s="4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</row>
    <row r="909" spans="3:29">
      <c r="C909" s="48"/>
      <c r="D909" s="48"/>
      <c r="E909" s="48"/>
      <c r="F909" s="48"/>
      <c r="G909" s="48"/>
      <c r="H909" s="48"/>
      <c r="I909" s="48"/>
      <c r="J909" s="4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</row>
    <row r="910" spans="3:29">
      <c r="C910" s="48"/>
      <c r="D910" s="48"/>
      <c r="E910" s="48"/>
      <c r="F910" s="48"/>
      <c r="G910" s="48"/>
      <c r="H910" s="48"/>
      <c r="I910" s="48"/>
      <c r="J910" s="4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</row>
    <row r="911" spans="3:29">
      <c r="C911" s="48"/>
      <c r="D911" s="48"/>
      <c r="E911" s="48"/>
      <c r="F911" s="48"/>
      <c r="G911" s="48"/>
      <c r="H911" s="48"/>
      <c r="I911" s="48"/>
      <c r="J911" s="4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</row>
    <row r="912" spans="3:29">
      <c r="C912" s="48"/>
      <c r="D912" s="48"/>
      <c r="E912" s="48"/>
      <c r="F912" s="48"/>
      <c r="G912" s="48"/>
      <c r="H912" s="48"/>
      <c r="I912" s="48"/>
      <c r="J912" s="4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</row>
    <row r="913" spans="3:29">
      <c r="C913" s="48"/>
      <c r="D913" s="48"/>
      <c r="E913" s="48"/>
      <c r="F913" s="48"/>
      <c r="G913" s="48"/>
      <c r="H913" s="48"/>
      <c r="I913" s="48"/>
      <c r="J913" s="4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</row>
    <row r="914" spans="3:29">
      <c r="C914" s="48"/>
      <c r="D914" s="48"/>
      <c r="E914" s="48"/>
      <c r="F914" s="48"/>
      <c r="G914" s="48"/>
      <c r="H914" s="48"/>
      <c r="I914" s="48"/>
      <c r="J914" s="4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</row>
    <row r="915" spans="3:29">
      <c r="C915" s="48"/>
      <c r="D915" s="48"/>
      <c r="E915" s="48"/>
      <c r="F915" s="48"/>
      <c r="G915" s="48"/>
      <c r="H915" s="48"/>
      <c r="I915" s="48"/>
      <c r="J915" s="4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</row>
    <row r="916" spans="3:29">
      <c r="C916" s="48"/>
      <c r="D916" s="48"/>
      <c r="E916" s="48"/>
      <c r="F916" s="48"/>
      <c r="G916" s="48"/>
      <c r="H916" s="48"/>
      <c r="I916" s="48"/>
      <c r="J916" s="4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</row>
    <row r="917" spans="3:29">
      <c r="C917" s="48"/>
      <c r="D917" s="48"/>
      <c r="E917" s="48"/>
      <c r="F917" s="48"/>
      <c r="G917" s="48"/>
      <c r="H917" s="48"/>
      <c r="I917" s="48"/>
      <c r="J917" s="4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</row>
    <row r="918" spans="3:29">
      <c r="C918" s="48"/>
      <c r="D918" s="48"/>
      <c r="E918" s="48"/>
      <c r="F918" s="48"/>
      <c r="G918" s="48"/>
      <c r="H918" s="48"/>
      <c r="I918" s="48"/>
      <c r="J918" s="4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</row>
    <row r="919" spans="3:29">
      <c r="C919" s="48"/>
      <c r="D919" s="48"/>
      <c r="E919" s="48"/>
      <c r="F919" s="48"/>
      <c r="G919" s="48"/>
      <c r="H919" s="48"/>
      <c r="I919" s="48"/>
      <c r="J919" s="4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</row>
    <row r="920" spans="3:29">
      <c r="C920" s="48"/>
      <c r="D920" s="48"/>
      <c r="E920" s="48"/>
      <c r="F920" s="48"/>
      <c r="G920" s="48"/>
      <c r="H920" s="48"/>
      <c r="I920" s="48"/>
      <c r="J920" s="4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</row>
    <row r="921" spans="3:29">
      <c r="C921" s="48"/>
      <c r="D921" s="48"/>
      <c r="E921" s="48"/>
      <c r="F921" s="48"/>
      <c r="G921" s="48"/>
      <c r="H921" s="48"/>
      <c r="I921" s="48"/>
      <c r="J921" s="4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</row>
    <row r="922" spans="3:29">
      <c r="C922" s="48"/>
      <c r="D922" s="48"/>
      <c r="E922" s="48"/>
      <c r="F922" s="48"/>
      <c r="G922" s="48"/>
      <c r="H922" s="48"/>
      <c r="I922" s="48"/>
      <c r="J922" s="4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</row>
    <row r="923" spans="3:29">
      <c r="C923" s="48"/>
      <c r="D923" s="48"/>
      <c r="E923" s="48"/>
      <c r="F923" s="48"/>
      <c r="G923" s="48"/>
      <c r="H923" s="48"/>
      <c r="I923" s="48"/>
      <c r="J923" s="4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</row>
    <row r="924" spans="3:29">
      <c r="C924" s="48"/>
      <c r="D924" s="48"/>
      <c r="E924" s="48"/>
      <c r="F924" s="48"/>
      <c r="G924" s="48"/>
      <c r="H924" s="48"/>
      <c r="I924" s="48"/>
      <c r="J924" s="4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</row>
    <row r="925" spans="3:29">
      <c r="C925" s="48"/>
      <c r="D925" s="48"/>
      <c r="E925" s="48"/>
      <c r="F925" s="48"/>
      <c r="G925" s="48"/>
      <c r="H925" s="48"/>
      <c r="I925" s="48"/>
      <c r="J925" s="4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</row>
    <row r="926" spans="3:29">
      <c r="C926" s="48"/>
      <c r="D926" s="48"/>
      <c r="E926" s="48"/>
      <c r="F926" s="48"/>
      <c r="G926" s="48"/>
      <c r="H926" s="48"/>
      <c r="I926" s="48"/>
      <c r="J926" s="4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</row>
    <row r="927" spans="3:29">
      <c r="C927" s="48"/>
      <c r="D927" s="48"/>
      <c r="E927" s="48"/>
      <c r="F927" s="48"/>
      <c r="G927" s="48"/>
      <c r="H927" s="48"/>
      <c r="I927" s="48"/>
      <c r="J927" s="4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</row>
    <row r="928" spans="3:29">
      <c r="C928" s="48"/>
      <c r="D928" s="48"/>
      <c r="E928" s="48"/>
      <c r="F928" s="48"/>
      <c r="G928" s="48"/>
      <c r="H928" s="48"/>
      <c r="I928" s="48"/>
      <c r="J928" s="4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</row>
    <row r="929" spans="3:29">
      <c r="C929" s="48"/>
      <c r="D929" s="48"/>
      <c r="E929" s="48"/>
      <c r="F929" s="48"/>
      <c r="G929" s="48"/>
      <c r="H929" s="48"/>
      <c r="I929" s="48"/>
      <c r="J929" s="4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</row>
    <row r="930" spans="3:29">
      <c r="C930" s="48"/>
      <c r="D930" s="48"/>
      <c r="E930" s="48"/>
      <c r="F930" s="48"/>
      <c r="G930" s="48"/>
      <c r="H930" s="48"/>
      <c r="I930" s="48"/>
      <c r="J930" s="4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</row>
    <row r="931" spans="3:29">
      <c r="C931" s="48"/>
      <c r="D931" s="48"/>
      <c r="E931" s="48"/>
      <c r="F931" s="48"/>
      <c r="G931" s="48"/>
      <c r="H931" s="48"/>
      <c r="I931" s="48"/>
      <c r="J931" s="4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</row>
    <row r="932" spans="3:29">
      <c r="C932" s="48"/>
      <c r="D932" s="48"/>
      <c r="E932" s="48"/>
      <c r="F932" s="48"/>
      <c r="G932" s="48"/>
      <c r="H932" s="48"/>
      <c r="I932" s="48"/>
      <c r="J932" s="4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</row>
    <row r="933" spans="3:29">
      <c r="C933" s="48"/>
      <c r="D933" s="48"/>
      <c r="E933" s="48"/>
      <c r="F933" s="48"/>
      <c r="G933" s="48"/>
      <c r="H933" s="48"/>
      <c r="I933" s="48"/>
      <c r="J933" s="4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</row>
    <row r="934" spans="3:29">
      <c r="C934" s="48"/>
      <c r="D934" s="48"/>
      <c r="E934" s="48"/>
      <c r="F934" s="48"/>
      <c r="G934" s="48"/>
      <c r="H934" s="48"/>
      <c r="I934" s="48"/>
      <c r="J934" s="4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</row>
    <row r="935" spans="3:29">
      <c r="C935" s="48"/>
      <c r="D935" s="48"/>
      <c r="E935" s="48"/>
      <c r="F935" s="48"/>
      <c r="G935" s="48"/>
      <c r="H935" s="48"/>
      <c r="I935" s="48"/>
      <c r="J935" s="4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</row>
    <row r="936" spans="3:29">
      <c r="C936" s="48"/>
      <c r="D936" s="48"/>
      <c r="E936" s="48"/>
      <c r="F936" s="48"/>
      <c r="G936" s="48"/>
      <c r="H936" s="48"/>
      <c r="I936" s="48"/>
      <c r="J936" s="4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</row>
    <row r="937" spans="3:29">
      <c r="C937" s="48"/>
      <c r="D937" s="48"/>
      <c r="E937" s="48"/>
      <c r="F937" s="48"/>
      <c r="G937" s="48"/>
      <c r="H937" s="48"/>
      <c r="I937" s="48"/>
      <c r="J937" s="4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</row>
    <row r="938" spans="3:29">
      <c r="C938" s="48"/>
      <c r="D938" s="48"/>
      <c r="E938" s="48"/>
      <c r="F938" s="48"/>
      <c r="G938" s="48"/>
      <c r="H938" s="48"/>
      <c r="I938" s="48"/>
      <c r="J938" s="4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</row>
    <row r="939" spans="3:29">
      <c r="C939" s="48"/>
      <c r="D939" s="48"/>
      <c r="E939" s="48"/>
      <c r="F939" s="48"/>
      <c r="G939" s="48"/>
      <c r="H939" s="48"/>
      <c r="I939" s="48"/>
      <c r="J939" s="4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</row>
    <row r="940" spans="3:29">
      <c r="C940" s="48"/>
      <c r="D940" s="48"/>
      <c r="E940" s="48"/>
      <c r="F940" s="48"/>
      <c r="G940" s="48"/>
      <c r="H940" s="48"/>
      <c r="I940" s="48"/>
      <c r="J940" s="4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</row>
    <row r="941" spans="3:29">
      <c r="C941" s="48"/>
      <c r="D941" s="48"/>
      <c r="E941" s="48"/>
      <c r="F941" s="48"/>
      <c r="G941" s="48"/>
      <c r="H941" s="48"/>
      <c r="I941" s="48"/>
      <c r="J941" s="4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</row>
    <row r="942" spans="3:29">
      <c r="C942" s="48"/>
      <c r="D942" s="48"/>
      <c r="E942" s="48"/>
      <c r="F942" s="48"/>
      <c r="G942" s="48"/>
      <c r="H942" s="48"/>
      <c r="I942" s="48"/>
      <c r="J942" s="4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</row>
    <row r="943" spans="3:29">
      <c r="C943" s="48"/>
      <c r="D943" s="48"/>
      <c r="E943" s="48"/>
      <c r="F943" s="48"/>
      <c r="G943" s="48"/>
      <c r="H943" s="48"/>
      <c r="I943" s="48"/>
      <c r="J943" s="4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</row>
    <row r="944" spans="3:29">
      <c r="C944" s="48"/>
      <c r="D944" s="48"/>
      <c r="E944" s="48"/>
      <c r="F944" s="48"/>
      <c r="G944" s="48"/>
      <c r="H944" s="48"/>
      <c r="I944" s="48"/>
      <c r="J944" s="4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</row>
    <row r="945" spans="3:29">
      <c r="C945" s="48"/>
      <c r="D945" s="48"/>
      <c r="E945" s="48"/>
      <c r="F945" s="48"/>
      <c r="G945" s="48"/>
      <c r="H945" s="48"/>
      <c r="I945" s="48"/>
      <c r="J945" s="4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</row>
    <row r="946" spans="3:29">
      <c r="C946" s="48"/>
      <c r="D946" s="48"/>
      <c r="E946" s="48"/>
      <c r="F946" s="48"/>
      <c r="G946" s="48"/>
      <c r="H946" s="48"/>
      <c r="I946" s="48"/>
      <c r="J946" s="4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</row>
    <row r="947" spans="3:29">
      <c r="C947" s="48"/>
      <c r="D947" s="48"/>
      <c r="E947" s="48"/>
      <c r="F947" s="48"/>
      <c r="G947" s="48"/>
      <c r="H947" s="48"/>
      <c r="I947" s="48"/>
      <c r="J947" s="4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</row>
    <row r="948" spans="3:29">
      <c r="C948" s="48"/>
      <c r="D948" s="48"/>
      <c r="E948" s="48"/>
      <c r="F948" s="48"/>
      <c r="G948" s="48"/>
      <c r="H948" s="48"/>
      <c r="I948" s="48"/>
      <c r="J948" s="4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</row>
    <row r="949" spans="3:29">
      <c r="C949" s="48"/>
      <c r="D949" s="48"/>
      <c r="E949" s="48"/>
      <c r="F949" s="48"/>
      <c r="G949" s="48"/>
      <c r="H949" s="48"/>
      <c r="I949" s="48"/>
      <c r="J949" s="4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</row>
    <row r="950" spans="3:29">
      <c r="C950" s="48"/>
      <c r="D950" s="48"/>
      <c r="E950" s="48"/>
      <c r="F950" s="48"/>
      <c r="G950" s="48"/>
      <c r="H950" s="48"/>
      <c r="I950" s="48"/>
      <c r="J950" s="4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</row>
    <row r="951" spans="3:29">
      <c r="C951" s="48"/>
      <c r="D951" s="48"/>
      <c r="E951" s="48"/>
      <c r="F951" s="48"/>
      <c r="G951" s="48"/>
      <c r="H951" s="48"/>
      <c r="I951" s="48"/>
      <c r="J951" s="4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</row>
    <row r="952" spans="3:29">
      <c r="C952" s="48"/>
      <c r="D952" s="48"/>
      <c r="E952" s="48"/>
      <c r="F952" s="48"/>
      <c r="G952" s="48"/>
      <c r="H952" s="48"/>
      <c r="I952" s="48"/>
      <c r="J952" s="4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</row>
    <row r="953" spans="3:29">
      <c r="C953" s="48"/>
      <c r="D953" s="48"/>
      <c r="E953" s="48"/>
      <c r="F953" s="48"/>
      <c r="G953" s="48"/>
      <c r="H953" s="48"/>
      <c r="I953" s="48"/>
      <c r="J953" s="4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</row>
    <row r="954" spans="3:29">
      <c r="C954" s="48"/>
      <c r="D954" s="48"/>
      <c r="E954" s="48"/>
      <c r="F954" s="48"/>
      <c r="G954" s="48"/>
      <c r="H954" s="48"/>
      <c r="I954" s="48"/>
      <c r="J954" s="4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</row>
    <row r="955" spans="3:29">
      <c r="C955" s="48"/>
      <c r="D955" s="48"/>
      <c r="E955" s="48"/>
      <c r="F955" s="48"/>
      <c r="G955" s="48"/>
      <c r="H955" s="48"/>
      <c r="I955" s="48"/>
      <c r="J955" s="4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</row>
    <row r="956" spans="3:29">
      <c r="C956" s="48"/>
      <c r="D956" s="48"/>
      <c r="E956" s="48"/>
      <c r="F956" s="48"/>
      <c r="G956" s="48"/>
      <c r="H956" s="48"/>
      <c r="I956" s="48"/>
      <c r="J956" s="4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</row>
    <row r="957" spans="3:29">
      <c r="C957" s="48"/>
      <c r="D957" s="48"/>
      <c r="E957" s="48"/>
      <c r="F957" s="48"/>
      <c r="G957" s="48"/>
      <c r="H957" s="48"/>
      <c r="I957" s="48"/>
      <c r="J957" s="4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</row>
    <row r="958" spans="3:29">
      <c r="C958" s="48"/>
      <c r="D958" s="48"/>
      <c r="E958" s="48"/>
      <c r="F958" s="48"/>
      <c r="G958" s="48"/>
      <c r="H958" s="48"/>
      <c r="I958" s="48"/>
      <c r="J958" s="4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</row>
    <row r="959" spans="3:29">
      <c r="C959" s="48"/>
      <c r="D959" s="48"/>
      <c r="E959" s="48"/>
      <c r="F959" s="48"/>
      <c r="G959" s="48"/>
      <c r="H959" s="48"/>
      <c r="I959" s="48"/>
      <c r="J959" s="4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</row>
    <row r="960" spans="3:29">
      <c r="C960" s="48"/>
      <c r="D960" s="48"/>
      <c r="E960" s="48"/>
      <c r="F960" s="48"/>
      <c r="G960" s="48"/>
      <c r="H960" s="48"/>
      <c r="I960" s="48"/>
      <c r="J960" s="4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</row>
    <row r="961" spans="3:29">
      <c r="C961" s="48"/>
      <c r="D961" s="48"/>
      <c r="E961" s="48"/>
      <c r="F961" s="48"/>
      <c r="G961" s="48"/>
      <c r="H961" s="48"/>
      <c r="I961" s="48"/>
      <c r="J961" s="4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</row>
    <row r="962" spans="3:29">
      <c r="C962" s="48"/>
      <c r="D962" s="48"/>
      <c r="E962" s="48"/>
      <c r="F962" s="48"/>
      <c r="G962" s="48"/>
      <c r="H962" s="48"/>
      <c r="I962" s="48"/>
      <c r="J962" s="4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</row>
    <row r="963" spans="3:29">
      <c r="C963" s="48"/>
      <c r="D963" s="48"/>
      <c r="E963" s="48"/>
      <c r="F963" s="48"/>
      <c r="G963" s="48"/>
      <c r="H963" s="48"/>
      <c r="I963" s="48"/>
      <c r="J963" s="4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</row>
    <row r="964" spans="3:29">
      <c r="C964" s="48"/>
      <c r="D964" s="48"/>
      <c r="E964" s="48"/>
      <c r="F964" s="48"/>
      <c r="G964" s="48"/>
      <c r="H964" s="48"/>
      <c r="I964" s="48"/>
      <c r="J964" s="4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</row>
    <row r="965" spans="3:29">
      <c r="C965" s="48"/>
      <c r="D965" s="48"/>
      <c r="E965" s="48"/>
      <c r="F965" s="48"/>
      <c r="G965" s="48"/>
      <c r="H965" s="48"/>
      <c r="I965" s="48"/>
      <c r="J965" s="4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</row>
    <row r="966" spans="3:29">
      <c r="C966" s="48"/>
      <c r="D966" s="48"/>
      <c r="E966" s="48"/>
      <c r="F966" s="48"/>
      <c r="G966" s="48"/>
      <c r="H966" s="48"/>
      <c r="I966" s="48"/>
      <c r="J966" s="4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</row>
    <row r="967" spans="3:29">
      <c r="C967" s="48"/>
      <c r="D967" s="48"/>
      <c r="E967" s="48"/>
      <c r="F967" s="48"/>
      <c r="G967" s="48"/>
      <c r="H967" s="48"/>
      <c r="I967" s="48"/>
      <c r="J967" s="4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</row>
    <row r="968" spans="3:29">
      <c r="C968" s="48"/>
      <c r="D968" s="48"/>
      <c r="E968" s="48"/>
      <c r="F968" s="48"/>
      <c r="G968" s="48"/>
      <c r="H968" s="48"/>
      <c r="I968" s="48"/>
      <c r="J968" s="4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</row>
    <row r="969" spans="3:29">
      <c r="C969" s="48"/>
      <c r="D969" s="48"/>
      <c r="E969" s="48"/>
      <c r="F969" s="48"/>
      <c r="G969" s="48"/>
      <c r="H969" s="48"/>
      <c r="I969" s="48"/>
      <c r="J969" s="4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</row>
    <row r="970" spans="3:29">
      <c r="C970" s="48"/>
      <c r="D970" s="48"/>
      <c r="E970" s="48"/>
      <c r="F970" s="48"/>
      <c r="G970" s="48"/>
      <c r="H970" s="48"/>
      <c r="I970" s="48"/>
      <c r="J970" s="4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</row>
    <row r="971" spans="3:29">
      <c r="C971" s="48"/>
      <c r="D971" s="48"/>
      <c r="E971" s="48"/>
      <c r="F971" s="48"/>
      <c r="G971" s="48"/>
      <c r="H971" s="48"/>
      <c r="I971" s="48"/>
      <c r="J971" s="4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</row>
    <row r="972" spans="3:29">
      <c r="C972" s="48"/>
      <c r="D972" s="48"/>
      <c r="E972" s="48"/>
      <c r="F972" s="48"/>
      <c r="G972" s="48"/>
      <c r="H972" s="48"/>
      <c r="I972" s="48"/>
      <c r="J972" s="4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</row>
    <row r="973" spans="3:29">
      <c r="C973" s="48"/>
      <c r="D973" s="48"/>
      <c r="E973" s="48"/>
      <c r="F973" s="48"/>
      <c r="G973" s="48"/>
      <c r="H973" s="48"/>
      <c r="I973" s="48"/>
      <c r="J973" s="4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</row>
    <row r="974" spans="3:29">
      <c r="C974" s="48"/>
      <c r="D974" s="48"/>
      <c r="E974" s="48"/>
      <c r="F974" s="48"/>
      <c r="G974" s="48"/>
      <c r="H974" s="48"/>
      <c r="I974" s="48"/>
      <c r="J974" s="4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</row>
    <row r="975" spans="3:29">
      <c r="C975" s="48"/>
      <c r="D975" s="48"/>
      <c r="E975" s="48"/>
      <c r="F975" s="48"/>
      <c r="G975" s="48"/>
      <c r="H975" s="48"/>
      <c r="I975" s="48"/>
      <c r="J975" s="4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</row>
    <row r="976" spans="3:29">
      <c r="C976" s="48"/>
      <c r="D976" s="48"/>
      <c r="E976" s="48"/>
      <c r="F976" s="48"/>
      <c r="G976" s="48"/>
      <c r="H976" s="48"/>
      <c r="I976" s="48"/>
      <c r="J976" s="4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</row>
    <row r="977" spans="3:29">
      <c r="C977" s="48"/>
      <c r="D977" s="48"/>
      <c r="E977" s="48"/>
      <c r="F977" s="48"/>
      <c r="G977" s="48"/>
      <c r="H977" s="48"/>
      <c r="I977" s="48"/>
      <c r="J977" s="4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</row>
    <row r="978" spans="3:29">
      <c r="C978" s="48"/>
      <c r="D978" s="48"/>
      <c r="E978" s="48"/>
      <c r="F978" s="48"/>
      <c r="G978" s="48"/>
      <c r="H978" s="48"/>
      <c r="I978" s="48"/>
      <c r="J978" s="4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</row>
    <row r="979" spans="3:29">
      <c r="C979" s="48"/>
      <c r="D979" s="48"/>
      <c r="E979" s="48"/>
      <c r="F979" s="48"/>
      <c r="G979" s="48"/>
      <c r="H979" s="48"/>
      <c r="I979" s="48"/>
      <c r="J979" s="4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</row>
    <row r="980" spans="3:29">
      <c r="C980" s="48"/>
      <c r="D980" s="48"/>
      <c r="E980" s="48"/>
      <c r="F980" s="48"/>
      <c r="G980" s="48"/>
      <c r="H980" s="48"/>
      <c r="I980" s="48"/>
      <c r="J980" s="4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</row>
    <row r="981" spans="3:29">
      <c r="C981" s="48"/>
      <c r="D981" s="48"/>
      <c r="E981" s="48"/>
      <c r="F981" s="48"/>
      <c r="G981" s="48"/>
      <c r="H981" s="48"/>
      <c r="I981" s="48"/>
      <c r="J981" s="4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</row>
    <row r="982" spans="3:29">
      <c r="C982" s="48"/>
      <c r="D982" s="48"/>
      <c r="E982" s="48"/>
      <c r="F982" s="48"/>
      <c r="G982" s="48"/>
      <c r="H982" s="48"/>
      <c r="I982" s="48"/>
      <c r="J982" s="4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</row>
    <row r="983" spans="3:29">
      <c r="C983" s="48"/>
      <c r="D983" s="48"/>
      <c r="E983" s="48"/>
      <c r="F983" s="48"/>
      <c r="G983" s="48"/>
      <c r="H983" s="48"/>
      <c r="I983" s="48"/>
      <c r="J983" s="4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</row>
    <row r="984" spans="3:29">
      <c r="C984" s="48"/>
      <c r="D984" s="48"/>
      <c r="E984" s="48"/>
      <c r="F984" s="48"/>
      <c r="G984" s="48"/>
      <c r="H984" s="48"/>
      <c r="I984" s="48"/>
      <c r="J984" s="4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</row>
    <row r="985" spans="3:29">
      <c r="C985" s="48"/>
      <c r="D985" s="48"/>
      <c r="E985" s="48"/>
      <c r="F985" s="48"/>
      <c r="G985" s="48"/>
      <c r="H985" s="48"/>
      <c r="I985" s="48"/>
      <c r="J985" s="4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</row>
    <row r="986" spans="3:29">
      <c r="C986" s="48"/>
      <c r="D986" s="48"/>
      <c r="E986" s="48"/>
      <c r="F986" s="48"/>
      <c r="G986" s="48"/>
      <c r="H986" s="48"/>
      <c r="I986" s="48"/>
      <c r="J986" s="4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</row>
    <row r="987" spans="3:29">
      <c r="C987" s="48"/>
      <c r="D987" s="48"/>
      <c r="E987" s="48"/>
      <c r="F987" s="48"/>
      <c r="G987" s="48"/>
      <c r="H987" s="48"/>
      <c r="I987" s="48"/>
      <c r="J987" s="4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</row>
    <row r="988" spans="3:29">
      <c r="C988" s="48"/>
      <c r="D988" s="48"/>
      <c r="E988" s="48"/>
      <c r="F988" s="48"/>
      <c r="G988" s="48"/>
      <c r="H988" s="48"/>
      <c r="I988" s="48"/>
      <c r="J988" s="4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</row>
    <row r="989" spans="3:29">
      <c r="C989" s="48"/>
      <c r="D989" s="48"/>
      <c r="E989" s="48"/>
      <c r="F989" s="48"/>
      <c r="G989" s="48"/>
      <c r="H989" s="48"/>
      <c r="I989" s="48"/>
      <c r="J989" s="4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</row>
    <row r="990" spans="3:29">
      <c r="C990" s="48"/>
      <c r="D990" s="48"/>
      <c r="E990" s="48"/>
      <c r="F990" s="48"/>
      <c r="G990" s="48"/>
      <c r="H990" s="48"/>
      <c r="I990" s="48"/>
      <c r="J990" s="4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</row>
    <row r="991" spans="3:29">
      <c r="C991" s="48"/>
      <c r="D991" s="48"/>
      <c r="E991" s="48"/>
      <c r="F991" s="48"/>
      <c r="G991" s="48"/>
      <c r="H991" s="48"/>
      <c r="I991" s="48"/>
      <c r="J991" s="4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</row>
    <row r="992" spans="3:29">
      <c r="C992" s="48"/>
      <c r="D992" s="48"/>
      <c r="E992" s="48"/>
      <c r="F992" s="48"/>
      <c r="G992" s="48"/>
      <c r="H992" s="48"/>
      <c r="I992" s="48"/>
      <c r="J992" s="4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</row>
    <row r="993" spans="3:29">
      <c r="C993" s="48"/>
      <c r="D993" s="48"/>
      <c r="E993" s="48"/>
      <c r="F993" s="48"/>
      <c r="G993" s="48"/>
      <c r="H993" s="48"/>
      <c r="I993" s="48"/>
      <c r="J993" s="4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</row>
    <row r="994" spans="3:29">
      <c r="C994" s="48"/>
      <c r="D994" s="48"/>
      <c r="E994" s="48"/>
      <c r="F994" s="48"/>
      <c r="G994" s="48"/>
      <c r="H994" s="48"/>
      <c r="I994" s="48"/>
      <c r="J994" s="4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</row>
    <row r="995" spans="3:29">
      <c r="C995" s="48"/>
      <c r="D995" s="48"/>
      <c r="E995" s="48"/>
      <c r="F995" s="48"/>
      <c r="G995" s="48"/>
      <c r="H995" s="48"/>
      <c r="I995" s="48"/>
      <c r="J995" s="4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</row>
    <row r="996" spans="3:29">
      <c r="C996" s="48"/>
      <c r="D996" s="48"/>
      <c r="E996" s="48"/>
      <c r="F996" s="48"/>
      <c r="G996" s="48"/>
      <c r="H996" s="48"/>
      <c r="I996" s="48"/>
      <c r="J996" s="4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</row>
    <row r="997" spans="3:29">
      <c r="C997" s="48"/>
      <c r="D997" s="48"/>
      <c r="E997" s="48"/>
      <c r="F997" s="48"/>
      <c r="G997" s="48"/>
      <c r="H997" s="48"/>
      <c r="I997" s="48"/>
      <c r="J997" s="4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</row>
    <row r="998" spans="3:29">
      <c r="C998" s="48"/>
      <c r="D998" s="48"/>
      <c r="E998" s="48"/>
      <c r="F998" s="48"/>
      <c r="G998" s="48"/>
      <c r="H998" s="48"/>
      <c r="I998" s="48"/>
      <c r="J998" s="4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</row>
    <row r="999" spans="3:29">
      <c r="C999" s="48"/>
      <c r="D999" s="48"/>
      <c r="E999" s="48"/>
      <c r="F999" s="48"/>
      <c r="G999" s="48"/>
      <c r="H999" s="48"/>
      <c r="I999" s="48"/>
      <c r="J999" s="4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</row>
    <row r="1000" spans="3:29">
      <c r="C1000" s="48"/>
      <c r="D1000" s="48"/>
      <c r="E1000" s="48"/>
      <c r="F1000" s="48"/>
      <c r="G1000" s="48"/>
      <c r="H1000" s="48"/>
      <c r="I1000" s="48"/>
      <c r="J1000" s="4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</row>
    <row r="1001" spans="3:29">
      <c r="C1001" s="48"/>
      <c r="D1001" s="48"/>
      <c r="E1001" s="48"/>
      <c r="F1001" s="48"/>
      <c r="G1001" s="48"/>
      <c r="H1001" s="48"/>
      <c r="I1001" s="48"/>
      <c r="J1001" s="48"/>
      <c r="K1001" s="28"/>
      <c r="L1001" s="28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</row>
    <row r="1002" spans="3:29">
      <c r="C1002" s="48"/>
      <c r="D1002" s="48"/>
      <c r="E1002" s="48"/>
      <c r="F1002" s="48"/>
      <c r="G1002" s="48"/>
      <c r="H1002" s="48"/>
      <c r="I1002" s="48"/>
      <c r="J1002" s="48"/>
      <c r="K1002" s="28"/>
      <c r="L1002" s="28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</row>
    <row r="1003" spans="3:29">
      <c r="C1003" s="48"/>
      <c r="D1003" s="48"/>
      <c r="E1003" s="48"/>
      <c r="F1003" s="48"/>
      <c r="G1003" s="48"/>
      <c r="H1003" s="48"/>
      <c r="I1003" s="48"/>
      <c r="J1003" s="48"/>
      <c r="K1003" s="28"/>
      <c r="L1003" s="28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</row>
    <row r="1004" spans="3:29">
      <c r="C1004" s="48"/>
      <c r="D1004" s="48"/>
      <c r="E1004" s="48"/>
      <c r="F1004" s="48"/>
      <c r="G1004" s="48"/>
      <c r="H1004" s="48"/>
      <c r="I1004" s="48"/>
      <c r="J1004" s="48"/>
      <c r="K1004" s="28"/>
      <c r="L1004" s="28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</row>
    <row r="1005" spans="3:29">
      <c r="C1005" s="48"/>
      <c r="D1005" s="48"/>
      <c r="E1005" s="48"/>
      <c r="F1005" s="48"/>
      <c r="G1005" s="48"/>
      <c r="H1005" s="48"/>
      <c r="I1005" s="48"/>
      <c r="J1005" s="48"/>
      <c r="K1005" s="28"/>
      <c r="L1005" s="28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</row>
    <row r="1006" spans="3:29">
      <c r="C1006" s="48"/>
      <c r="D1006" s="48"/>
      <c r="E1006" s="48"/>
      <c r="F1006" s="48"/>
      <c r="G1006" s="48"/>
      <c r="H1006" s="48"/>
      <c r="I1006" s="48"/>
      <c r="J1006" s="48"/>
      <c r="K1006" s="28"/>
      <c r="L1006" s="28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</row>
    <row r="1007" spans="3:29">
      <c r="C1007" s="48"/>
      <c r="D1007" s="48"/>
      <c r="E1007" s="48"/>
      <c r="F1007" s="48"/>
      <c r="G1007" s="48"/>
      <c r="H1007" s="48"/>
      <c r="I1007" s="48"/>
      <c r="J1007" s="48"/>
      <c r="K1007" s="28"/>
      <c r="L1007" s="28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</row>
    <row r="1008" spans="3:29">
      <c r="C1008" s="48"/>
      <c r="D1008" s="48"/>
      <c r="E1008" s="48"/>
      <c r="F1008" s="48"/>
      <c r="G1008" s="48"/>
      <c r="H1008" s="48"/>
      <c r="I1008" s="48"/>
      <c r="J1008" s="48"/>
      <c r="K1008" s="28"/>
      <c r="L1008" s="28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</row>
    <row r="1009" spans="3:29">
      <c r="C1009" s="48"/>
      <c r="D1009" s="48"/>
      <c r="E1009" s="48"/>
      <c r="F1009" s="48"/>
      <c r="G1009" s="48"/>
      <c r="H1009" s="48"/>
      <c r="I1009" s="48"/>
      <c r="J1009" s="48"/>
      <c r="K1009" s="28"/>
      <c r="L1009" s="28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</row>
    <row r="1010" spans="3:29">
      <c r="C1010" s="48"/>
      <c r="D1010" s="48"/>
      <c r="E1010" s="48"/>
      <c r="F1010" s="48"/>
      <c r="G1010" s="48"/>
      <c r="H1010" s="48"/>
      <c r="I1010" s="48"/>
      <c r="J1010" s="48"/>
      <c r="K1010" s="28"/>
      <c r="L1010" s="28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</row>
    <row r="1011" spans="3:29">
      <c r="C1011" s="48"/>
      <c r="D1011" s="48"/>
      <c r="E1011" s="48"/>
      <c r="F1011" s="48"/>
      <c r="G1011" s="48"/>
      <c r="H1011" s="48"/>
      <c r="I1011" s="48"/>
      <c r="J1011" s="48"/>
      <c r="K1011" s="28"/>
      <c r="L1011" s="28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</row>
    <row r="1012" spans="3:29">
      <c r="C1012" s="48"/>
      <c r="D1012" s="48"/>
      <c r="E1012" s="48"/>
      <c r="F1012" s="48"/>
      <c r="G1012" s="48"/>
      <c r="H1012" s="48"/>
      <c r="I1012" s="48"/>
      <c r="J1012" s="48"/>
      <c r="K1012" s="28"/>
      <c r="L1012" s="28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</row>
    <row r="1013" spans="3:29">
      <c r="C1013" s="48"/>
      <c r="D1013" s="48"/>
      <c r="E1013" s="48"/>
      <c r="F1013" s="48"/>
      <c r="G1013" s="48"/>
      <c r="H1013" s="48"/>
      <c r="I1013" s="48"/>
      <c r="J1013" s="48"/>
      <c r="K1013" s="28"/>
      <c r="L1013" s="28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</row>
    <row r="1014" spans="3:29">
      <c r="C1014" s="48"/>
      <c r="D1014" s="48"/>
      <c r="E1014" s="48"/>
      <c r="F1014" s="48"/>
      <c r="G1014" s="48"/>
      <c r="H1014" s="48"/>
      <c r="I1014" s="48"/>
      <c r="J1014" s="48"/>
      <c r="K1014" s="28"/>
      <c r="L1014" s="28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</row>
    <row r="1015" spans="3:29">
      <c r="C1015" s="48"/>
      <c r="D1015" s="48"/>
      <c r="E1015" s="48"/>
      <c r="F1015" s="48"/>
      <c r="G1015" s="48"/>
      <c r="H1015" s="48"/>
      <c r="I1015" s="48"/>
      <c r="J1015" s="48"/>
      <c r="K1015" s="28"/>
      <c r="L1015" s="28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</row>
    <row r="1016" spans="3:29">
      <c r="C1016" s="48"/>
      <c r="D1016" s="48"/>
      <c r="E1016" s="48"/>
      <c r="F1016" s="48"/>
      <c r="G1016" s="48"/>
      <c r="H1016" s="48"/>
      <c r="I1016" s="48"/>
      <c r="J1016" s="48"/>
      <c r="K1016" s="28"/>
      <c r="L1016" s="28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  <c r="AB1016" s="28"/>
      <c r="AC1016" s="28"/>
    </row>
    <row r="1017" spans="3:29">
      <c r="C1017" s="48"/>
      <c r="D1017" s="48"/>
      <c r="E1017" s="48"/>
      <c r="F1017" s="48"/>
      <c r="G1017" s="48"/>
      <c r="H1017" s="48"/>
      <c r="I1017" s="48"/>
      <c r="J1017" s="48"/>
      <c r="K1017" s="28"/>
      <c r="L1017" s="28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  <c r="AB1017" s="28"/>
      <c r="AC1017" s="28"/>
    </row>
    <row r="1018" spans="3:29">
      <c r="C1018" s="48"/>
      <c r="D1018" s="48"/>
      <c r="E1018" s="48"/>
      <c r="F1018" s="48"/>
      <c r="G1018" s="48"/>
      <c r="H1018" s="48"/>
      <c r="I1018" s="48"/>
      <c r="J1018" s="48"/>
      <c r="K1018" s="28"/>
      <c r="L1018" s="28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  <c r="AB1018" s="28"/>
      <c r="AC1018" s="28"/>
    </row>
    <row r="1019" spans="3:29">
      <c r="C1019" s="48"/>
      <c r="D1019" s="48"/>
      <c r="E1019" s="48"/>
      <c r="F1019" s="48"/>
      <c r="G1019" s="48"/>
      <c r="H1019" s="48"/>
      <c r="I1019" s="48"/>
      <c r="J1019" s="48"/>
      <c r="K1019" s="28"/>
      <c r="L1019" s="28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  <c r="AB1019" s="28"/>
      <c r="AC1019" s="28"/>
    </row>
    <row r="1020" spans="3:29">
      <c r="C1020" s="48"/>
      <c r="D1020" s="48"/>
      <c r="E1020" s="48"/>
      <c r="F1020" s="48"/>
      <c r="G1020" s="48"/>
      <c r="H1020" s="48"/>
      <c r="I1020" s="48"/>
      <c r="J1020" s="48"/>
      <c r="K1020" s="28"/>
      <c r="L1020" s="28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  <c r="AB1020" s="28"/>
      <c r="AC1020" s="28"/>
    </row>
    <row r="1021" spans="3:29">
      <c r="C1021" s="48"/>
      <c r="D1021" s="48"/>
      <c r="E1021" s="48"/>
      <c r="F1021" s="48"/>
      <c r="G1021" s="48"/>
      <c r="H1021" s="48"/>
      <c r="I1021" s="48"/>
      <c r="J1021" s="48"/>
      <c r="K1021" s="28"/>
      <c r="L1021" s="28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  <c r="AB1021" s="28"/>
      <c r="AC1021" s="28"/>
    </row>
    <row r="1022" spans="3:29">
      <c r="C1022" s="48"/>
      <c r="D1022" s="48"/>
      <c r="E1022" s="48"/>
      <c r="F1022" s="48"/>
      <c r="G1022" s="48"/>
      <c r="H1022" s="48"/>
      <c r="I1022" s="48"/>
      <c r="J1022" s="48"/>
      <c r="K1022" s="28"/>
      <c r="L1022" s="28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  <c r="AB1022" s="28"/>
      <c r="AC1022" s="28"/>
    </row>
    <row r="1023" spans="3:29">
      <c r="C1023" s="48"/>
      <c r="D1023" s="48"/>
      <c r="E1023" s="48"/>
      <c r="F1023" s="48"/>
      <c r="G1023" s="48"/>
      <c r="H1023" s="48"/>
      <c r="I1023" s="48"/>
      <c r="J1023" s="48"/>
      <c r="K1023" s="28"/>
      <c r="L1023" s="28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8"/>
      <c r="AB1023" s="28"/>
      <c r="AC1023" s="28"/>
    </row>
    <row r="1024" spans="3:29">
      <c r="C1024" s="48"/>
      <c r="D1024" s="48"/>
      <c r="E1024" s="48"/>
      <c r="F1024" s="48"/>
      <c r="G1024" s="48"/>
      <c r="H1024" s="48"/>
      <c r="I1024" s="48"/>
      <c r="J1024" s="48"/>
      <c r="K1024" s="28"/>
      <c r="L1024" s="28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8"/>
      <c r="AB1024" s="28"/>
      <c r="AC1024" s="28"/>
    </row>
    <row r="1025" spans="3:29">
      <c r="C1025" s="48"/>
      <c r="D1025" s="48"/>
      <c r="E1025" s="48"/>
      <c r="F1025" s="48"/>
      <c r="G1025" s="48"/>
      <c r="H1025" s="48"/>
      <c r="I1025" s="48"/>
      <c r="J1025" s="48"/>
      <c r="K1025" s="28"/>
      <c r="L1025" s="28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8"/>
      <c r="AB1025" s="28"/>
      <c r="AC1025" s="28"/>
    </row>
    <row r="1026" spans="3:29">
      <c r="C1026" s="48"/>
      <c r="D1026" s="48"/>
      <c r="E1026" s="48"/>
      <c r="F1026" s="48"/>
      <c r="G1026" s="48"/>
      <c r="H1026" s="48"/>
      <c r="I1026" s="48"/>
      <c r="J1026" s="48"/>
      <c r="K1026" s="28"/>
      <c r="L1026" s="28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8"/>
      <c r="AB1026" s="28"/>
      <c r="AC1026" s="28"/>
    </row>
    <row r="1027" spans="3:29">
      <c r="C1027" s="48"/>
      <c r="D1027" s="48"/>
      <c r="E1027" s="48"/>
      <c r="F1027" s="48"/>
      <c r="G1027" s="48"/>
      <c r="H1027" s="48"/>
      <c r="I1027" s="48"/>
      <c r="J1027" s="48"/>
      <c r="K1027" s="28"/>
      <c r="L1027" s="28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8"/>
      <c r="AB1027" s="28"/>
      <c r="AC1027" s="28"/>
    </row>
    <row r="1028" spans="3:29">
      <c r="C1028" s="48"/>
      <c r="D1028" s="48"/>
      <c r="E1028" s="48"/>
      <c r="F1028" s="48"/>
      <c r="G1028" s="48"/>
      <c r="H1028" s="48"/>
      <c r="I1028" s="48"/>
      <c r="J1028" s="48"/>
      <c r="K1028" s="28"/>
      <c r="L1028" s="28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8"/>
      <c r="AB1028" s="28"/>
      <c r="AC1028" s="28"/>
    </row>
    <row r="1029" spans="3:29">
      <c r="C1029" s="48"/>
      <c r="D1029" s="48"/>
      <c r="E1029" s="48"/>
      <c r="F1029" s="48"/>
      <c r="G1029" s="48"/>
      <c r="H1029" s="48"/>
      <c r="I1029" s="48"/>
      <c r="J1029" s="48"/>
      <c r="K1029" s="28"/>
      <c r="L1029" s="28"/>
      <c r="M1029" s="28"/>
      <c r="N1029" s="28"/>
      <c r="O1029" s="28"/>
      <c r="P1029" s="28"/>
      <c r="Q1029" s="28"/>
      <c r="R1029" s="28"/>
      <c r="S1029" s="28"/>
      <c r="T1029" s="28"/>
      <c r="U1029" s="28"/>
      <c r="V1029" s="28"/>
      <c r="W1029" s="28"/>
      <c r="X1029" s="28"/>
      <c r="Y1029" s="28"/>
      <c r="Z1029" s="28"/>
      <c r="AA1029" s="28"/>
      <c r="AB1029" s="28"/>
      <c r="AC1029" s="28"/>
    </row>
    <row r="1030" spans="3:29">
      <c r="C1030" s="48"/>
      <c r="D1030" s="48"/>
      <c r="E1030" s="48"/>
      <c r="F1030" s="48"/>
      <c r="G1030" s="48"/>
      <c r="H1030" s="48"/>
      <c r="I1030" s="48"/>
      <c r="J1030" s="48"/>
      <c r="K1030" s="28"/>
      <c r="L1030" s="28"/>
      <c r="M1030" s="28"/>
      <c r="N1030" s="28"/>
      <c r="O1030" s="28"/>
      <c r="P1030" s="28"/>
      <c r="Q1030" s="28"/>
      <c r="R1030" s="28"/>
      <c r="S1030" s="28"/>
      <c r="T1030" s="28"/>
      <c r="U1030" s="28"/>
      <c r="V1030" s="28"/>
      <c r="W1030" s="28"/>
      <c r="X1030" s="28"/>
      <c r="Y1030" s="28"/>
      <c r="Z1030" s="28"/>
      <c r="AA1030" s="28"/>
      <c r="AB1030" s="28"/>
      <c r="AC1030" s="28"/>
    </row>
    <row r="1031" spans="3:29">
      <c r="C1031" s="48"/>
      <c r="D1031" s="48"/>
      <c r="E1031" s="48"/>
      <c r="F1031" s="48"/>
      <c r="G1031" s="48"/>
      <c r="H1031" s="48"/>
      <c r="I1031" s="48"/>
      <c r="J1031" s="48"/>
      <c r="K1031" s="28"/>
      <c r="L1031" s="28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  <c r="W1031" s="28"/>
      <c r="X1031" s="28"/>
      <c r="Y1031" s="28"/>
      <c r="Z1031" s="28"/>
      <c r="AA1031" s="28"/>
      <c r="AB1031" s="28"/>
      <c r="AC1031" s="28"/>
    </row>
    <row r="1032" spans="3:29">
      <c r="C1032" s="48"/>
      <c r="D1032" s="48"/>
      <c r="E1032" s="48"/>
      <c r="F1032" s="48"/>
      <c r="G1032" s="48"/>
      <c r="H1032" s="48"/>
      <c r="I1032" s="48"/>
      <c r="J1032" s="48"/>
      <c r="K1032" s="28"/>
      <c r="L1032" s="28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  <c r="W1032" s="28"/>
      <c r="X1032" s="28"/>
      <c r="Y1032" s="28"/>
      <c r="Z1032" s="28"/>
      <c r="AA1032" s="28"/>
      <c r="AB1032" s="28"/>
      <c r="AC1032" s="28"/>
    </row>
    <row r="1033" spans="3:29">
      <c r="C1033" s="48"/>
      <c r="D1033" s="48"/>
      <c r="E1033" s="48"/>
      <c r="F1033" s="48"/>
      <c r="G1033" s="48"/>
      <c r="H1033" s="48"/>
      <c r="I1033" s="48"/>
      <c r="J1033" s="48"/>
      <c r="K1033" s="28"/>
      <c r="L1033" s="28"/>
      <c r="M1033" s="28"/>
      <c r="N1033" s="28"/>
      <c r="O1033" s="28"/>
      <c r="P1033" s="28"/>
      <c r="Q1033" s="28"/>
      <c r="R1033" s="28"/>
      <c r="S1033" s="28"/>
      <c r="T1033" s="28"/>
      <c r="U1033" s="28"/>
      <c r="V1033" s="28"/>
      <c r="W1033" s="28"/>
      <c r="X1033" s="28"/>
      <c r="Y1033" s="28"/>
      <c r="Z1033" s="28"/>
      <c r="AA1033" s="28"/>
      <c r="AB1033" s="28"/>
      <c r="AC1033" s="28"/>
    </row>
    <row r="1034" spans="3:29">
      <c r="C1034" s="48"/>
      <c r="D1034" s="48"/>
      <c r="E1034" s="48"/>
      <c r="F1034" s="48"/>
      <c r="G1034" s="48"/>
      <c r="H1034" s="48"/>
      <c r="I1034" s="48"/>
      <c r="J1034" s="48"/>
      <c r="K1034" s="28"/>
      <c r="L1034" s="28"/>
      <c r="M1034" s="28"/>
      <c r="N1034" s="28"/>
      <c r="O1034" s="28"/>
      <c r="P1034" s="28"/>
      <c r="Q1034" s="28"/>
      <c r="R1034" s="28"/>
      <c r="S1034" s="28"/>
      <c r="T1034" s="28"/>
      <c r="U1034" s="28"/>
      <c r="V1034" s="28"/>
      <c r="W1034" s="28"/>
      <c r="X1034" s="28"/>
      <c r="Y1034" s="28"/>
      <c r="Z1034" s="28"/>
      <c r="AA1034" s="28"/>
      <c r="AB1034" s="28"/>
      <c r="AC1034" s="28"/>
    </row>
    <row r="1035" spans="3:29">
      <c r="C1035" s="48"/>
      <c r="D1035" s="48"/>
      <c r="E1035" s="48"/>
      <c r="F1035" s="48"/>
      <c r="G1035" s="48"/>
      <c r="H1035" s="48"/>
      <c r="I1035" s="48"/>
      <c r="J1035" s="48"/>
      <c r="K1035" s="28"/>
      <c r="L1035" s="28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  <c r="W1035" s="28"/>
      <c r="X1035" s="28"/>
      <c r="Y1035" s="28"/>
      <c r="Z1035" s="28"/>
      <c r="AA1035" s="28"/>
      <c r="AB1035" s="28"/>
      <c r="AC1035" s="28"/>
    </row>
    <row r="1036" spans="3:29">
      <c r="C1036" s="48"/>
      <c r="D1036" s="48"/>
      <c r="E1036" s="48"/>
      <c r="F1036" s="48"/>
      <c r="G1036" s="48"/>
      <c r="H1036" s="48"/>
      <c r="I1036" s="48"/>
      <c r="J1036" s="48"/>
      <c r="K1036" s="28"/>
      <c r="L1036" s="28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  <c r="W1036" s="28"/>
      <c r="X1036" s="28"/>
      <c r="Y1036" s="28"/>
      <c r="Z1036" s="28"/>
      <c r="AA1036" s="28"/>
      <c r="AB1036" s="28"/>
      <c r="AC1036" s="28"/>
    </row>
    <row r="1037" spans="3:29">
      <c r="C1037" s="48"/>
      <c r="D1037" s="48"/>
      <c r="E1037" s="48"/>
      <c r="F1037" s="48"/>
      <c r="G1037" s="48"/>
      <c r="H1037" s="48"/>
      <c r="I1037" s="48"/>
      <c r="J1037" s="48"/>
      <c r="K1037" s="28"/>
      <c r="L1037" s="28"/>
      <c r="M1037" s="28"/>
      <c r="N1037" s="28"/>
      <c r="O1037" s="28"/>
      <c r="P1037" s="28"/>
      <c r="Q1037" s="28"/>
      <c r="R1037" s="28"/>
      <c r="S1037" s="28"/>
      <c r="T1037" s="28"/>
      <c r="U1037" s="28"/>
      <c r="V1037" s="28"/>
      <c r="W1037" s="28"/>
      <c r="X1037" s="28"/>
      <c r="Y1037" s="28"/>
      <c r="Z1037" s="28"/>
      <c r="AA1037" s="28"/>
      <c r="AB1037" s="28"/>
      <c r="AC1037" s="28"/>
    </row>
    <row r="1038" spans="3:29">
      <c r="C1038" s="48"/>
      <c r="D1038" s="48"/>
      <c r="E1038" s="48"/>
      <c r="F1038" s="48"/>
      <c r="G1038" s="48"/>
      <c r="H1038" s="48"/>
      <c r="I1038" s="48"/>
      <c r="J1038" s="48"/>
      <c r="K1038" s="28"/>
      <c r="L1038" s="28"/>
      <c r="M1038" s="28"/>
      <c r="N1038" s="28"/>
      <c r="O1038" s="28"/>
      <c r="P1038" s="28"/>
      <c r="Q1038" s="28"/>
      <c r="R1038" s="28"/>
      <c r="S1038" s="28"/>
      <c r="T1038" s="28"/>
      <c r="U1038" s="28"/>
      <c r="V1038" s="28"/>
      <c r="W1038" s="28"/>
      <c r="X1038" s="28"/>
      <c r="Y1038" s="28"/>
      <c r="Z1038" s="28"/>
      <c r="AA1038" s="28"/>
      <c r="AB1038" s="28"/>
      <c r="AC1038" s="28"/>
    </row>
    <row r="1039" spans="3:29">
      <c r="C1039" s="48"/>
      <c r="D1039" s="48"/>
      <c r="E1039" s="48"/>
      <c r="F1039" s="48"/>
      <c r="G1039" s="48"/>
      <c r="H1039" s="48"/>
      <c r="I1039" s="48"/>
      <c r="J1039" s="48"/>
      <c r="K1039" s="28"/>
      <c r="L1039" s="28"/>
      <c r="M1039" s="28"/>
      <c r="N1039" s="28"/>
      <c r="O1039" s="28"/>
      <c r="P1039" s="28"/>
      <c r="Q1039" s="28"/>
      <c r="R1039" s="28"/>
      <c r="S1039" s="28"/>
      <c r="T1039" s="28"/>
      <c r="U1039" s="28"/>
      <c r="V1039" s="28"/>
      <c r="W1039" s="28"/>
      <c r="X1039" s="28"/>
      <c r="Y1039" s="28"/>
      <c r="Z1039" s="28"/>
      <c r="AA1039" s="28"/>
      <c r="AB1039" s="28"/>
      <c r="AC1039" s="28"/>
    </row>
    <row r="1040" spans="3:29">
      <c r="C1040" s="48"/>
      <c r="D1040" s="48"/>
      <c r="E1040" s="48"/>
      <c r="F1040" s="48"/>
      <c r="G1040" s="48"/>
      <c r="H1040" s="48"/>
      <c r="I1040" s="48"/>
      <c r="J1040" s="48"/>
      <c r="K1040" s="28"/>
      <c r="L1040" s="28"/>
      <c r="M1040" s="28"/>
      <c r="N1040" s="28"/>
      <c r="O1040" s="28"/>
      <c r="P1040" s="28"/>
      <c r="Q1040" s="28"/>
      <c r="R1040" s="28"/>
      <c r="S1040" s="28"/>
      <c r="T1040" s="28"/>
      <c r="U1040" s="28"/>
      <c r="V1040" s="28"/>
      <c r="W1040" s="28"/>
      <c r="X1040" s="28"/>
      <c r="Y1040" s="28"/>
      <c r="Z1040" s="28"/>
      <c r="AA1040" s="28"/>
      <c r="AB1040" s="28"/>
      <c r="AC1040" s="28"/>
    </row>
    <row r="1041" spans="3:29">
      <c r="C1041" s="48"/>
      <c r="D1041" s="48"/>
      <c r="E1041" s="48"/>
      <c r="F1041" s="48"/>
      <c r="G1041" s="48"/>
      <c r="H1041" s="48"/>
      <c r="I1041" s="48"/>
      <c r="J1041" s="48"/>
      <c r="K1041" s="28"/>
      <c r="L1041" s="28"/>
      <c r="M1041" s="28"/>
      <c r="N1041" s="28"/>
      <c r="O1041" s="28"/>
      <c r="P1041" s="28"/>
      <c r="Q1041" s="28"/>
      <c r="R1041" s="28"/>
      <c r="S1041" s="28"/>
      <c r="T1041" s="28"/>
      <c r="U1041" s="28"/>
      <c r="V1041" s="28"/>
      <c r="W1041" s="28"/>
      <c r="X1041" s="28"/>
      <c r="Y1041" s="28"/>
      <c r="Z1041" s="28"/>
      <c r="AA1041" s="28"/>
      <c r="AB1041" s="28"/>
      <c r="AC1041" s="28"/>
    </row>
    <row r="1042" spans="3:29">
      <c r="C1042" s="48"/>
      <c r="D1042" s="48"/>
      <c r="E1042" s="48"/>
      <c r="F1042" s="48"/>
      <c r="G1042" s="48"/>
      <c r="H1042" s="48"/>
      <c r="I1042" s="48"/>
      <c r="J1042" s="48"/>
      <c r="K1042" s="28"/>
      <c r="L1042" s="28"/>
      <c r="M1042" s="28"/>
      <c r="N1042" s="28"/>
      <c r="O1042" s="28"/>
      <c r="P1042" s="28"/>
      <c r="Q1042" s="28"/>
      <c r="R1042" s="28"/>
      <c r="S1042" s="28"/>
      <c r="T1042" s="28"/>
      <c r="U1042" s="28"/>
      <c r="V1042" s="28"/>
      <c r="W1042" s="28"/>
      <c r="X1042" s="28"/>
      <c r="Y1042" s="28"/>
      <c r="Z1042" s="28"/>
      <c r="AA1042" s="28"/>
      <c r="AB1042" s="28"/>
      <c r="AC1042" s="28"/>
    </row>
    <row r="1043" spans="3:29">
      <c r="C1043" s="48"/>
      <c r="D1043" s="48"/>
      <c r="E1043" s="48"/>
      <c r="F1043" s="48"/>
      <c r="G1043" s="48"/>
      <c r="H1043" s="48"/>
      <c r="I1043" s="48"/>
      <c r="J1043" s="48"/>
      <c r="K1043" s="28"/>
      <c r="L1043" s="28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  <c r="W1043" s="28"/>
      <c r="X1043" s="28"/>
      <c r="Y1043" s="28"/>
      <c r="Z1043" s="28"/>
      <c r="AA1043" s="28"/>
      <c r="AB1043" s="28"/>
      <c r="AC1043" s="28"/>
    </row>
    <row r="1044" spans="3:29">
      <c r="C1044" s="48"/>
      <c r="D1044" s="48"/>
      <c r="E1044" s="48"/>
      <c r="F1044" s="48"/>
      <c r="G1044" s="48"/>
      <c r="H1044" s="48"/>
      <c r="I1044" s="48"/>
      <c r="J1044" s="48"/>
      <c r="K1044" s="28"/>
      <c r="L1044" s="28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  <c r="W1044" s="28"/>
      <c r="X1044" s="28"/>
      <c r="Y1044" s="28"/>
      <c r="Z1044" s="28"/>
      <c r="AA1044" s="28"/>
      <c r="AB1044" s="28"/>
      <c r="AC1044" s="28"/>
    </row>
    <row r="1045" spans="3:29">
      <c r="C1045" s="48"/>
      <c r="D1045" s="48"/>
      <c r="E1045" s="48"/>
      <c r="F1045" s="48"/>
      <c r="G1045" s="48"/>
      <c r="H1045" s="48"/>
      <c r="I1045" s="48"/>
      <c r="J1045" s="48"/>
      <c r="K1045" s="28"/>
      <c r="L1045" s="28"/>
      <c r="M1045" s="28"/>
      <c r="N1045" s="28"/>
      <c r="O1045" s="28"/>
      <c r="P1045" s="28"/>
      <c r="Q1045" s="28"/>
      <c r="R1045" s="28"/>
      <c r="S1045" s="28"/>
      <c r="T1045" s="28"/>
      <c r="U1045" s="28"/>
      <c r="V1045" s="28"/>
      <c r="W1045" s="28"/>
      <c r="X1045" s="28"/>
      <c r="Y1045" s="28"/>
      <c r="Z1045" s="28"/>
      <c r="AA1045" s="28"/>
      <c r="AB1045" s="28"/>
      <c r="AC1045" s="28"/>
    </row>
  </sheetData>
  <mergeCells count="17">
    <mergeCell ref="B129:J129"/>
    <mergeCell ref="D9:D10"/>
    <mergeCell ref="B4:J4"/>
    <mergeCell ref="B5:J5"/>
    <mergeCell ref="B6:J6"/>
    <mergeCell ref="B8:B10"/>
    <mergeCell ref="C8:D8"/>
    <mergeCell ref="E8:H8"/>
    <mergeCell ref="J8:J10"/>
    <mergeCell ref="C9:C10"/>
    <mergeCell ref="E9:E10"/>
    <mergeCell ref="H135:I135"/>
    <mergeCell ref="H134:I134"/>
    <mergeCell ref="C134:D134"/>
    <mergeCell ref="C135:D135"/>
    <mergeCell ref="E134:F134"/>
    <mergeCell ref="E135:F135"/>
  </mergeCells>
  <pageMargins left="0.7" right="0.7" top="0.75" bottom="0.75" header="0.3" footer="0.3"/>
  <drawing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7eu99+Dj5kq1wUQrFGMRmXdPSTAHH7BFsT1qmLPvOpY=</DigestValue>
    </Reference>
    <Reference Type="http://www.w3.org/2000/09/xmldsig#Object" URI="#idOfficeObject">
      <DigestMethod Algorithm="http://www.w3.org/2001/04/xmlenc#sha256"/>
      <DigestValue>nsAkZDkfs12rw5g8IfVJz1S/YshYLD7xUXSBKVmRRNc=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7WtjM7a3+Sh2znsZb09pYVUNcHH6qNy6935u9Gk2FwA=</DigestValue>
    </Reference>
  </SignedInfo>
  <SignatureValue>lb6pvRxu3vwzvYCApr3yflF8IrmLaOqxZaNfOADqg9rGX0W1uGtiUJldEDTftxBoGFLYEJmT2TH8
4GuE/Tj13acqjLrM1napvYdNMpuWlrxTY1gls5GVPQX3nU191fMyfP8rav4Cho6tv/0xK40fDjOx
mbcQV81cI75n7JT+1+995kBpZS2AJfiY6P41qhN9QtHXJ4bJgtll+xhqNW+u/Lu4u3L81Nl+FanM
3DVxmvrb1OXQt9CpA6Dj833rDr7MniVYdw6JZAPXzzFeMGDJZ08a+6jmV/o8OMRWZu1gkuB604Gz
wKV00YdejJR+tOHtOZ3xkUYplfT/vce+ykBdKg==</SignatureValue>
  <KeyInfo>
    <X509Data>
      <X509Certificate>MIIIeDCCBmCgAwIBAgIIAN9UE/0h7gowDQYJKoZIhvcNAQELBQAwWjEaMBgGA1UEAwwRQ0EtRE9DVU1FTlRBIFMuQS4xFjAUBgNVBAUTDVJVQzgwMDUwMTcyLTExFzAVBgNVBAoMDkRPQ1VNRU5UQSBTLkEuMQswCQYDVQQGEwJQWTAeFw0yMzAzMjkxODEwMDBaFw0yNTAzMjgxODEwMDBaMIGtMR0wGwYDVQQDDBRNQU5GUkVEIFdJRUJFIEZST0VTRTESMBAGA1UEBRMJQ0kyNDM0NTMyMRAwDgYDVQQqDAdNQU5GUkVEMRUwEwYDVQQEDAxXSUVCRSBGUk9FU0UxCzAJBgNVBAsMAkYyMTUwMwYDVQQKDCxDRVJUSUZJQ0FETyBDVUFMSUZJQ0FETyBERSBGSVJNQSBFTEVDVFJPTklDQTELMAkGA1UEBhMCUFkwggEiMA0GCSqGSIb3DQEBAQUAA4IBDwAwggEKAoIBAQC/w9TYsusIpvHroyOBHauCgbQNxXQ2bZnIZHh9sSjKleY37bpYgla6cGEnsMTCM7S3NXm8qzDqzIKPc8U016M8ajVf5tNVDkxO4hmYhhXxuc+53M5MoYhLb0LYpQ1l73F1PQKmaVpp48JbOApHsX46evcj3KyeOubUaMW8SK8nOuuM754rS54QTXKJLuEEluMZM4cei4xacn9VX7/F8TG3qHKvEF6627CUHHyPXHfL1yCY9oZU9UpWNfutuo46oteMkhi/T2ThkwgBFV6yI6A9FOHCPyvcVmY73r7A+kCjhretX0/ZvcdAzrqopk1XYqGohB+ad6Dksqh8fDhUTyf/AgMBAAGjggPsMIID6DAMBgNVHRMBAf8EAjAAMB8GA1UdIwQYMBaAFKE9hSvN2CyWHzkCDJ9TO1jYlQt7MIGUBggrBgEFBQcBAQSBhzCBhDBVBggrBgEFBQcwAoZJaHR0cHM6Ly93d3cuZGlnaXRvLmNvbS5weS91cGxvYWRzL2NlcnRpZmljYWRvLWRvY3VtZW50YS1zYS0xNTM1MTE3NzcxLmNydDArBggrBgEFBQcwAYYfaHR0cHM6Ly93d3cuZGlnaXRvLmNvbS5weS9vY3NwLzBPBgNVHREESDBGgRhtd2llYmVAY2hvcnRpdHplci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TBn9t2DvE5Mzl14/HXkVZsPSkjAOBgNVHQ8BAf8EBAMCBeAwDQYJKoZIhvcNAQELBQADggIBAKOuECxxgh5QVTS8BmIkzmcRqYPHn+JAt3wSjCy2ftmnf9Wb2s42t8x6C/yL1rfe4Rwyahx4yUGnu85HaQtawY8vRX7guSObjHpX4+/4E5DylkTlUUjhvyflEY7uBqJ7dmBTSBrs2PNSNVoB8MGChiKQx9gVcFaAW7DIx9Ygp+TkZFcCXzpumQ9naZVfuLussyKSnuFc5SEoQcODMhQS8NMQDZn05TAsPLIWG/JSseAW4MKE1RBIMM623UPUG2udJ3UOIc8SCOIISQWMC9TasrFMCZLvjuiJTqXmLaGGXgmj82Y0M/j6x6IQP+zboSRiEkmoC5QMfGUQ84oTO3kDaKBe6ARUvs3FSihhI3pQrX1N0HWS/V6nzJM15PDIWcWUF+dSt7/TSFYc56t+cWzKHM4rqJ/w08x0b2ZK9JjNzbNjGfW8KSJ2WF7F2vrySRUoYNGIHzsHPrswVtKtNB3sGKHuAlAZOBDi1hkJr9GMoUP3uCwc+NfFyjaWmFduNuo1W/7nS4IsxB8Jg5GyyzU/50cxXCzj3286o0zr/Q8G2cwi1fkSxc22V7ZqGrKTHzR2OK0hsx9mI23IvOH0REmvmEOfmXDAfgEevGYC7aRFspN+opgwML56FMAR5J+DSkMZaIfFv/X8S9HckHHVqlqWzL+MSy2nN90zxn6djIhPJWq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PBJUWjt6DnpWbAvH4eDKV62bOq89DQyw8BnEYdbS3uo=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8ixu+wNzAOPPw1PXpHiVtOURAsFafzIeUJth2sHP6lQ=</DigestValue>
      </Reference>
      <Reference URI="/xl/drawings/drawing2.xml?ContentType=application/vnd.openxmlformats-officedocument.drawing+xml">
        <DigestMethod Algorithm="http://www.w3.org/2001/04/xmlenc#sha256"/>
        <DigestValue>vIn4HyE2jYRq3Ffs9hEbOHWA2kiUj5l+xrCQASpGH58=</DigestValue>
      </Reference>
      <Reference URI="/xl/drawings/drawing3.xml?ContentType=application/vnd.openxmlformats-officedocument.drawing+xml">
        <DigestMethod Algorithm="http://www.w3.org/2001/04/xmlenc#sha256"/>
        <DigestValue>cE/JavIp9XbW6DLb0ySQ5hRQu2UnTnt2+h2HvmfHb/A=</DigestValue>
      </Reference>
      <Reference URI="/xl/drawings/drawing4.xml?ContentType=application/vnd.openxmlformats-officedocument.drawing+xml">
        <DigestMethod Algorithm="http://www.w3.org/2001/04/xmlenc#sha256"/>
        <DigestValue>TAcWAM07HQDW1WgzB0ScQVFRUZe3BFBvCV6+apG4Hb8=</DigestValue>
      </Reference>
      <Reference URI="/xl/media/image1.jpeg?ContentType=image/jpeg">
        <DigestMethod Algorithm="http://www.w3.org/2001/04/xmlenc#sha256"/>
        <DigestValue>ldwk3Q5/Ii2j78qC+ZNy6WUytUyoFyKb51NCD/UQoIk=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hTmVoiqGLim3vMTDg0aYOZxHvKdJnOfFNsL6qmWk3UQ=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hTmVoiqGLim3vMTDg0aYOZxHvKdJnOfFNsL6qmWk3UQ=</DigestValue>
      </Reference>
      <Reference URI="/xl/sharedStrings.xml?ContentType=application/vnd.openxmlformats-officedocument.spreadsheetml.sharedStrings+xml">
        <DigestMethod Algorithm="http://www.w3.org/2001/04/xmlenc#sha256"/>
        <DigestValue>iypFyUgYjZq1X7tvjDjmEfk23bl+kPCFioa6gYViD78=</DigestValue>
      </Reference>
      <Reference URI="/xl/styles.xml?ContentType=application/vnd.openxmlformats-officedocument.spreadsheetml.styles+xml">
        <DigestMethod Algorithm="http://www.w3.org/2001/04/xmlenc#sha256"/>
        <DigestValue>E87znfDvFh2KgtiW+2os4B2DFsi3TQ6OMGuaMMLYFjg=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c6deYGYdWde6gFcymuF+AqyqufczAAahUH0WXhfLu+0=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nUVdzvshlLUgRaM7X4sHX/9tln+OftfDhfnaA+Y9Nzk=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y+WpNtGIt12R9jLFTmLLn89fEeCDfd6tGhw18EoAHwU=</DigestValue>
      </Reference>
      <Reference URI="/xl/worksheets/sheet1.xml?ContentType=application/vnd.openxmlformats-officedocument.spreadsheetml.worksheet+xml">
        <DigestMethod Algorithm="http://www.w3.org/2001/04/xmlenc#sha256"/>
        <DigestValue>sqNDc1jgywt5A6HvC7iZdcvzmY0AMSlHUfmwaWIaPrc=</DigestValue>
      </Reference>
      <Reference URI="/xl/worksheets/sheet2.xml?ContentType=application/vnd.openxmlformats-officedocument.spreadsheetml.worksheet+xml">
        <DigestMethod Algorithm="http://www.w3.org/2001/04/xmlenc#sha256"/>
        <DigestValue>OwqaCxOOWbOjiE3ilk1IqWZnyw1Vfr9cn5ek9rBFjro=</DigestValue>
      </Reference>
      <Reference URI="/xl/worksheets/sheet3.xml?ContentType=application/vnd.openxmlformats-officedocument.spreadsheetml.worksheet+xml">
        <DigestMethod Algorithm="http://www.w3.org/2001/04/xmlenc#sha256"/>
        <DigestValue>1b69rz6zZSj0GotpFfkzq83ECPrT+wCTPwBSnzGDN9I=</DigestValue>
      </Reference>
      <Reference URI="/xl/worksheets/sheet4.xml?ContentType=application/vnd.openxmlformats-officedocument.spreadsheetml.worksheet+xml">
        <DigestMethod Algorithm="http://www.w3.org/2001/04/xmlenc#sha256"/>
        <DigestValue>jKMETq0I16dEcF9U8u4p69VFU8pWXMaYqDrtvR9JZc8=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2025-03-24T17:51:13Z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16.0.18526/26</OfficeVersion>
          <ApplicationVersion>16.0.18526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2025-03-24T17:51:13Z</xd:SigningTime>
          <xd:SigningCertificate>
            <xd:Cert>
              <xd:CertDigest>
                <DigestMethod Algorithm="http://www.w3.org/2001/04/xmlenc#sha256"/>
                <DigestValue>M7mvEeZm8szu7fVBHTnDl6GGY2/iYQv8qaXCKIGu7Mo=</DigestValue>
              </xd:CertDigest>
              <xd:IssuerSerial>
                <X509IssuerName>C=PY, O=DOCUMENTA S.A., SERIALNUMBER=RUC80050172-1, CN=CA-DOCUMENTA S.A.</X509IssuerName>
                <X509SerialNumber>62861364634447370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YLe8q4Y4u3hpNvGgy79UBn7GEBhLMKcFOHIEgQnMVPM=</DigestValue>
    </Reference>
    <Reference Type="http://www.w3.org/2000/09/xmldsig#Object" URI="#idOfficeObject">
      <DigestMethod Algorithm="http://www.w3.org/2001/04/xmlenc#sha256"/>
      <DigestValue>nszsYK6Liwm4qdTui7muvT1PCQ5npnN+tCEm+P+bIac=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8vSkZiIN7xGTZv/cnJrJiKsy6ppRwoLo6hA81WIOuK4=</DigestValue>
    </Reference>
  </SignedInfo>
  <SignatureValue>xi4uCVbspPhXiaJw/Wm7VKbylezoshPXj9aqmLmKGt6RmDIgxDjNJugeVsot17aN8H7xw3WKGoLx
75XRh6ofl1i+u4zl7Pbf4mhiUqIBVDbbCzUkJHW8wkhcdaCgrT9sGkImT+CcpZWdpOel5M45LeCn
HjB5+lm0SLG4WhXA5qLJT4L0PBMMroBtDd4WSssqbSy0Er6KKfk5fdeSjEAnE4s3nY/vtACumxlo
pXckJ6i1Z+dF7pLeQv9wFLwNstJ7hvR1m330VNhFN0v/ogV+R7EKAPzzyoBz0yOqymTKBqNfHG74
A/ql8I3JnIjce+Tjgfz5KiO5BPApeipe+JSLGA==</SignatureValue>
  <KeyInfo>
    <X509Data>
      <X509Certificate>MIIIeDCCBmCgAwIBAgIIfxG4raM4XTkwDQYJKoZIhvcNAQELBQAwWjEaMBgGA1UEAwwRQ0EtRE9DVU1FTlRBIFMuQS4xFjAUBgNVBAUTDVJVQzgwMDUwMTcyLTExFzAVBgNVBAoMDkRPQ1VNRU5UQSBTLkEuMQswCQYDVQQGEwJQWTAeFw0yNDA1MDIxNzM2MDBaFw0yNjA1MDIxNzM2MDBaMIGtMR0wGwYDVQQDDBRSRUdJTkFMRCBLUkFITiBCUkFVTjESMBAGA1UEBRMJQ0kyMTE0NzAxMREwDwYDVQQqDAhSRUdJTkFMRDEUMBIGA1UEBAwLS1JBSE4gQlJBVU4xCzAJBgNVBAsMAkYyMTUwMwYDVQQKDCxDRVJUSUZJQ0FETyBDVUFMSUZJQ0FETyBERSBGSVJNQSBFTEVDVFJPTklDQTELMAkGA1UEBhMCUFkwggEiMA0GCSqGSIb3DQEBAQUAA4IBDwAwggEKAoIBAQDNGKBFkQQlq1hat9s/uu5B0dKZK/V6lkgtmqr734kkH78kgh+p3lkgNCfV5VK0YWIjIVkfwc6YOgkdlV+AhR1FXG3H4QzYWVKi8hC63eIAWwwgmAwMeyHcYnSDCaRfuTOzYmiZBVkOugmua3ShQujZzEJZ9LFQ5B0iKDidVj2zUaGxDwHkb7dQ14lXdvK4VYa6VSocsW/E9MrxJ4aRlupcOWiuluyYjj1i6N7q2c+/KT5sGHHt+00Z4ajXHCy4WEyJsZzdTpIfnRrPieLXVlfd0Wkbc7/7C4jxrYmisuKYAjslYsjEKPA5oFvdfOzVEgtRVUWZBvLr1y/HVSy6HOPpAgMBAAGjggPsMIID6DAMBgNVHRMBAf8EAjAAMB8GA1UdIwQYMBaAFKE9hSvN2CyWHzkCDJ9TO1jYlQt7MIGUBggrBgEFBQcBAQSBhzCBhDBVBggrBgEFBQcwAoZJaHR0cHM6Ly93d3cuZGlnaXRvLmNvbS5weS91cGxvYWRzL2NlcnRpZmljYWRvLWRvY3VtZW50YS1zYS0xNTM1MTE3NzcxLmNydDArBggrBgEFBQcwAYYfaHR0cHM6Ly93d3cuZGlnaXRvLmNvbS5weS9vY3NwLzBPBgNVHREESDBGgRhya3JhaG5AY2hvcnRpdHplci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R5nUrD6olMwt7vBxr/OSOZxRR8VjAOBgNVHQ8BAf8EBAMCBeAwDQYJKoZIhvcNAQELBQADggIBALZeSWT/vqlRJWNeGZWBGQcrCU2wNvbDtMtvGXlKjYSQ1LVDbvxxCfD0RkVByr+rWR6jxzqfNYAC7JCpeO98fM1me+Kr95FlmxLCbf3CFQvK3UmyIfNvgE5P4VWaDGB2hSRjZ5PJOnDf1RB98VjKgYRi4EKyWJV5mk1cp+/bAEZ2Hw5z0+aBX0THg/9Bp0LKYHnS+vqOhOOwGRWFWr83YjnAWQKLKuh8MlWEOl460aKwdzZyLxDuk8YuOVqCKkyA00tiwgenc3+FlPSxZ5eRVr/M1e1FlvovPXO5JEy8fnGhSChSvt71aj2bYxeYz2xQ6oDMHD+sDvdZWWx23fPmJXtBSCOstmDx7BE822mCaGtWLMfQnoXHX8hm8Ed56Q2soPkex53KiWtZA4os2jBALEW7s61qVwN11Lmxl7QVZ4Sl/sZjgFn/NRuYUJxfINVU8VU2GPQvi0Fy5q7dgEJirBnsUZNwI2+frd4Rglx54slg26UgjOIMmXNYMUbldSGuI1zkcF32AbMM97AunlzxTWeAh21m7sWlKfhP1JoOtKYIH0rW3gQ4kYS7K8EmHuxNxJkP1sp1FHfulaDiMoagUNG6HYWC1VL6IRMUv7f8R/eJB7ndbyUGATh0rbaRYoTXae+0LTvNUMPKZD+zqvZ9ldVcqIxzUbPI2yFlnboW8VBv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PBJUWjt6DnpWbAvH4eDKV62bOq89DQyw8BnEYdbS3uo=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8ixu+wNzAOPPw1PXpHiVtOURAsFafzIeUJth2sHP6lQ=</DigestValue>
      </Reference>
      <Reference URI="/xl/drawings/drawing2.xml?ContentType=application/vnd.openxmlformats-officedocument.drawing+xml">
        <DigestMethod Algorithm="http://www.w3.org/2001/04/xmlenc#sha256"/>
        <DigestValue>vIn4HyE2jYRq3Ffs9hEbOHWA2kiUj5l+xrCQASpGH58=</DigestValue>
      </Reference>
      <Reference URI="/xl/drawings/drawing3.xml?ContentType=application/vnd.openxmlformats-officedocument.drawing+xml">
        <DigestMethod Algorithm="http://www.w3.org/2001/04/xmlenc#sha256"/>
        <DigestValue>cE/JavIp9XbW6DLb0ySQ5hRQu2UnTnt2+h2HvmfHb/A=</DigestValue>
      </Reference>
      <Reference URI="/xl/drawings/drawing4.xml?ContentType=application/vnd.openxmlformats-officedocument.drawing+xml">
        <DigestMethod Algorithm="http://www.w3.org/2001/04/xmlenc#sha256"/>
        <DigestValue>TAcWAM07HQDW1WgzB0ScQVFRUZe3BFBvCV6+apG4Hb8=</DigestValue>
      </Reference>
      <Reference URI="/xl/media/image1.jpeg?ContentType=image/jpeg">
        <DigestMethod Algorithm="http://www.w3.org/2001/04/xmlenc#sha256"/>
        <DigestValue>ldwk3Q5/Ii2j78qC+ZNy6WUytUyoFyKb51NCD/UQoIk=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hTmVoiqGLim3vMTDg0aYOZxHvKdJnOfFNsL6qmWk3UQ=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hTmVoiqGLim3vMTDg0aYOZxHvKdJnOfFNsL6qmWk3UQ=</DigestValue>
      </Reference>
      <Reference URI="/xl/sharedStrings.xml?ContentType=application/vnd.openxmlformats-officedocument.spreadsheetml.sharedStrings+xml">
        <DigestMethod Algorithm="http://www.w3.org/2001/04/xmlenc#sha256"/>
        <DigestValue>iypFyUgYjZq1X7tvjDjmEfk23bl+kPCFioa6gYViD78=</DigestValue>
      </Reference>
      <Reference URI="/xl/styles.xml?ContentType=application/vnd.openxmlformats-officedocument.spreadsheetml.styles+xml">
        <DigestMethod Algorithm="http://www.w3.org/2001/04/xmlenc#sha256"/>
        <DigestValue>E87znfDvFh2KgtiW+2os4B2DFsi3TQ6OMGuaMMLYFjg=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c6deYGYdWde6gFcymuF+AqyqufczAAahUH0WXhfLu+0=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nUVdzvshlLUgRaM7X4sHX/9tln+OftfDhfnaA+Y9Nzk=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y+WpNtGIt12R9jLFTmLLn89fEeCDfd6tGhw18EoAHwU=</DigestValue>
      </Reference>
      <Reference URI="/xl/worksheets/sheet1.xml?ContentType=application/vnd.openxmlformats-officedocument.spreadsheetml.worksheet+xml">
        <DigestMethod Algorithm="http://www.w3.org/2001/04/xmlenc#sha256"/>
        <DigestValue>sqNDc1jgywt5A6HvC7iZdcvzmY0AMSlHUfmwaWIaPrc=</DigestValue>
      </Reference>
      <Reference URI="/xl/worksheets/sheet2.xml?ContentType=application/vnd.openxmlformats-officedocument.spreadsheetml.worksheet+xml">
        <DigestMethod Algorithm="http://www.w3.org/2001/04/xmlenc#sha256"/>
        <DigestValue>OwqaCxOOWbOjiE3ilk1IqWZnyw1Vfr9cn5ek9rBFjro=</DigestValue>
      </Reference>
      <Reference URI="/xl/worksheets/sheet3.xml?ContentType=application/vnd.openxmlformats-officedocument.spreadsheetml.worksheet+xml">
        <DigestMethod Algorithm="http://www.w3.org/2001/04/xmlenc#sha256"/>
        <DigestValue>1b69rz6zZSj0GotpFfkzq83ECPrT+wCTPwBSnzGDN9I=</DigestValue>
      </Reference>
      <Reference URI="/xl/worksheets/sheet4.xml?ContentType=application/vnd.openxmlformats-officedocument.spreadsheetml.worksheet+xml">
        <DigestMethod Algorithm="http://www.w3.org/2001/04/xmlenc#sha256"/>
        <DigestValue>jKMETq0I16dEcF9U8u4p69VFU8pWXMaYqDrtvR9JZc8=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2025-03-24T19:12:23Z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16.0.18324/26</OfficeVersion>
          <ApplicationVersion>16.0.18324</ApplicationVersion>
          <Monitors>1</Monitors>
          <HorizontalResolution>1920</HorizontalResolution>
          <VerticalResolution>1280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2025-03-24T19:12:23Z</xd:SigningTime>
          <xd:SigningCertificate>
            <xd:Cert>
              <xd:CertDigest>
                <DigestMethod Algorithm="http://www.w3.org/2001/04/xmlenc#sha256"/>
                <DigestValue>Wpoj1kmiP3s5P+rCblll2msIA6D6AzWX82dx+HjNVMA=</DigestValue>
              </xd:CertDigest>
              <xd:IssuerSerial>
                <X509IssuerName>C=PY, O=DOCUMENTA S.A., SERIALNUMBER=RUC80050172-1, CN=CA-DOCUMENTA S.A.</X509IssuerName>
                <X509SerialNumber>9156302573328162105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ojqaSyuWjGPY+EOtDyh9GysoHXhKJgdFWbjAcD0aoRw=</DigestValue>
    </Reference>
    <Reference Type="http://www.w3.org/2000/09/xmldsig#Object" URI="#idOfficeObject">
      <DigestMethod Algorithm="http://www.w3.org/2001/04/xmlenc#sha256"/>
      <DigestValue>nsAkZDkfs12rw5g8IfVJz1S/YshYLD7xUXSBKVmRRNc=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HLeiA/kEoNe630qLIV7OWG5slkt9MYqJ41NTKPeLulo=</DigestValue>
    </Reference>
  </SignedInfo>
  <SignatureValue>fGTooMxsE2hZ1Cmf00p3JJ1Ec49go9uyOttofiQw6s30UKf3+oHFALpDylI3C9ampr0vZ9Kz82GG
wAt66StLxo7AkCxChZeTKlu0ZRq+XWUykQVA1JQwzWnks76bluB+I7a8fZ7Vdx4laG2b03w89aii
QCXZ1f0Ki98CGpVM5TmYg6UDNV8GFKpzi7T5gA35HWgWPcFOzwWngG6KC85+HA7VP63GtQMJWJM9
NHIbOsvVOkKLIbMVRetP6TZYKDOAomSNYVM2n+8XqppGJO4AxSIoXI64A1UlnAd1F2X0bYYubts3
zJpxU9O5UyZE2eCf8tqp54LjmAEpvcIZqwpm/Q==</SignatureValue>
  <KeyInfo>
    <X509Data>
      <X509Certificate>MIIIfTCCBmWgAwIBAgIIRoki1lNx5w4wDQYJKoZIhvcNAQELBQAwWjEaMBgGA1UEAwwRQ0EtRE9DVU1FTlRBIFMuQS4xFjAUBgNVBAUTDVJVQzgwMDUwMTcyLTExFzAVBgNVBAoMDkRPQ1VNRU5UQSBTLkEuMQswCQYDVQQGEwJQWTAeFw0yMzAzMjkxODI1MDBaFw0yNTAzMjgxODI1MDBaMIGyMSAwHgYDVQQDDBdFUldJTiBHSUVTQlJFQ0hUIEhBUkRFUjERMA8GA1UEBRMIQ0k3NDYwMTkxDjAMBgNVBCoMBUVSV0lOMRowGAYDVQQEDBFHSUVTQlJFQ0hUIEhBUkRFUjELMAkGA1UECwwCRjIxNTAzBgNVBAoMLENFUlRJRklDQURPIENVQUxJRklDQURPIERFIEZJUk1BIEVMRUNUUk9OSUNBMQswCQYDVQQGEwJQWTCCASIwDQYJKoZIhvcNAQEBBQADggEPADCCAQoCggEBAKTyY411Pk/+oCGDRkrTd/sjRW0UgjsAt1Cv9HOWCpcyfHp1kQSYMQp2xu/CuK4F2p50zEuBLg/5cd0Px29ExAxitW7DG+pGBv8SL3FP/ChBBmBSgEECMij1MWMTNq72lSnXt14RiwCbMuI3/ftc13smtDnjfWVM7OFlfC4i5ZnkieMCbNJpsLS/tyf9nPdiNMjD+50lE9XSbHogTVV6EXrwOm8dtrpWFJ97+4F9wTDuI184oxYcDSBFQkiYg9E5zg05ZpMtz50JKgEwb3Y7pqED574hLSOu2b5JFPwjGDaq1Jy87T5oWzd1zUo+Sr1ZglLb7JAP0tRhXBnCOzECDpMCAwEAAaOCA+wwggPoMAwGA1UdEwEB/wQCMAAwHwYDVR0jBBgwFoAUoT2FK83YLJYfOQIMn1M7WNiVC3swgZQGCCsGAQUFBwEBBIGHMIGEMFUGCCsGAQUFBzAChklodHRwczovL3d3dy5kaWdpdG8uY29tLnB5L3VwbG9hZHMvY2VydGlmaWNhZG8tZG9jdW1lbnRhLXNhLTE1MzUxMTc3NzEuY3J0MCsGCCsGAQUFBzABhh9odHRwczovL3d3dy5kaWdpdG8uY29tLnB5L29jc3AvME8GA1UdEQRIMEaBGGVyd2luZ0BjaG9ydGl0emVy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FfEXNDJPz25bNMs/t49/fiDve6/MA4GA1UdDwEB/wQEAwIF4DANBgkqhkiG9w0BAQsFAAOCAgEAc8ALQtCfwFu19O7tY4tQVlIcCCXxL5OiNuGuFtawgoPBy1tu+ZWmhBJscO+sGBbn5YZy1C1gkXC82paOo6jz/MLwKSRvcLm7xDRf9VZMzBxouDz2AR2gzTm43BCjYCTna0PiUber8vLcUXyHIFmTTyETJRqDmL0BryRzq7YixOkUNYttRnZIeVbZTn9OHVT/tmEWzMUuGmp5WTf2LcNtlWAooXBsooQY+HpdYYpNbUzvlHDa2js7+WCrrfF499r5hl7cRKVCR5vXprVlWlhfD62UD/3d8fGcYEyaAPQg6TXjlqy2cAW6X9sjWJx++FGjrTi//efcePPzQoYy/QmRk/C8g5y59JebssQbxg7j4MU0oIeEsLQF8uHoa6Ot059BKNMik6wKI6zwYHctTkcjxUohhjDMx1CG0zyimi3qQ4gix+njpRCR8SRk5LJo89t2jGI1VXHJb3R0hKD1entH3ebMiiCqJOAJrCqmKJ6qiOBuWF7arDQeYiyM5+wX7/SD+IuJolD50N38YW57FVmRCHE52QsF9NXSVt0IrValBaHOQ6xgqE9U35gOEQOK2AB/ZtsJejzs7YlGQAtGEQC3cvenc1u0figgKvZvTtpkptr0PtY+0D1UYJgcaWxWdlzSQyXe2IA7ZFqioAaZUAmfBPDYnssMAHXrKAOH/0mcH5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PBJUWjt6DnpWbAvH4eDKV62bOq89DQyw8BnEYdbS3uo=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8ixu+wNzAOPPw1PXpHiVtOURAsFafzIeUJth2sHP6lQ=</DigestValue>
      </Reference>
      <Reference URI="/xl/drawings/drawing2.xml?ContentType=application/vnd.openxmlformats-officedocument.drawing+xml">
        <DigestMethod Algorithm="http://www.w3.org/2001/04/xmlenc#sha256"/>
        <DigestValue>vIn4HyE2jYRq3Ffs9hEbOHWA2kiUj5l+xrCQASpGH58=</DigestValue>
      </Reference>
      <Reference URI="/xl/drawings/drawing3.xml?ContentType=application/vnd.openxmlformats-officedocument.drawing+xml">
        <DigestMethod Algorithm="http://www.w3.org/2001/04/xmlenc#sha256"/>
        <DigestValue>cE/JavIp9XbW6DLb0ySQ5hRQu2UnTnt2+h2HvmfHb/A=</DigestValue>
      </Reference>
      <Reference URI="/xl/drawings/drawing4.xml?ContentType=application/vnd.openxmlformats-officedocument.drawing+xml">
        <DigestMethod Algorithm="http://www.w3.org/2001/04/xmlenc#sha256"/>
        <DigestValue>TAcWAM07HQDW1WgzB0ScQVFRUZe3BFBvCV6+apG4Hb8=</DigestValue>
      </Reference>
      <Reference URI="/xl/media/image1.jpeg?ContentType=image/jpeg">
        <DigestMethod Algorithm="http://www.w3.org/2001/04/xmlenc#sha256"/>
        <DigestValue>ldwk3Q5/Ii2j78qC+ZNy6WUytUyoFyKb51NCD/UQoIk=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hTmVoiqGLim3vMTDg0aYOZxHvKdJnOfFNsL6qmWk3UQ=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hTmVoiqGLim3vMTDg0aYOZxHvKdJnOfFNsL6qmWk3UQ=</DigestValue>
      </Reference>
      <Reference URI="/xl/sharedStrings.xml?ContentType=application/vnd.openxmlformats-officedocument.spreadsheetml.sharedStrings+xml">
        <DigestMethod Algorithm="http://www.w3.org/2001/04/xmlenc#sha256"/>
        <DigestValue>iypFyUgYjZq1X7tvjDjmEfk23bl+kPCFioa6gYViD78=</DigestValue>
      </Reference>
      <Reference URI="/xl/styles.xml?ContentType=application/vnd.openxmlformats-officedocument.spreadsheetml.styles+xml">
        <DigestMethod Algorithm="http://www.w3.org/2001/04/xmlenc#sha256"/>
        <DigestValue>E87znfDvFh2KgtiW+2os4B2DFsi3TQ6OMGuaMMLYFjg=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c6deYGYdWde6gFcymuF+AqyqufczAAahUH0WXhfLu+0=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nUVdzvshlLUgRaM7X4sHX/9tln+OftfDhfnaA+Y9Nzk=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y+WpNtGIt12R9jLFTmLLn89fEeCDfd6tGhw18EoAHwU=</DigestValue>
      </Reference>
      <Reference URI="/xl/worksheets/sheet1.xml?ContentType=application/vnd.openxmlformats-officedocument.spreadsheetml.worksheet+xml">
        <DigestMethod Algorithm="http://www.w3.org/2001/04/xmlenc#sha256"/>
        <DigestValue>sqNDc1jgywt5A6HvC7iZdcvzmY0AMSlHUfmwaWIaPrc=</DigestValue>
      </Reference>
      <Reference URI="/xl/worksheets/sheet2.xml?ContentType=application/vnd.openxmlformats-officedocument.spreadsheetml.worksheet+xml">
        <DigestMethod Algorithm="http://www.w3.org/2001/04/xmlenc#sha256"/>
        <DigestValue>OwqaCxOOWbOjiE3ilk1IqWZnyw1Vfr9cn5ek9rBFjro=</DigestValue>
      </Reference>
      <Reference URI="/xl/worksheets/sheet3.xml?ContentType=application/vnd.openxmlformats-officedocument.spreadsheetml.worksheet+xml">
        <DigestMethod Algorithm="http://www.w3.org/2001/04/xmlenc#sha256"/>
        <DigestValue>1b69rz6zZSj0GotpFfkzq83ECPrT+wCTPwBSnzGDN9I=</DigestValue>
      </Reference>
      <Reference URI="/xl/worksheets/sheet4.xml?ContentType=application/vnd.openxmlformats-officedocument.spreadsheetml.worksheet+xml">
        <DigestMethod Algorithm="http://www.w3.org/2001/04/xmlenc#sha256"/>
        <DigestValue>jKMETq0I16dEcF9U8u4p69VFU8pWXMaYqDrtvR9JZc8=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2025-03-26T09:51:26Z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16.0.18526/26</OfficeVersion>
          <ApplicationVersion>16.0.18526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2025-03-26T09:51:26Z</xd:SigningTime>
          <xd:SigningCertificate>
            <xd:Cert>
              <xd:CertDigest>
                <DigestMethod Algorithm="http://www.w3.org/2001/04/xmlenc#sha256"/>
                <DigestValue>aL8WA0Wnhtohdu03sHWO4tNjifSgO0RdZjWNtMKrA2k=</DigestValue>
              </xd:CertDigest>
              <xd:IssuerSerial>
                <X509IssuerName>C=PY, O=DOCUMENTA S.A., SERIALNUMBER=RUC80050172-1, CN=CA-DOCUMENTA S.A.</X509IssuerName>
                <X509SerialNumber>5082631958382634766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Tzwu2PFwL7WI/wY8Utrhxx8IGLb3HoY1RhPIvaDaBSM=</DigestValue>
    </Reference>
    <Reference Type="http://www.w3.org/2000/09/xmldsig#Object" URI="#idOfficeObject">
      <DigestMethod Algorithm="http://www.w3.org/2001/04/xmlenc#sha256"/>
      <DigestValue>TgGvkEYVO89gfp0ktWke0mKksdLIBsx+759Rnuo5+5E=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+gwFlRgjSfMKWtufP5JaT/nW++qA7jcaqujjnYTcigk=</DigestValue>
    </Reference>
  </SignedInfo>
  <SignatureValue>vh9zfouQ4ouyKJ6oaf2zsalW9mU2OtN66tzkGTkc6BmxiXglo9kj2y4fvBMOc+SYRwBnexM2VtR8
eHPhT8kL3lC4omDqA1uSv2K/ZD8aciz2XnxYhGmXENOAYG+29NZqMeQgqCWr4UDe7Fagme9AEOZD
ZTlIVGLyg3iAb1RNOoehthrho1K6CsSc4ILq/5KudWrzfx1IYOFZDct29hk7+baMaoQh2BO7UyKu
dxGAo+8az9ANvWt078WyNFlHNuc28DO3ffakU+pCKScsTx4LCMi30tzR9xx7Lf/8R+OG8WdHsR19
dFJV09gmkLp8nGQuUrbwxKldt6hKKl7XhOgMuQ==</SignatureValue>
  <KeyInfo>
    <X509Data>
      <X509Certificate>MIIInDCCBoSgAwIBAgIQQR+kvrJeY+VmCyEDeKcntjANBgkqhkiG9w0BAQsFADCBgTEWMBQGA1UEBRMNUlVDODAwODAwOTktMDERMA8GA1UEAxMIVklUIFMuQS4xODA2BgNVBAsML1ByZXN0YWRvciBDdWFsaWZpY2FkbyBkZSBTZXJ2aWNpb3MgZGUgQ29uZmlhbnphMQ0wCwYDVQQKDARJQ1BQMQswCQYDVQQGEwJQWTAeFw0yNDA0MDEyMTAyNTlaFw0yNjA0MDEyMTAyNTlaMIHDMRswGQYDVQQqDBJBUk5BTERPIEhFUk5FR0lMRE8xFTATBgNVBAQMDEFDT1NUQSBMRVlFUzESMBAGA1UEBRMJQ0kxNTUyOTE0MSgwJgYDVQQDDB9BUk5BTERPIEhFUk5FR0lMRE8gQUNPU1RBIExFWUVTMQswCQYDVQQLDAJGMjE1MDMGA1UECgwsQ0VSVElGSUNBRE8gQ1VBTElGSUNBRE8gREUgRklSTUEgRUxFQ1RST05JQ0ExCzAJBgNVBAYTAlBZMIIBIjANBgkqhkiG9w0BAQEFAAOCAQ8AMIIBCgKCAQEA65B57I7Zj+L1hM9uLdoxLq8IGZOjW3/1TIINxiZGJEe4dXuXOAkmG48AabYWNrfRoQ2TG8K1vQ9sIg1OmAqSxIzwvjdcr5dJ3b1vnRSjR/J7v/GdFWrIxuchxFKxb+xqXRSjZRdxX//H3Mmr8PjZ+XAsN5WqTQrzZQwmxQBpEW63/J8ic4OWwW+R/QKMLRIboqBzpbi1/z3VkaS75riy9Fbt4chQ6nYYIIUmWeaUNIHlvU8I7XY78r6aXPYyIoje6wLOoGipWk3wx82rmpyzkzUTxeVztyd9n3KqnuwGDLSQpbYOeg2S8xv9LEQ3p0btNMWMbqCPmNQBiqeV+Bsw6wIDAQABo4IDyjCCA8YwDAYDVR0TAQH/BAIwADAOBgNVHQ8BAf8EBAMCBeAwLAYDVR0lAQH/BCIwIAYIKwYBBQUHAwQGCCsGAQUFBwMCBgorBgEEAYI3FAICMB0GA1UdDgQWBBSaFasvbkBtwUCS2bmoquYVIRB/wz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TBgNVHREETDBKgRxBUk5BTERPLkFDT1NUQUBDT0FMUE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hpcOndzdGH3mvir4EKJOYo8lMdZ++xVqO771OtiqG393WSFGsFH2rHVyFQSyTBYXodjPHQRXqGpEl5N++Hwe20whezlBP4g+z1A94r5Rpb2mt2eN9YFUhkXb5SPVxLjTG68/0eKCnkvtdnJ1gz7RCIs0udlPJdgTe+Jhm121EiVuZ8cw4JUyE2Z844zTPffw/Zwjaer0ZOuQdmUnfqTnetmz2hC4eKBvK9O2AaR/CH1Tfa8QyHwrIgWCZgESmGVo2O2lNcVcMweO+XFbQyZ2q60Ny81xwd+WYIqYCt30sc7bZ5uTJEKJeXHuJ4GFhw4dkhUQmT3inOFJ+089yEK0wx9nvhRLZDlpZcXKMtZWYku1Tc1UAKzo8gRLHTYjlw8Ovq0nUdmkACU9/XdaEDHT0WOh7QaK3XXwNABaSqXD/EI9aVLUD0OASc74wcxJRCRE8E9qAvlG/bmSCVvRY6l605pKkaSvcgBWInNIuN16Wq/RAGPbcrgB4ZplFhNXf5TBNhtW3YkF9/Z2fTHdhiWBeKwkGM/36DS+gZQR2/FCcmdyJncNm/HsK9KcUoAfFNyPP8IS2K/Uuot/GSGROJt5dmbXhdm28aLg/EigsZHnQ3+RuZytXwno9iXK/3Y6z+gKE0XttMxjTZQ3R83a970n9g0BsAU4X6PlR0Bg9rGcg6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PBJUWjt6DnpWbAvH4eDKV62bOq89DQyw8BnEYdbS3uo=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8ixu+wNzAOPPw1PXpHiVtOURAsFafzIeUJth2sHP6lQ=</DigestValue>
      </Reference>
      <Reference URI="/xl/drawings/drawing2.xml?ContentType=application/vnd.openxmlformats-officedocument.drawing+xml">
        <DigestMethod Algorithm="http://www.w3.org/2001/04/xmlenc#sha256"/>
        <DigestValue>vIn4HyE2jYRq3Ffs9hEbOHWA2kiUj5l+xrCQASpGH58=</DigestValue>
      </Reference>
      <Reference URI="/xl/drawings/drawing3.xml?ContentType=application/vnd.openxmlformats-officedocument.drawing+xml">
        <DigestMethod Algorithm="http://www.w3.org/2001/04/xmlenc#sha256"/>
        <DigestValue>cE/JavIp9XbW6DLb0ySQ5hRQu2UnTnt2+h2HvmfHb/A=</DigestValue>
      </Reference>
      <Reference URI="/xl/drawings/drawing4.xml?ContentType=application/vnd.openxmlformats-officedocument.drawing+xml">
        <DigestMethod Algorithm="http://www.w3.org/2001/04/xmlenc#sha256"/>
        <DigestValue>TAcWAM07HQDW1WgzB0ScQVFRUZe3BFBvCV6+apG4Hb8=</DigestValue>
      </Reference>
      <Reference URI="/xl/media/image1.jpeg?ContentType=image/jpeg">
        <DigestMethod Algorithm="http://www.w3.org/2001/04/xmlenc#sha256"/>
        <DigestValue>ldwk3Q5/Ii2j78qC+ZNy6WUytUyoFyKb51NCD/UQoIk=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hTmVoiqGLim3vMTDg0aYOZxHvKdJnOfFNsL6qmWk3UQ=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hTmVoiqGLim3vMTDg0aYOZxHvKdJnOfFNsL6qmWk3UQ=</DigestValue>
      </Reference>
      <Reference URI="/xl/sharedStrings.xml?ContentType=application/vnd.openxmlformats-officedocument.spreadsheetml.sharedStrings+xml">
        <DigestMethod Algorithm="http://www.w3.org/2001/04/xmlenc#sha256"/>
        <DigestValue>iypFyUgYjZq1X7tvjDjmEfk23bl+kPCFioa6gYViD78=</DigestValue>
      </Reference>
      <Reference URI="/xl/styles.xml?ContentType=application/vnd.openxmlformats-officedocument.spreadsheetml.styles+xml">
        <DigestMethod Algorithm="http://www.w3.org/2001/04/xmlenc#sha256"/>
        <DigestValue>E87znfDvFh2KgtiW+2os4B2DFsi3TQ6OMGuaMMLYFjg=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c6deYGYdWde6gFcymuF+AqyqufczAAahUH0WXhfLu+0=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nUVdzvshlLUgRaM7X4sHX/9tln+OftfDhfnaA+Y9Nzk=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y+WpNtGIt12R9jLFTmLLn89fEeCDfd6tGhw18EoAHwU=</DigestValue>
      </Reference>
      <Reference URI="/xl/worksheets/sheet1.xml?ContentType=application/vnd.openxmlformats-officedocument.spreadsheetml.worksheet+xml">
        <DigestMethod Algorithm="http://www.w3.org/2001/04/xmlenc#sha256"/>
        <DigestValue>sqNDc1jgywt5A6HvC7iZdcvzmY0AMSlHUfmwaWIaPrc=</DigestValue>
      </Reference>
      <Reference URI="/xl/worksheets/sheet2.xml?ContentType=application/vnd.openxmlformats-officedocument.spreadsheetml.worksheet+xml">
        <DigestMethod Algorithm="http://www.w3.org/2001/04/xmlenc#sha256"/>
        <DigestValue>OwqaCxOOWbOjiE3ilk1IqWZnyw1Vfr9cn5ek9rBFjro=</DigestValue>
      </Reference>
      <Reference URI="/xl/worksheets/sheet3.xml?ContentType=application/vnd.openxmlformats-officedocument.spreadsheetml.worksheet+xml">
        <DigestMethod Algorithm="http://www.w3.org/2001/04/xmlenc#sha256"/>
        <DigestValue>1b69rz6zZSj0GotpFfkzq83ECPrT+wCTPwBSnzGDN9I=</DigestValue>
      </Reference>
      <Reference URI="/xl/worksheets/sheet4.xml?ContentType=application/vnd.openxmlformats-officedocument.spreadsheetml.worksheet+xml">
        <DigestMethod Algorithm="http://www.w3.org/2001/04/xmlenc#sha256"/>
        <DigestValue>jKMETq0I16dEcF9U8u4p69VFU8pWXMaYqDrtvR9JZc8=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2025-03-26T16:33:08Z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Al solo efecto de sus identificación con el dictamen de fecha 12 de febrero de 2025</SignatureComments>
          <WindowsVersion>10.0</WindowsVersion>
          <OfficeVersion>16.0.18526/26</OfficeVersion>
          <ApplicationVersion>16.0.18526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  <SignatureInfoV2 xmlns="http://schemas.microsoft.com/office/2006/digsig">
          <Address1/>
          <Address2/>
        </SignatureInfoV2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2025-03-26T16:33:08Z</xd:SigningTime>
          <xd:SigningCertificate>
            <xd:Cert>
              <xd:CertDigest>
                <DigestMethod Algorithm="http://www.w3.org/2001/04/xmlenc#sha256"/>
                <DigestValue>j3QRsIc38kv1LPcRc+cLOoDdrsDBuAtFIlLk5iLj4z4=</DigestValue>
              </xd:CertDigest>
              <xd:IssuerSerial>
                <X509IssuerName>C=PY, O=ICPP, OU=Prestador Cualificado de Servicios de Confianza, CN=VIT S.A., SERIALNUMBER=RUC80080099-0</X509IssuerName>
                <X509SerialNumber>86564122352362430500587975892191881142</X509SerialNumber>
              </xd:IssuerSerial>
            </xd:Cert>
          </xd:SigningCertificate>
          <xd:SignaturePolicyIdentifier>
            <xd:SignaturePolicyImplied/>
          </xd:SignaturePolicyIdentifier>
          <xd:SignatureProductionPlace>
            <xd:City/>
            <xd:StateOrProvince/>
            <xd:PostalCode/>
            <xd:CountryName/>
          </xd:SignatureProductionPlace>
          <xd:SignerRole>
            <xd:ClaimedRoles>
              <xd:ClaimedRole>Socio</xd:ClaimedRole>
            </xd:ClaimedRoles>
          </xd:SignerRole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Balance</vt:lpstr>
      <vt:lpstr>EERR</vt:lpstr>
      <vt:lpstr>FLUJO DE CAJA</vt:lpstr>
      <vt:lpstr>Evo. PN</vt:lpstr>
      <vt:lpstr>Balance!Área_de_impresión</vt:lpstr>
      <vt:lpstr>EERR!Área_de_impresión</vt:lpstr>
      <vt:lpstr>Balance!Títulos_a_imprimir</vt:lpstr>
    </vt:vector>
  </TitlesOfParts>
  <Company>Chortitzer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Dueck</dc:creator>
  <cp:lastModifiedBy>Raul Ramirez</cp:lastModifiedBy>
  <cp:lastPrinted>2025-03-21T17:48:42Z</cp:lastPrinted>
  <dcterms:created xsi:type="dcterms:W3CDTF">2025-02-06T17:14:12Z</dcterms:created>
  <dcterms:modified xsi:type="dcterms:W3CDTF">2025-03-24T11:49:46Z</dcterms:modified>
</cp:coreProperties>
</file>